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ttps://ingov-my.sharepoint.com/personal/mwilson2_idoi_in_gov/Documents/Desktop/Tutorials/"/>
    </mc:Choice>
  </mc:AlternateContent>
  <xr:revisionPtr revIDLastSave="0" documentId="8_{6A49F076-155B-4522-895A-533DE6FED9BA}" xr6:coauthVersionLast="47" xr6:coauthVersionMax="47" xr10:uidLastSave="{00000000-0000-0000-0000-000000000000}"/>
  <bookViews>
    <workbookView xWindow="-120" yWindow="-120" windowWidth="19440" windowHeight="15000" activeTab="1" xr2:uid="{00000000-000D-0000-FFFF-FFFF00000000}"/>
  </bookViews>
  <sheets>
    <sheet name="Bed-Visit Calc." sheetId="1" r:id="rId1"/>
    <sheet name="Employed Physican Calc."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D31" i="1"/>
  <c r="M31" i="2"/>
  <c r="C5" i="2" l="1"/>
  <c r="C36" i="2" l="1"/>
  <c r="D36" i="2" s="1"/>
  <c r="C35" i="2"/>
  <c r="D35" i="2" s="1"/>
  <c r="C34" i="2"/>
  <c r="D34" i="2" s="1"/>
  <c r="C33" i="2"/>
  <c r="D33" i="2" s="1"/>
  <c r="D32" i="2"/>
  <c r="M26" i="2"/>
  <c r="N26" i="2" s="1"/>
  <c r="H26" i="2"/>
  <c r="I26" i="2" s="1"/>
  <c r="C26" i="2"/>
  <c r="D26" i="2" s="1"/>
  <c r="M25" i="2"/>
  <c r="N25" i="2" s="1"/>
  <c r="H25" i="2"/>
  <c r="I25" i="2" s="1"/>
  <c r="D25" i="2"/>
  <c r="C25" i="2"/>
  <c r="M24" i="2"/>
  <c r="N24" i="2" s="1"/>
  <c r="H24" i="2"/>
  <c r="I24" i="2" s="1"/>
  <c r="C24" i="2"/>
  <c r="D24" i="2" s="1"/>
  <c r="M23" i="2"/>
  <c r="N23" i="2" s="1"/>
  <c r="H23" i="2"/>
  <c r="I23" i="2" s="1"/>
  <c r="C23" i="2"/>
  <c r="D23" i="2" s="1"/>
  <c r="N22" i="2"/>
  <c r="I22" i="2"/>
  <c r="D22" i="2"/>
  <c r="M17" i="2"/>
  <c r="N17" i="2" s="1"/>
  <c r="H17" i="2"/>
  <c r="I17" i="2" s="1"/>
  <c r="C17" i="2"/>
  <c r="D17" i="2" s="1"/>
  <c r="M16" i="2"/>
  <c r="N16" i="2" s="1"/>
  <c r="H16" i="2"/>
  <c r="I16" i="2" s="1"/>
  <c r="C16" i="2"/>
  <c r="D16" i="2" s="1"/>
  <c r="M15" i="2"/>
  <c r="N15" i="2" s="1"/>
  <c r="H15" i="2"/>
  <c r="I15" i="2" s="1"/>
  <c r="C15" i="2"/>
  <c r="D15" i="2" s="1"/>
  <c r="M14" i="2"/>
  <c r="N14" i="2" s="1"/>
  <c r="H14" i="2"/>
  <c r="I14" i="2" s="1"/>
  <c r="C14" i="2"/>
  <c r="D14" i="2" s="1"/>
  <c r="N13" i="2"/>
  <c r="I13" i="2"/>
  <c r="D13" i="2"/>
  <c r="M8" i="2"/>
  <c r="N8" i="2" s="1"/>
  <c r="I8" i="2"/>
  <c r="H8" i="2"/>
  <c r="C8" i="2"/>
  <c r="D8" i="2" s="1"/>
  <c r="M7" i="2"/>
  <c r="N7" i="2" s="1"/>
  <c r="H7" i="2"/>
  <c r="I7" i="2" s="1"/>
  <c r="C7" i="2"/>
  <c r="D7" i="2" s="1"/>
  <c r="M6" i="2"/>
  <c r="N6" i="2" s="1"/>
  <c r="H6" i="2"/>
  <c r="I6" i="2" s="1"/>
  <c r="C6" i="2"/>
  <c r="D6" i="2" s="1"/>
  <c r="M5" i="2"/>
  <c r="N5" i="2" s="1"/>
  <c r="H5" i="2"/>
  <c r="I5" i="2" s="1"/>
  <c r="D5" i="2"/>
  <c r="N4" i="2"/>
  <c r="I4" i="2"/>
  <c r="D4" i="2"/>
  <c r="N10" i="2" l="1"/>
  <c r="I19" i="2"/>
  <c r="D28" i="2"/>
  <c r="N19" i="2"/>
  <c r="D10" i="2"/>
  <c r="D19" i="2"/>
  <c r="I28" i="2"/>
  <c r="I10" i="2"/>
  <c r="N28" i="2"/>
  <c r="D38" i="2"/>
  <c r="D30" i="1"/>
  <c r="D29" i="1"/>
  <c r="D28" i="1"/>
  <c r="D26" i="1"/>
  <c r="D25" i="1"/>
  <c r="D24" i="1"/>
  <c r="D23" i="1"/>
  <c r="D22" i="1"/>
  <c r="D20" i="1"/>
  <c r="D19" i="1"/>
  <c r="D18" i="1"/>
  <c r="D17" i="1"/>
  <c r="D16" i="1"/>
  <c r="D15" i="1"/>
  <c r="D38" i="1" l="1"/>
</calcChain>
</file>

<file path=xl/sharedStrings.xml><?xml version="1.0" encoding="utf-8"?>
<sst xmlns="http://schemas.openxmlformats.org/spreadsheetml/2006/main" count="148" uniqueCount="65">
  <si>
    <t>Attach a list of the following:</t>
  </si>
  <si>
    <r>
      <t>(2)</t>
    </r>
    <r>
      <rPr>
        <sz val="7"/>
        <rFont val="Times New Roman"/>
        <family val="1"/>
      </rPr>
      <t xml:space="preserve">   </t>
    </r>
    <r>
      <rPr>
        <sz val="12"/>
        <rFont val="Times New Roman"/>
        <family val="1"/>
      </rPr>
      <t>All assumed business names used by the hospital;</t>
    </r>
  </si>
  <si>
    <t>Any entity, person or activity not identified in this surcharge worksheet may not be included in the hospital’s coverage with the Patient’s Compensation Fund.</t>
  </si>
  <si>
    <t>CATEGORY</t>
  </si>
  <si>
    <t>EXPOSURE</t>
  </si>
  <si>
    <t>MANUAL</t>
  </si>
  <si>
    <t>TOTAL</t>
  </si>
  <si>
    <t>Provide # of Beds</t>
  </si>
  <si>
    <t>Category x Manual=Total</t>
  </si>
  <si>
    <t>Hospital (Acute care and Intensive Care)</t>
  </si>
  <si>
    <t>Mental Health/Rehabilitation</t>
  </si>
  <si>
    <t>Extended Care/Intermediate Care/Residential</t>
  </si>
  <si>
    <t>Nursing Home/Critical Extended Care</t>
  </si>
  <si>
    <t>Health Institution/Assisted Living/Other</t>
  </si>
  <si>
    <t>Bassinets</t>
  </si>
  <si>
    <t>SUB-TOTAL(A)</t>
  </si>
  <si>
    <t>Employed Physicians</t>
  </si>
  <si>
    <t>SUB-TOTAL (B)</t>
  </si>
  <si>
    <t>Total of A &amp; B</t>
  </si>
  <si>
    <t>TOTAL DUE</t>
  </si>
  <si>
    <t>Hospital bed - licensed hospital beds usually on a short term basis for patients who are need of acute medical treatment and skilled nursing care 24 hours a day (Intensive diagnostic and invasive treatment for acute illness)</t>
  </si>
  <si>
    <t>Extended Care/ Intermediate/ Residential bed- non-acute occasional incidental medical and emergency assistance to residents living independently in retirement apartments and communities. Facilities provided with security and emergency call boxes. Some contact services are available to residents.</t>
  </si>
  <si>
    <r>
      <t>Nursing Home/Critical Extended</t>
    </r>
    <r>
      <rPr>
        <b/>
        <sz val="12"/>
        <color indexed="63"/>
        <rFont val="Times New Roman"/>
        <family val="1"/>
      </rPr>
      <t xml:space="preserve"> </t>
    </r>
    <r>
      <rPr>
        <sz val="12"/>
        <color indexed="63"/>
        <rFont val="Times New Roman"/>
        <family val="1"/>
      </rPr>
      <t>Care</t>
    </r>
    <r>
      <rPr>
        <b/>
        <sz val="12"/>
        <color indexed="63"/>
        <rFont val="Times New Roman"/>
        <family val="1"/>
      </rPr>
      <t xml:space="preserve"> </t>
    </r>
    <r>
      <rPr>
        <sz val="12"/>
        <color indexed="63"/>
        <rFont val="Times New Roman"/>
        <family val="1"/>
      </rPr>
      <t>bed - A step-down from acute medical care for patients still needing 24 hour nursing care usually for an extended or long term basis. Skilled care services needed such as medication administration, tube feeding, injections, catheterizations and other procedures ordered by a physician.</t>
    </r>
  </si>
  <si>
    <t>Health Institution/ Assisted Living/Other bed- Sub-acute minor health care and related personal services to assist residents on an ongoing and regular basis. Minor nursing care and assistance in such activities as laundry, meal preparations, bathing, social functions.</t>
  </si>
  <si>
    <t>* Employed physician - A physician is considered an employee for PCF purposes if the hospital withholds and pays Social Security and Medicare taxes and pays unemployment tax on wages paid to the employee.  If a physician is treated as an independent contractor for tax purposes then he/she can not be considered an employee for PCF purposes.</t>
  </si>
  <si>
    <r>
      <t xml:space="preserve">            (1)</t>
    </r>
    <r>
      <rPr>
        <sz val="7"/>
        <rFont val="Times New Roman"/>
        <family val="1"/>
      </rPr>
      <t xml:space="preserve">   </t>
    </r>
    <r>
      <rPr>
        <sz val="12"/>
        <rFont val="Times New Roman"/>
        <family val="1"/>
      </rPr>
      <t>All facilities and/or services operated under the hospital license, as identified on the Department of Health Application for License to Operate a Hospital;</t>
    </r>
  </si>
  <si>
    <t>Name of Hospital:</t>
  </si>
  <si>
    <t>License No.:</t>
  </si>
  <si>
    <r>
      <t xml:space="preserve">            (3)</t>
    </r>
    <r>
      <rPr>
        <sz val="7"/>
        <rFont val="Times New Roman"/>
        <family val="1"/>
      </rPr>
      <t xml:space="preserve">   </t>
    </r>
    <r>
      <rPr>
        <sz val="12"/>
        <rFont val="Times New Roman"/>
        <family val="1"/>
      </rPr>
      <t>All employed physicians included in this coverage along with their specialty class code and surcharge computation;</t>
    </r>
  </si>
  <si>
    <r>
      <t>Definitions:</t>
    </r>
    <r>
      <rPr>
        <b/>
        <u/>
        <sz val="14"/>
        <color indexed="63"/>
        <rFont val="Times New Roman"/>
        <family val="1"/>
      </rPr>
      <t xml:space="preserve"> </t>
    </r>
  </si>
  <si>
    <t>Lack of Risk Management Program- 10% Penalty x total of A &amp; B</t>
  </si>
  <si>
    <t>Hospital with &gt; 500 beds 3% multiplier of total A &amp; B</t>
  </si>
  <si>
    <t>Class 0</t>
  </si>
  <si>
    <t>Rate</t>
  </si>
  <si>
    <t>Total</t>
  </si>
  <si>
    <t>Class 1</t>
  </si>
  <si>
    <t>Class 2</t>
  </si>
  <si>
    <t>Full-Time</t>
  </si>
  <si>
    <t>67% Teaching</t>
  </si>
  <si>
    <t>0-12 hrs. 75%</t>
  </si>
  <si>
    <t>13-24 hrs. 50%</t>
  </si>
  <si>
    <t>25-30 hrs. 25%</t>
  </si>
  <si>
    <t>Class 3</t>
  </si>
  <si>
    <t>Class 4</t>
  </si>
  <si>
    <t>Class 5</t>
  </si>
  <si>
    <t>Class 6</t>
  </si>
  <si>
    <t>Class 7</t>
  </si>
  <si>
    <t>Class 8</t>
  </si>
  <si>
    <t>Sub-total (B)</t>
  </si>
  <si>
    <t>See IAC 760 1-60</t>
  </si>
  <si>
    <t xml:space="preserve">Fellowship </t>
  </si>
  <si>
    <t>*Employed Physicians Sharing in Limits</t>
  </si>
  <si>
    <t>The following rates reflect credits applied to the base rate.</t>
  </si>
  <si>
    <t># Physicans</t>
  </si>
  <si>
    <t>Mental Health/ Mental and Physical Acute Rehab bed - Care, diagnosis, and treatment for acute psychiatric, emotionally challenged, and physically handicapped patients needing 24 hour supervision, assistance and treatment.</t>
  </si>
  <si>
    <t>Class 9</t>
  </si>
  <si>
    <t>Emergency Room (per 100 visits)</t>
  </si>
  <si>
    <t>Clinics/Others (per 100 visits)</t>
  </si>
  <si>
    <t>Mental Health/Rehabilitation (per 100 visits)</t>
  </si>
  <si>
    <t>Health Institution (per 100 visits)</t>
  </si>
  <si>
    <t>Home Health Care (per 100 visits)</t>
  </si>
  <si>
    <t>Births (per 100)</t>
  </si>
  <si>
    <t>Outpatient Surgeries (per 100)</t>
  </si>
  <si>
    <t>Inpatient Surgeries (per 100)</t>
  </si>
  <si>
    <t>Effective 7/1/2022-6/30/2023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</si>
</sst>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0"/>
      <name val="Arial"/>
    </font>
    <font>
      <sz val="12"/>
      <name val="Times New Roman"/>
      <family val="1"/>
    </font>
    <font>
      <b/>
      <sz val="12"/>
      <name val="Times New Roman"/>
      <family val="1"/>
    </font>
    <font>
      <sz val="7"/>
      <name val="Times New Roman"/>
      <family val="1"/>
    </font>
    <font>
      <sz val="10"/>
      <name val="Times New Roman"/>
      <family val="1"/>
    </font>
    <font>
      <sz val="11"/>
      <name val="Times New Roman"/>
      <family val="1"/>
    </font>
    <font>
      <b/>
      <sz val="11"/>
      <name val="Times New Roman"/>
      <family val="1"/>
    </font>
    <font>
      <sz val="12"/>
      <color indexed="63"/>
      <name val="Times New Roman"/>
      <family val="1"/>
    </font>
    <font>
      <b/>
      <sz val="12"/>
      <color indexed="63"/>
      <name val="Times New Roman"/>
      <family val="1"/>
    </font>
    <font>
      <u/>
      <sz val="14"/>
      <color indexed="63"/>
      <name val="Times New Roman"/>
      <family val="1"/>
    </font>
    <font>
      <b/>
      <u/>
      <sz val="14"/>
      <color indexed="63"/>
      <name val="Times New Roman"/>
      <family val="1"/>
    </font>
    <font>
      <b/>
      <sz val="10"/>
      <name val="Arial"/>
      <family val="2"/>
    </font>
    <font>
      <sz val="8"/>
      <name val="Arial"/>
      <family val="2"/>
    </font>
    <font>
      <b/>
      <sz val="16"/>
      <name val="Times New Roman"/>
      <family val="1"/>
    </font>
    <font>
      <sz val="14"/>
      <name val="Times New Roman"/>
      <family val="1"/>
    </font>
    <font>
      <b/>
      <sz val="14"/>
      <name val="Times New Roman"/>
      <family val="1"/>
    </font>
    <font>
      <b/>
      <sz val="16"/>
      <name val="Arial"/>
      <family val="2"/>
    </font>
    <font>
      <b/>
      <sz val="10"/>
      <name val="Times New Roman"/>
      <family val="1"/>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xf numFmtId="0" fontId="1" fillId="0" borderId="0" xfId="0" applyFont="1" applyAlignment="1">
      <alignment horizontal="left" indent="4"/>
    </xf>
    <xf numFmtId="0" fontId="1" fillId="0" borderId="0" xfId="0" applyFont="1" applyAlignment="1">
      <alignment horizontal="left" indent="2"/>
    </xf>
    <xf numFmtId="0" fontId="5" fillId="0" borderId="1" xfId="0" applyFont="1" applyBorder="1" applyAlignment="1">
      <alignment horizontal="center" vertical="top"/>
    </xf>
    <xf numFmtId="0" fontId="5" fillId="0" borderId="2" xfId="0" applyFont="1" applyBorder="1" applyAlignment="1">
      <alignment horizontal="center" vertical="top"/>
    </xf>
    <xf numFmtId="0" fontId="0" fillId="0" borderId="0" xfId="0" applyAlignment="1"/>
    <xf numFmtId="0" fontId="5" fillId="0" borderId="3" xfId="0" applyFont="1" applyBorder="1" applyAlignment="1">
      <alignment vertical="top"/>
    </xf>
    <xf numFmtId="0" fontId="5" fillId="0" borderId="4" xfId="0" applyFont="1" applyBorder="1" applyAlignment="1">
      <alignment vertical="top"/>
    </xf>
    <xf numFmtId="0" fontId="5" fillId="0" borderId="4" xfId="0" applyFont="1" applyBorder="1" applyAlignment="1">
      <alignment horizontal="right" vertical="top"/>
    </xf>
    <xf numFmtId="4" fontId="5" fillId="0" borderId="4" xfId="0" applyNumberFormat="1" applyFont="1" applyBorder="1" applyAlignment="1">
      <alignment horizontal="right" vertical="top"/>
    </xf>
    <xf numFmtId="0" fontId="1" fillId="0" borderId="0" xfId="0" applyFont="1" applyAlignment="1">
      <alignment horizontal="right"/>
    </xf>
    <xf numFmtId="0" fontId="9" fillId="0" borderId="0" xfId="0" applyFont="1"/>
    <xf numFmtId="0" fontId="5" fillId="0" borderId="5" xfId="0" applyFont="1" applyBorder="1" applyAlignment="1">
      <alignment vertical="top"/>
    </xf>
    <xf numFmtId="0" fontId="0" fillId="0" borderId="5" xfId="0" applyBorder="1" applyAlignment="1"/>
    <xf numFmtId="0" fontId="4" fillId="0" borderId="4" xfId="0" applyFont="1" applyBorder="1" applyAlignment="1">
      <alignment vertical="top" wrapText="1"/>
    </xf>
    <xf numFmtId="0" fontId="0" fillId="0" borderId="0" xfId="0" applyAlignment="1">
      <alignment horizontal="right"/>
    </xf>
    <xf numFmtId="2" fontId="5" fillId="0" borderId="2" xfId="0" applyNumberFormat="1" applyFont="1" applyBorder="1" applyAlignment="1">
      <alignment vertical="top"/>
    </xf>
    <xf numFmtId="0" fontId="5" fillId="0" borderId="5" xfId="0" applyFont="1" applyBorder="1" applyAlignment="1">
      <alignment vertical="top" wrapText="1"/>
    </xf>
    <xf numFmtId="3" fontId="5" fillId="0" borderId="5" xfId="0" applyNumberFormat="1" applyFont="1" applyBorder="1" applyAlignment="1">
      <alignment horizontal="right" vertical="top" wrapText="1"/>
    </xf>
    <xf numFmtId="0" fontId="0" fillId="0" borderId="0" xfId="0" applyBorder="1" applyAlignment="1"/>
    <xf numFmtId="0" fontId="13" fillId="0" borderId="0" xfId="0" applyFont="1" applyBorder="1" applyAlignment="1">
      <alignment vertical="top"/>
    </xf>
    <xf numFmtId="0" fontId="15" fillId="0" borderId="5" xfId="0" applyFont="1" applyBorder="1" applyAlignment="1">
      <alignment vertical="top"/>
    </xf>
    <xf numFmtId="0" fontId="15" fillId="0" borderId="0" xfId="0" applyFont="1" applyBorder="1" applyAlignment="1">
      <alignment vertical="top"/>
    </xf>
    <xf numFmtId="0" fontId="15" fillId="0" borderId="5" xfId="0" applyFont="1" applyBorder="1" applyAlignment="1">
      <alignment horizontal="center" vertical="top"/>
    </xf>
    <xf numFmtId="0" fontId="15" fillId="0" borderId="0" xfId="0" applyFont="1" applyBorder="1" applyAlignment="1">
      <alignment horizontal="center" vertical="top"/>
    </xf>
    <xf numFmtId="0" fontId="15" fillId="0" borderId="5" xfId="0" applyFont="1" applyBorder="1" applyAlignment="1"/>
    <xf numFmtId="4" fontId="5" fillId="0" borderId="5" xfId="0" applyNumberFormat="1" applyFont="1" applyBorder="1" applyAlignment="1">
      <alignment horizontal="right" vertical="top"/>
    </xf>
    <xf numFmtId="0" fontId="5" fillId="0" borderId="0" xfId="0" applyFont="1" applyBorder="1" applyAlignment="1">
      <alignment vertical="top"/>
    </xf>
    <xf numFmtId="3" fontId="5" fillId="0" borderId="0" xfId="0" applyNumberFormat="1" applyFont="1" applyBorder="1" applyAlignment="1">
      <alignment horizontal="right" vertical="top"/>
    </xf>
    <xf numFmtId="0" fontId="5" fillId="0" borderId="5" xfId="0" applyFont="1" applyBorder="1" applyAlignment="1">
      <alignment horizontal="right" vertical="top"/>
    </xf>
    <xf numFmtId="0" fontId="5" fillId="0" borderId="0" xfId="0" applyFont="1" applyBorder="1" applyAlignment="1">
      <alignment horizontal="right" vertical="top"/>
    </xf>
    <xf numFmtId="4" fontId="5" fillId="0" borderId="0" xfId="0" applyNumberFormat="1" applyFont="1" applyBorder="1" applyAlignment="1">
      <alignment horizontal="right" vertical="top"/>
    </xf>
    <xf numFmtId="0" fontId="0" fillId="0" borderId="0" xfId="0" applyBorder="1" applyAlignment="1">
      <alignment horizontal="right" vertical="top"/>
    </xf>
    <xf numFmtId="0" fontId="1" fillId="0" borderId="0" xfId="0" applyFont="1" applyBorder="1" applyAlignment="1"/>
    <xf numFmtId="0" fontId="14" fillId="0" borderId="5" xfId="0" applyFont="1" applyBorder="1" applyAlignment="1"/>
    <xf numFmtId="0" fontId="14" fillId="0" borderId="0" xfId="0" applyFont="1" applyAlignment="1"/>
    <xf numFmtId="0" fontId="15" fillId="0" borderId="5" xfId="0" applyFont="1" applyFill="1" applyBorder="1" applyAlignment="1">
      <alignment vertical="top"/>
    </xf>
    <xf numFmtId="0" fontId="5" fillId="0" borderId="0" xfId="0" applyFont="1" applyFill="1" applyBorder="1" applyAlignment="1">
      <alignment horizontal="right" vertical="top"/>
    </xf>
    <xf numFmtId="0" fontId="0" fillId="0" borderId="0" xfId="0" applyBorder="1" applyAlignment="1">
      <alignment vertical="top"/>
    </xf>
    <xf numFmtId="2" fontId="5" fillId="0" borderId="4" xfId="0" applyNumberFormat="1" applyFont="1" applyBorder="1" applyAlignment="1">
      <alignment vertical="top"/>
    </xf>
    <xf numFmtId="1" fontId="5" fillId="0" borderId="5" xfId="0" applyNumberFormat="1" applyFont="1" applyBorder="1" applyAlignment="1">
      <alignment horizontal="right" vertical="top"/>
    </xf>
    <xf numFmtId="1" fontId="0" fillId="0" borderId="5" xfId="0" applyNumberFormat="1" applyBorder="1" applyAlignment="1"/>
    <xf numFmtId="2" fontId="5" fillId="0" borderId="4" xfId="0" applyNumberFormat="1" applyFont="1" applyBorder="1" applyAlignment="1">
      <alignment horizontal="right" vertical="top"/>
    </xf>
    <xf numFmtId="0" fontId="5" fillId="0" borderId="1" xfId="0" applyFont="1" applyBorder="1" applyAlignment="1">
      <alignment vertical="top"/>
    </xf>
    <xf numFmtId="2" fontId="1" fillId="0" borderId="1" xfId="0" applyNumberFormat="1" applyFont="1" applyBorder="1" applyAlignment="1"/>
    <xf numFmtId="0" fontId="0" fillId="0" borderId="5" xfId="0" applyBorder="1" applyAlignment="1">
      <alignment horizontal="right" vertical="top"/>
    </xf>
    <xf numFmtId="4" fontId="5" fillId="0" borderId="5" xfId="0" applyNumberFormat="1" applyFont="1" applyBorder="1" applyAlignment="1">
      <alignment vertical="top"/>
    </xf>
    <xf numFmtId="0" fontId="5" fillId="0" borderId="5" xfId="0" applyFont="1" applyFill="1" applyBorder="1" applyAlignment="1">
      <alignment horizontal="right" vertical="top"/>
    </xf>
    <xf numFmtId="0" fontId="2" fillId="0" borderId="0" xfId="0" applyFont="1" applyBorder="1" applyAlignment="1">
      <alignment vertical="top"/>
    </xf>
    <xf numFmtId="0" fontId="15" fillId="0" borderId="0" xfId="0" applyFont="1" applyBorder="1" applyAlignment="1">
      <alignment horizontal="center" vertical="center"/>
    </xf>
    <xf numFmtId="0" fontId="15" fillId="0" borderId="5" xfId="0" applyFont="1" applyBorder="1" applyAlignment="1">
      <alignment horizontal="left" vertical="top"/>
    </xf>
    <xf numFmtId="2" fontId="5" fillId="0" borderId="5" xfId="0" applyNumberFormat="1" applyFont="1" applyBorder="1" applyAlignment="1">
      <alignment horizontal="right" vertical="top"/>
    </xf>
    <xf numFmtId="0" fontId="4" fillId="0" borderId="5" xfId="0" applyFont="1" applyBorder="1" applyAlignment="1">
      <alignment horizontal="center" wrapText="1"/>
    </xf>
    <xf numFmtId="164" fontId="5" fillId="0" borderId="4" xfId="0" applyNumberFormat="1" applyFont="1" applyBorder="1" applyAlignment="1">
      <alignment vertical="top"/>
    </xf>
    <xf numFmtId="4" fontId="5" fillId="0" borderId="0" xfId="0" applyNumberFormat="1" applyFont="1" applyBorder="1" applyAlignment="1">
      <alignment vertical="top"/>
    </xf>
    <xf numFmtId="0" fontId="17" fillId="0" borderId="0" xfId="0" applyFont="1" applyBorder="1" applyAlignment="1"/>
    <xf numFmtId="0" fontId="6" fillId="0" borderId="6" xfId="0" applyFont="1" applyBorder="1" applyAlignment="1">
      <alignment horizontal="right" vertical="top"/>
    </xf>
    <xf numFmtId="0" fontId="0" fillId="0" borderId="7" xfId="0" applyBorder="1" applyAlignment="1">
      <alignment horizontal="right" vertical="top"/>
    </xf>
    <xf numFmtId="0" fontId="0" fillId="0" borderId="2" xfId="0" applyBorder="1" applyAlignment="1">
      <alignment horizontal="right" vertical="top"/>
    </xf>
    <xf numFmtId="0" fontId="7" fillId="0" borderId="0" xfId="0" applyFont="1" applyAlignment="1">
      <alignment wrapText="1"/>
    </xf>
    <xf numFmtId="0" fontId="6" fillId="0" borderId="6" xfId="0" applyFont="1" applyBorder="1" applyAlignment="1">
      <alignment horizontal="justify" vertical="top"/>
    </xf>
    <xf numFmtId="0" fontId="0" fillId="0" borderId="7" xfId="0" applyBorder="1" applyAlignment="1"/>
    <xf numFmtId="0" fontId="0" fillId="0" borderId="2" xfId="0" applyBorder="1" applyAlignment="1"/>
    <xf numFmtId="0" fontId="6" fillId="0" borderId="6" xfId="0" applyFont="1" applyBorder="1" applyAlignment="1">
      <alignment vertical="top" wrapText="1"/>
    </xf>
    <xf numFmtId="0" fontId="11" fillId="0" borderId="7" xfId="0" applyFont="1" applyBorder="1" applyAlignment="1">
      <alignment vertical="top"/>
    </xf>
    <xf numFmtId="0" fontId="0" fillId="0" borderId="2" xfId="0" applyBorder="1" applyAlignment="1">
      <alignment vertical="top"/>
    </xf>
    <xf numFmtId="0" fontId="5" fillId="0" borderId="6" xfId="0" applyFont="1" applyBorder="1" applyAlignment="1">
      <alignment vertical="top"/>
    </xf>
    <xf numFmtId="0" fontId="0" fillId="0" borderId="7" xfId="0" applyBorder="1" applyAlignment="1">
      <alignment vertical="top"/>
    </xf>
    <xf numFmtId="0" fontId="1" fillId="0" borderId="0" xfId="0" applyFont="1" applyAlignment="1">
      <alignment wrapText="1"/>
    </xf>
    <xf numFmtId="0" fontId="2" fillId="0" borderId="0" xfId="0" applyFont="1" applyAlignment="1">
      <alignment horizontal="center"/>
    </xf>
    <xf numFmtId="0" fontId="0" fillId="0" borderId="0" xfId="0" applyAlignment="1">
      <alignment horizontal="center"/>
    </xf>
    <xf numFmtId="0" fontId="5" fillId="0" borderId="6" xfId="0" applyFont="1" applyBorder="1" applyAlignment="1">
      <alignment horizontal="right" vertical="top"/>
    </xf>
    <xf numFmtId="0" fontId="1" fillId="0" borderId="0" xfId="0" applyFont="1" applyAlignment="1">
      <alignment horizontal="left" wrapText="1"/>
    </xf>
    <xf numFmtId="0" fontId="0" fillId="0" borderId="0" xfId="0" applyAlignment="1">
      <alignment wrapText="1"/>
    </xf>
    <xf numFmtId="0" fontId="0" fillId="0" borderId="8" xfId="0" applyBorder="1" applyAlignment="1"/>
    <xf numFmtId="0" fontId="6" fillId="0" borderId="6" xfId="0" applyFont="1" applyBorder="1" applyAlignment="1">
      <alignment vertical="top"/>
    </xf>
    <xf numFmtId="4" fontId="13" fillId="0" borderId="9" xfId="0" applyNumberFormat="1" applyFont="1" applyBorder="1" applyAlignment="1">
      <alignment vertical="center"/>
    </xf>
    <xf numFmtId="4" fontId="16" fillId="0" borderId="10" xfId="0" applyNumberFormat="1"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view="pageLayout" zoomScaleNormal="100" workbookViewId="0">
      <selection activeCell="C4" sqref="C4"/>
    </sheetView>
  </sheetViews>
  <sheetFormatPr defaultRowHeight="12.75" x14ac:dyDescent="0.2"/>
  <cols>
    <col min="1" max="1" width="19.28515625" customWidth="1"/>
    <col min="2" max="2" width="40.28515625" bestFit="1" customWidth="1"/>
    <col min="3" max="3" width="9.7109375" customWidth="1"/>
    <col min="4" max="4" width="22.28515625" customWidth="1"/>
  </cols>
  <sheetData>
    <row r="1" spans="1:4" ht="15.75" x14ac:dyDescent="0.25">
      <c r="A1" s="70" t="s">
        <v>64</v>
      </c>
      <c r="B1" s="71"/>
      <c r="C1" s="71"/>
      <c r="D1" s="71"/>
    </row>
    <row r="2" spans="1:4" ht="15.75" x14ac:dyDescent="0.25">
      <c r="A2" s="1"/>
    </row>
    <row r="3" spans="1:4" ht="15.75" x14ac:dyDescent="0.25">
      <c r="A3" s="11" t="s">
        <v>26</v>
      </c>
      <c r="B3" s="75"/>
      <c r="C3" s="75"/>
      <c r="D3" s="75"/>
    </row>
    <row r="4" spans="1:4" ht="15.75" x14ac:dyDescent="0.25">
      <c r="A4" s="11"/>
    </row>
    <row r="5" spans="1:4" ht="15.75" x14ac:dyDescent="0.25">
      <c r="A5" s="11" t="s">
        <v>27</v>
      </c>
      <c r="B5" s="75"/>
      <c r="C5" s="75"/>
      <c r="D5" s="75"/>
    </row>
    <row r="6" spans="1:4" ht="15.75" x14ac:dyDescent="0.25">
      <c r="A6" s="1"/>
    </row>
    <row r="7" spans="1:4" ht="15.75" x14ac:dyDescent="0.25">
      <c r="A7" s="1" t="s">
        <v>0</v>
      </c>
    </row>
    <row r="8" spans="1:4" ht="30.75" customHeight="1" x14ac:dyDescent="0.25">
      <c r="A8" s="73" t="s">
        <v>25</v>
      </c>
      <c r="B8" s="74"/>
      <c r="C8" s="74"/>
      <c r="D8" s="74"/>
    </row>
    <row r="9" spans="1:4" ht="15.75" x14ac:dyDescent="0.25">
      <c r="A9" s="2" t="s">
        <v>1</v>
      </c>
    </row>
    <row r="10" spans="1:4" ht="28.5" customHeight="1" x14ac:dyDescent="0.25">
      <c r="A10" s="73" t="s">
        <v>28</v>
      </c>
      <c r="B10" s="74"/>
      <c r="C10" s="74"/>
      <c r="D10" s="74"/>
    </row>
    <row r="11" spans="1:4" ht="28.5" customHeight="1" x14ac:dyDescent="0.25">
      <c r="A11" s="69" t="s">
        <v>2</v>
      </c>
      <c r="B11" s="74"/>
      <c r="C11" s="74"/>
      <c r="D11" s="74"/>
    </row>
    <row r="12" spans="1:4" ht="16.5" thickBot="1" x14ac:dyDescent="0.3">
      <c r="A12" s="3"/>
    </row>
    <row r="13" spans="1:4" s="6" customFormat="1" ht="15.75" thickBot="1" x14ac:dyDescent="0.25">
      <c r="A13" s="4" t="s">
        <v>3</v>
      </c>
      <c r="B13" s="5" t="s">
        <v>4</v>
      </c>
      <c r="C13" s="5" t="s">
        <v>5</v>
      </c>
      <c r="D13" s="5" t="s">
        <v>6</v>
      </c>
    </row>
    <row r="14" spans="1:4" s="6" customFormat="1" ht="15" thickBot="1" x14ac:dyDescent="0.25">
      <c r="A14" s="76" t="s">
        <v>7</v>
      </c>
      <c r="B14" s="68"/>
      <c r="C14" s="66"/>
      <c r="D14" s="15" t="s">
        <v>8</v>
      </c>
    </row>
    <row r="15" spans="1:4" s="6" customFormat="1" ht="15.75" thickBot="1" x14ac:dyDescent="0.25">
      <c r="A15" s="7"/>
      <c r="B15" s="8" t="s">
        <v>9</v>
      </c>
      <c r="C15" s="9">
        <v>1028</v>
      </c>
      <c r="D15" s="54">
        <f t="shared" ref="D15:D20" si="0">SUM(C15*A15)</f>
        <v>0</v>
      </c>
    </row>
    <row r="16" spans="1:4" s="6" customFormat="1" ht="15.75" thickBot="1" x14ac:dyDescent="0.25">
      <c r="A16" s="7"/>
      <c r="B16" s="8" t="s">
        <v>10</v>
      </c>
      <c r="C16" s="9">
        <v>514</v>
      </c>
      <c r="D16" s="54">
        <f t="shared" si="0"/>
        <v>0</v>
      </c>
    </row>
    <row r="17" spans="1:8" s="6" customFormat="1" ht="15.75" thickBot="1" x14ac:dyDescent="0.25">
      <c r="A17" s="7"/>
      <c r="B17" s="8" t="s">
        <v>11</v>
      </c>
      <c r="C17" s="9">
        <v>52</v>
      </c>
      <c r="D17" s="54">
        <f t="shared" si="0"/>
        <v>0</v>
      </c>
    </row>
    <row r="18" spans="1:8" s="6" customFormat="1" ht="15.75" thickBot="1" x14ac:dyDescent="0.25">
      <c r="A18" s="7"/>
      <c r="B18" s="8" t="s">
        <v>12</v>
      </c>
      <c r="C18" s="9">
        <v>514</v>
      </c>
      <c r="D18" s="54">
        <f t="shared" si="0"/>
        <v>0</v>
      </c>
    </row>
    <row r="19" spans="1:8" s="6" customFormat="1" ht="15.75" thickBot="1" x14ac:dyDescent="0.25">
      <c r="A19" s="7"/>
      <c r="B19" s="8" t="s">
        <v>13</v>
      </c>
      <c r="C19" s="9">
        <v>206</v>
      </c>
      <c r="D19" s="54">
        <f t="shared" si="0"/>
        <v>0</v>
      </c>
    </row>
    <row r="20" spans="1:8" s="6" customFormat="1" ht="15.75" thickBot="1" x14ac:dyDescent="0.25">
      <c r="A20" s="7"/>
      <c r="B20" s="8" t="s">
        <v>14</v>
      </c>
      <c r="C20" s="9">
        <v>1028</v>
      </c>
      <c r="D20" s="54">
        <f t="shared" si="0"/>
        <v>0</v>
      </c>
    </row>
    <row r="21" spans="1:8" s="6" customFormat="1" ht="15.75" thickBot="1" x14ac:dyDescent="0.25">
      <c r="A21" s="76"/>
      <c r="B21" s="68"/>
      <c r="C21" s="66"/>
      <c r="D21" s="8"/>
    </row>
    <row r="22" spans="1:8" s="6" customFormat="1" ht="15.75" thickBot="1" x14ac:dyDescent="0.25">
      <c r="A22" s="7"/>
      <c r="B22" s="8" t="s">
        <v>56</v>
      </c>
      <c r="C22" s="43">
        <v>102.8</v>
      </c>
      <c r="D22" s="54">
        <f t="shared" ref="D22:D30" si="1">SUM(C22*A22)</f>
        <v>0</v>
      </c>
    </row>
    <row r="23" spans="1:8" s="6" customFormat="1" ht="15.75" thickBot="1" x14ac:dyDescent="0.25">
      <c r="A23" s="7"/>
      <c r="B23" s="8" t="s">
        <v>57</v>
      </c>
      <c r="C23" s="43">
        <v>51.4</v>
      </c>
      <c r="D23" s="54">
        <f t="shared" si="1"/>
        <v>0</v>
      </c>
    </row>
    <row r="24" spans="1:8" s="6" customFormat="1" ht="15.75" thickBot="1" x14ac:dyDescent="0.25">
      <c r="A24" s="7"/>
      <c r="B24" s="8" t="s">
        <v>58</v>
      </c>
      <c r="C24" s="43">
        <v>25.7</v>
      </c>
      <c r="D24" s="54">
        <f t="shared" si="1"/>
        <v>0</v>
      </c>
    </row>
    <row r="25" spans="1:8" s="6" customFormat="1" ht="15.75" thickBot="1" x14ac:dyDescent="0.25">
      <c r="A25" s="7"/>
      <c r="B25" s="8" t="s">
        <v>59</v>
      </c>
      <c r="C25" s="9">
        <v>20.56</v>
      </c>
      <c r="D25" s="54">
        <f t="shared" si="1"/>
        <v>0</v>
      </c>
    </row>
    <row r="26" spans="1:8" s="6" customFormat="1" ht="15.75" thickBot="1" x14ac:dyDescent="0.25">
      <c r="A26" s="7"/>
      <c r="B26" s="8" t="s">
        <v>60</v>
      </c>
      <c r="C26" s="43">
        <v>51.4</v>
      </c>
      <c r="D26" s="54">
        <f t="shared" si="1"/>
        <v>0</v>
      </c>
    </row>
    <row r="27" spans="1:8" s="6" customFormat="1" ht="15.75" thickBot="1" x14ac:dyDescent="0.25">
      <c r="A27" s="64"/>
      <c r="B27" s="65"/>
      <c r="C27" s="66"/>
      <c r="D27" s="8"/>
    </row>
    <row r="28" spans="1:8" s="6" customFormat="1" ht="15.75" thickBot="1" x14ac:dyDescent="0.25">
      <c r="A28" s="7"/>
      <c r="B28" s="8" t="s">
        <v>61</v>
      </c>
      <c r="C28" s="10">
        <v>4112</v>
      </c>
      <c r="D28" s="54">
        <f t="shared" si="1"/>
        <v>0</v>
      </c>
    </row>
    <row r="29" spans="1:8" s="6" customFormat="1" ht="15.75" thickBot="1" x14ac:dyDescent="0.25">
      <c r="A29" s="7"/>
      <c r="B29" s="8" t="s">
        <v>62</v>
      </c>
      <c r="C29" s="43">
        <v>102.8</v>
      </c>
      <c r="D29" s="54">
        <f t="shared" si="1"/>
        <v>0</v>
      </c>
    </row>
    <row r="30" spans="1:8" s="6" customFormat="1" ht="15.75" thickBot="1" x14ac:dyDescent="0.25">
      <c r="A30" s="7"/>
      <c r="B30" s="8" t="s">
        <v>63</v>
      </c>
      <c r="C30" s="10">
        <v>2056</v>
      </c>
      <c r="D30" s="54">
        <f t="shared" si="1"/>
        <v>0</v>
      </c>
    </row>
    <row r="31" spans="1:8" s="6" customFormat="1" ht="15.75" thickBot="1" x14ac:dyDescent="0.25">
      <c r="A31" s="57" t="s">
        <v>15</v>
      </c>
      <c r="B31" s="68"/>
      <c r="C31" s="66"/>
      <c r="D31" s="17">
        <f>SUM(D15:D30)</f>
        <v>0</v>
      </c>
      <c r="H31" s="16"/>
    </row>
    <row r="32" spans="1:8" s="6" customFormat="1" ht="15.75" thickBot="1" x14ac:dyDescent="0.25">
      <c r="A32" s="61" t="s">
        <v>16</v>
      </c>
      <c r="B32" s="62"/>
      <c r="C32" s="63"/>
      <c r="D32" s="44"/>
    </row>
    <row r="33" spans="1:4" s="6" customFormat="1" ht="16.5" thickBot="1" x14ac:dyDescent="0.3">
      <c r="A33" s="57" t="s">
        <v>17</v>
      </c>
      <c r="B33" s="62"/>
      <c r="C33" s="62"/>
      <c r="D33" s="45"/>
    </row>
    <row r="34" spans="1:4" s="6" customFormat="1" ht="15.75" thickBot="1" x14ac:dyDescent="0.25">
      <c r="A34" s="67"/>
      <c r="B34" s="68"/>
      <c r="C34" s="66"/>
      <c r="D34" s="44"/>
    </row>
    <row r="35" spans="1:4" s="6" customFormat="1" ht="15.75" thickBot="1" x14ac:dyDescent="0.25">
      <c r="A35" s="57" t="s">
        <v>18</v>
      </c>
      <c r="B35" s="68"/>
      <c r="C35" s="66"/>
      <c r="D35" s="40">
        <f>SUM(D33+D31)</f>
        <v>0</v>
      </c>
    </row>
    <row r="36" spans="1:4" s="6" customFormat="1" ht="15.75" thickBot="1" x14ac:dyDescent="0.25">
      <c r="A36" s="72" t="s">
        <v>30</v>
      </c>
      <c r="B36" s="58"/>
      <c r="C36" s="59"/>
      <c r="D36" s="8"/>
    </row>
    <row r="37" spans="1:4" s="6" customFormat="1" ht="15.75" thickBot="1" x14ac:dyDescent="0.25">
      <c r="A37" s="72" t="s">
        <v>31</v>
      </c>
      <c r="B37" s="58"/>
      <c r="C37" s="59"/>
      <c r="D37" s="8"/>
    </row>
    <row r="38" spans="1:4" s="6" customFormat="1" ht="15.75" thickBot="1" x14ac:dyDescent="0.25">
      <c r="A38" s="57" t="s">
        <v>19</v>
      </c>
      <c r="B38" s="58"/>
      <c r="C38" s="59"/>
      <c r="D38" s="40">
        <f>SUM(D35:D37)</f>
        <v>0</v>
      </c>
    </row>
    <row r="39" spans="1:4" ht="15.75" x14ac:dyDescent="0.25">
      <c r="A39" s="1"/>
    </row>
    <row r="40" spans="1:4" ht="15.75" x14ac:dyDescent="0.25">
      <c r="A40" s="1"/>
    </row>
    <row r="41" spans="1:4" ht="12.75" customHeight="1" x14ac:dyDescent="0.25">
      <c r="A41" s="1"/>
    </row>
    <row r="42" spans="1:4" ht="18.75" x14ac:dyDescent="0.3">
      <c r="A42" s="12" t="s">
        <v>29</v>
      </c>
    </row>
    <row r="44" spans="1:4" ht="55.5" customHeight="1" x14ac:dyDescent="0.25">
      <c r="A44" s="60" t="s">
        <v>20</v>
      </c>
      <c r="B44" s="60"/>
      <c r="C44" s="60"/>
      <c r="D44" s="60"/>
    </row>
    <row r="46" spans="1:4" ht="50.25" customHeight="1" x14ac:dyDescent="0.25">
      <c r="A46" s="60" t="s">
        <v>54</v>
      </c>
      <c r="B46" s="60"/>
      <c r="C46" s="60"/>
      <c r="D46" s="60"/>
    </row>
    <row r="48" spans="1:4" ht="53.25" customHeight="1" x14ac:dyDescent="0.25">
      <c r="A48" s="60" t="s">
        <v>21</v>
      </c>
      <c r="B48" s="60"/>
      <c r="C48" s="60"/>
      <c r="D48" s="60"/>
    </row>
    <row r="50" spans="1:4" ht="63" customHeight="1" x14ac:dyDescent="0.25">
      <c r="A50" s="60" t="s">
        <v>22</v>
      </c>
      <c r="B50" s="60"/>
      <c r="C50" s="60"/>
      <c r="D50" s="60"/>
    </row>
    <row r="52" spans="1:4" ht="54.75" customHeight="1" x14ac:dyDescent="0.25">
      <c r="A52" s="60" t="s">
        <v>23</v>
      </c>
      <c r="B52" s="60"/>
      <c r="C52" s="60"/>
      <c r="D52" s="60"/>
    </row>
    <row r="54" spans="1:4" ht="67.7" customHeight="1" x14ac:dyDescent="0.25">
      <c r="A54" s="69" t="s">
        <v>24</v>
      </c>
      <c r="B54" s="69"/>
      <c r="C54" s="69"/>
      <c r="D54" s="69"/>
    </row>
    <row r="55" spans="1:4" ht="15.75" x14ac:dyDescent="0.25">
      <c r="A55" s="1"/>
    </row>
  </sheetData>
  <mergeCells count="23">
    <mergeCell ref="A52:D52"/>
    <mergeCell ref="A54:D54"/>
    <mergeCell ref="A1:D1"/>
    <mergeCell ref="A35:C35"/>
    <mergeCell ref="A36:C36"/>
    <mergeCell ref="A10:D10"/>
    <mergeCell ref="A11:D11"/>
    <mergeCell ref="A8:D8"/>
    <mergeCell ref="A44:D44"/>
    <mergeCell ref="A46:D46"/>
    <mergeCell ref="B3:D3"/>
    <mergeCell ref="B5:D5"/>
    <mergeCell ref="A21:C21"/>
    <mergeCell ref="A14:C14"/>
    <mergeCell ref="A31:C31"/>
    <mergeCell ref="A37:C37"/>
    <mergeCell ref="A38:C38"/>
    <mergeCell ref="A48:D48"/>
    <mergeCell ref="A50:D50"/>
    <mergeCell ref="A32:C32"/>
    <mergeCell ref="A27:C27"/>
    <mergeCell ref="A34:C34"/>
    <mergeCell ref="A33:C33"/>
  </mergeCells>
  <phoneticPr fontId="12" type="noConversion"/>
  <pageMargins left="0.5" right="0.5" top="1" bottom="1" header="0.5" footer="0.5"/>
  <pageSetup orientation="portrait" r:id="rId1"/>
  <headerFooter alignWithMargins="0">
    <oddHeader>&amp;C&amp;"Times New Roman,Bold"&amp;14HOSPITAL EXPOSURE WORKSHEET FOR SURCHARGE CALCULATION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tabSelected="1" view="pageLayout" zoomScaleNormal="100" workbookViewId="0">
      <selection activeCell="I1" sqref="I1"/>
    </sheetView>
  </sheetViews>
  <sheetFormatPr defaultColWidth="9.28515625" defaultRowHeight="12.75" x14ac:dyDescent="0.2"/>
  <cols>
    <col min="1" max="1" width="9.28515625" style="6"/>
    <col min="2" max="2" width="14.5703125" style="6" customWidth="1"/>
    <col min="3" max="3" width="9.28515625" style="6"/>
    <col min="4" max="4" width="10" style="6" bestFit="1" customWidth="1"/>
    <col min="5" max="5" width="3" style="6" customWidth="1"/>
    <col min="6" max="6" width="8.5703125" style="6" customWidth="1"/>
    <col min="7" max="7" width="14.7109375" style="6" customWidth="1"/>
    <col min="8" max="8" width="9.28515625" style="6"/>
    <col min="9" max="9" width="10" style="6" bestFit="1" customWidth="1"/>
    <col min="10" max="10" width="3.28515625" style="6" customWidth="1"/>
    <col min="11" max="11" width="9" style="6" customWidth="1"/>
    <col min="12" max="12" width="14.7109375" style="6" customWidth="1"/>
    <col min="13" max="13" width="9.28515625" style="6"/>
    <col min="14" max="14" width="10" style="6" bestFit="1" customWidth="1"/>
    <col min="15" max="16384" width="9.28515625" style="6"/>
  </cols>
  <sheetData>
    <row r="1" spans="1:14" ht="22.7" customHeight="1" x14ac:dyDescent="0.2">
      <c r="A1" s="21" t="s">
        <v>51</v>
      </c>
      <c r="B1" s="20"/>
      <c r="C1" s="20"/>
      <c r="D1" s="20"/>
      <c r="E1" s="20"/>
      <c r="F1" s="20"/>
      <c r="G1" s="56" t="s">
        <v>64</v>
      </c>
      <c r="H1" s="20"/>
      <c r="I1" s="20"/>
      <c r="J1" s="20"/>
      <c r="K1" s="20"/>
      <c r="L1" s="20"/>
      <c r="M1" s="20"/>
    </row>
    <row r="2" spans="1:14" ht="18.75" customHeight="1" x14ac:dyDescent="0.2">
      <c r="A2" s="49" t="s">
        <v>52</v>
      </c>
      <c r="B2" s="20"/>
      <c r="C2" s="20"/>
      <c r="D2" s="20"/>
      <c r="E2" s="20"/>
      <c r="F2" s="20"/>
      <c r="G2" s="20"/>
      <c r="H2" s="20"/>
      <c r="I2" s="20"/>
      <c r="J2" s="20"/>
      <c r="K2" s="20"/>
      <c r="L2" s="20"/>
      <c r="M2" s="20"/>
    </row>
    <row r="3" spans="1:14" ht="27.75" customHeight="1" x14ac:dyDescent="0.3">
      <c r="A3" s="53" t="s">
        <v>53</v>
      </c>
      <c r="B3" s="22" t="s">
        <v>32</v>
      </c>
      <c r="C3" s="22" t="s">
        <v>33</v>
      </c>
      <c r="D3" s="22" t="s">
        <v>34</v>
      </c>
      <c r="E3" s="23"/>
      <c r="F3" s="53" t="s">
        <v>53</v>
      </c>
      <c r="G3" s="22" t="s">
        <v>35</v>
      </c>
      <c r="H3" s="24"/>
      <c r="I3" s="24"/>
      <c r="J3" s="25"/>
      <c r="K3" s="53" t="s">
        <v>53</v>
      </c>
      <c r="L3" s="22" t="s">
        <v>36</v>
      </c>
      <c r="M3" s="26"/>
      <c r="N3" s="26"/>
    </row>
    <row r="4" spans="1:14" ht="15" x14ac:dyDescent="0.2">
      <c r="A4" s="41"/>
      <c r="B4" s="13" t="s">
        <v>37</v>
      </c>
      <c r="C4" s="52">
        <v>2045</v>
      </c>
      <c r="D4" s="27">
        <f>SUM(C4*A4)</f>
        <v>0</v>
      </c>
      <c r="E4" s="28"/>
      <c r="F4" s="41"/>
      <c r="G4" s="13" t="s">
        <v>37</v>
      </c>
      <c r="H4" s="52">
        <v>2921</v>
      </c>
      <c r="I4" s="27">
        <f>SUM(H4*F4)</f>
        <v>0</v>
      </c>
      <c r="J4" s="29"/>
      <c r="K4" s="41"/>
      <c r="L4" s="13" t="s">
        <v>37</v>
      </c>
      <c r="M4" s="52">
        <v>3797</v>
      </c>
      <c r="N4" s="27">
        <f>SUM(M4*K4)</f>
        <v>0</v>
      </c>
    </row>
    <row r="5" spans="1:14" ht="15" x14ac:dyDescent="0.2">
      <c r="A5" s="41"/>
      <c r="B5" s="13" t="s">
        <v>38</v>
      </c>
      <c r="C5" s="52">
        <f>SUM(C4)-(C4*0.67)</f>
        <v>674.84999999999991</v>
      </c>
      <c r="D5" s="27">
        <f>SUM(C5*A5)</f>
        <v>0</v>
      </c>
      <c r="E5" s="28"/>
      <c r="F5" s="41"/>
      <c r="G5" s="13" t="s">
        <v>38</v>
      </c>
      <c r="H5" s="52">
        <f>SUM(H4)-(H4*0.67)</f>
        <v>963.92999999999984</v>
      </c>
      <c r="I5" s="27">
        <f>SUM(H5*F5)</f>
        <v>0</v>
      </c>
      <c r="J5" s="31"/>
      <c r="K5" s="41"/>
      <c r="L5" s="13" t="s">
        <v>38</v>
      </c>
      <c r="M5" s="52">
        <f>SUM(M4)-(M4*0.67)</f>
        <v>1253.0099999999998</v>
      </c>
      <c r="N5" s="27">
        <f>SUM(M5*K5)</f>
        <v>0</v>
      </c>
    </row>
    <row r="6" spans="1:14" ht="15" x14ac:dyDescent="0.2">
      <c r="A6" s="41"/>
      <c r="B6" s="13" t="s">
        <v>39</v>
      </c>
      <c r="C6" s="52">
        <f>SUM(C4)-(C4*0.75)</f>
        <v>511.25</v>
      </c>
      <c r="D6" s="27">
        <f>SUM(C6*A6)</f>
        <v>0</v>
      </c>
      <c r="E6" s="28"/>
      <c r="F6" s="41"/>
      <c r="G6" s="13" t="s">
        <v>39</v>
      </c>
      <c r="H6" s="52">
        <f>SUM(H4)-(H4*0.75)</f>
        <v>730.25</v>
      </c>
      <c r="I6" s="27">
        <f>SUM(H6*F6)</f>
        <v>0</v>
      </c>
      <c r="J6" s="31"/>
      <c r="K6" s="41"/>
      <c r="L6" s="13" t="s">
        <v>39</v>
      </c>
      <c r="M6" s="52">
        <f>SUM(M4)-(M4*0.75)</f>
        <v>949.25</v>
      </c>
      <c r="N6" s="27">
        <f>SUM(M6*K6)</f>
        <v>0</v>
      </c>
    </row>
    <row r="7" spans="1:14" ht="15" x14ac:dyDescent="0.2">
      <c r="A7" s="41"/>
      <c r="B7" s="13" t="s">
        <v>40</v>
      </c>
      <c r="C7" s="52">
        <f>SUM(C4)-(C4*0.5)</f>
        <v>1022.5</v>
      </c>
      <c r="D7" s="27">
        <f>SUM(C7*A7)</f>
        <v>0</v>
      </c>
      <c r="E7" s="28"/>
      <c r="F7" s="41"/>
      <c r="G7" s="13" t="s">
        <v>40</v>
      </c>
      <c r="H7" s="52">
        <f>SUM(H4)-(H4*0.5)</f>
        <v>1460.5</v>
      </c>
      <c r="I7" s="27">
        <f>SUM(H7*F7)</f>
        <v>0</v>
      </c>
      <c r="J7" s="29"/>
      <c r="K7" s="41"/>
      <c r="L7" s="13" t="s">
        <v>40</v>
      </c>
      <c r="M7" s="52">
        <f>SUM(M4)-(M4*0.5)</f>
        <v>1898.5</v>
      </c>
      <c r="N7" s="27">
        <f>SUM(M7*K7)</f>
        <v>0</v>
      </c>
    </row>
    <row r="8" spans="1:14" ht="15" x14ac:dyDescent="0.2">
      <c r="A8" s="41"/>
      <c r="B8" s="13" t="s">
        <v>41</v>
      </c>
      <c r="C8" s="52">
        <f>SUM(C4)-(C4*0.25)</f>
        <v>1533.75</v>
      </c>
      <c r="D8" s="27">
        <f>SUM(C8*A8)</f>
        <v>0</v>
      </c>
      <c r="E8" s="28"/>
      <c r="F8" s="41"/>
      <c r="G8" s="13" t="s">
        <v>41</v>
      </c>
      <c r="H8" s="52">
        <f>SUM(H4)-(H4*0.25)</f>
        <v>2190.75</v>
      </c>
      <c r="I8" s="27">
        <f>SUM(H8*F8)</f>
        <v>0</v>
      </c>
      <c r="J8" s="32"/>
      <c r="K8" s="41"/>
      <c r="L8" s="13" t="s">
        <v>41</v>
      </c>
      <c r="M8" s="52">
        <f>SUM(M4)-(M4*0.25)</f>
        <v>2847.75</v>
      </c>
      <c r="N8" s="27">
        <f>SUM(M8*K8)</f>
        <v>0</v>
      </c>
    </row>
    <row r="9" spans="1:14" ht="30" x14ac:dyDescent="0.2">
      <c r="A9" s="41"/>
      <c r="B9" s="18" t="s">
        <v>50</v>
      </c>
      <c r="C9" s="19" t="s">
        <v>49</v>
      </c>
      <c r="D9" s="27"/>
      <c r="E9" s="28"/>
      <c r="F9" s="41"/>
      <c r="G9" s="18" t="s">
        <v>50</v>
      </c>
      <c r="H9" s="19" t="s">
        <v>49</v>
      </c>
      <c r="I9" s="27"/>
      <c r="J9" s="29"/>
      <c r="K9" s="41"/>
      <c r="L9" s="18" t="s">
        <v>50</v>
      </c>
      <c r="M9" s="19" t="s">
        <v>49</v>
      </c>
      <c r="N9" s="27"/>
    </row>
    <row r="10" spans="1:14" ht="15" x14ac:dyDescent="0.2">
      <c r="A10" s="20"/>
      <c r="C10" s="46" t="s">
        <v>34</v>
      </c>
      <c r="D10" s="47">
        <f>SUM(D4:D9)</f>
        <v>0</v>
      </c>
      <c r="E10" s="28"/>
      <c r="F10" s="28"/>
      <c r="H10" s="30" t="s">
        <v>34</v>
      </c>
      <c r="I10" s="47">
        <f>SUM(I4:I9)</f>
        <v>0</v>
      </c>
      <c r="J10" s="31"/>
      <c r="K10" s="31"/>
      <c r="M10" s="30" t="s">
        <v>34</v>
      </c>
      <c r="N10" s="47">
        <f>SUM(N4:N9)</f>
        <v>0</v>
      </c>
    </row>
    <row r="11" spans="1:14" ht="15.75" x14ac:dyDescent="0.25">
      <c r="A11" s="20"/>
      <c r="B11" s="33"/>
      <c r="C11" s="28"/>
      <c r="D11" s="28"/>
      <c r="E11" s="28"/>
      <c r="F11" s="28"/>
      <c r="G11" s="31"/>
      <c r="H11" s="31"/>
      <c r="I11" s="31"/>
      <c r="J11" s="31"/>
      <c r="K11" s="31"/>
      <c r="L11" s="31"/>
      <c r="M11" s="34"/>
    </row>
    <row r="12" spans="1:14" ht="27" customHeight="1" x14ac:dyDescent="0.3">
      <c r="A12" s="53" t="s">
        <v>53</v>
      </c>
      <c r="B12" s="26" t="s">
        <v>42</v>
      </c>
      <c r="C12" s="35"/>
      <c r="D12" s="35"/>
      <c r="E12" s="36"/>
      <c r="F12" s="53" t="s">
        <v>53</v>
      </c>
      <c r="G12" s="22" t="s">
        <v>43</v>
      </c>
      <c r="H12" s="22"/>
      <c r="I12" s="22"/>
      <c r="J12" s="23"/>
      <c r="K12" s="53" t="s">
        <v>53</v>
      </c>
      <c r="L12" s="37" t="s">
        <v>44</v>
      </c>
      <c r="M12" s="26"/>
      <c r="N12" s="26"/>
    </row>
    <row r="13" spans="1:14" ht="15" x14ac:dyDescent="0.2">
      <c r="A13" s="41"/>
      <c r="B13" s="13" t="s">
        <v>37</v>
      </c>
      <c r="C13" s="52">
        <v>4966</v>
      </c>
      <c r="D13" s="27">
        <f>SUM(C13*A13)</f>
        <v>0</v>
      </c>
      <c r="F13" s="41"/>
      <c r="G13" s="13" t="s">
        <v>37</v>
      </c>
      <c r="H13" s="52">
        <v>5845</v>
      </c>
      <c r="I13" s="27">
        <f>SUM(H13*F13)</f>
        <v>0</v>
      </c>
      <c r="J13" s="28"/>
      <c r="K13" s="41"/>
      <c r="L13" s="13" t="s">
        <v>37</v>
      </c>
      <c r="M13" s="52">
        <v>8033</v>
      </c>
      <c r="N13" s="27">
        <f>SUM(M13*K13)</f>
        <v>0</v>
      </c>
    </row>
    <row r="14" spans="1:14" ht="15" x14ac:dyDescent="0.2">
      <c r="A14" s="41"/>
      <c r="B14" s="13" t="s">
        <v>38</v>
      </c>
      <c r="C14" s="52">
        <f>SUM(C13)-(C13*0.67)</f>
        <v>1638.7799999999997</v>
      </c>
      <c r="D14" s="27">
        <f>SUM(C14*A14)</f>
        <v>0</v>
      </c>
      <c r="F14" s="41"/>
      <c r="G14" s="13" t="s">
        <v>38</v>
      </c>
      <c r="H14" s="52">
        <f>SUM(H13)-(H13*0.67)</f>
        <v>1928.85</v>
      </c>
      <c r="I14" s="27">
        <f>SUM(H14*F14)</f>
        <v>0</v>
      </c>
      <c r="J14" s="28"/>
      <c r="K14" s="41"/>
      <c r="L14" s="13" t="s">
        <v>38</v>
      </c>
      <c r="M14" s="52">
        <f>SUM(M13)-(M13*0.67)</f>
        <v>2650.8899999999994</v>
      </c>
      <c r="N14" s="27">
        <f>SUM(M14*K14)</f>
        <v>0</v>
      </c>
    </row>
    <row r="15" spans="1:14" ht="15" x14ac:dyDescent="0.2">
      <c r="A15" s="41"/>
      <c r="B15" s="13" t="s">
        <v>39</v>
      </c>
      <c r="C15" s="52">
        <f>SUM(C13)-(C13*0.75)</f>
        <v>1241.5</v>
      </c>
      <c r="D15" s="27">
        <f>SUM(C15*A15)</f>
        <v>0</v>
      </c>
      <c r="F15" s="41"/>
      <c r="G15" s="13" t="s">
        <v>39</v>
      </c>
      <c r="H15" s="52">
        <f>SUM(H13)-(H13*0.75)</f>
        <v>1461.25</v>
      </c>
      <c r="I15" s="27">
        <f>SUM(H15*F15)</f>
        <v>0</v>
      </c>
      <c r="J15" s="28"/>
      <c r="K15" s="41"/>
      <c r="L15" s="13" t="s">
        <v>39</v>
      </c>
      <c r="M15" s="52">
        <f>SUM(M13)-(M13*0.75)</f>
        <v>2008.25</v>
      </c>
      <c r="N15" s="27">
        <f>SUM(M15*K15)</f>
        <v>0</v>
      </c>
    </row>
    <row r="16" spans="1:14" ht="15" x14ac:dyDescent="0.2">
      <c r="A16" s="41"/>
      <c r="B16" s="13" t="s">
        <v>40</v>
      </c>
      <c r="C16" s="52">
        <f>SUM(C13)-(C13*0.5)</f>
        <v>2483</v>
      </c>
      <c r="D16" s="27">
        <f>SUM(C16*A16)</f>
        <v>0</v>
      </c>
      <c r="F16" s="41"/>
      <c r="G16" s="13" t="s">
        <v>40</v>
      </c>
      <c r="H16" s="52">
        <f>SUM(H13)-(H13*0.5)</f>
        <v>2922.5</v>
      </c>
      <c r="I16" s="27">
        <f>SUM(H16*F16)</f>
        <v>0</v>
      </c>
      <c r="J16" s="28"/>
      <c r="K16" s="41"/>
      <c r="L16" s="13" t="s">
        <v>40</v>
      </c>
      <c r="M16" s="52">
        <f>SUM(M13)-(M13*0.5)</f>
        <v>4016.5</v>
      </c>
      <c r="N16" s="27">
        <f>SUM(M16*K16)</f>
        <v>0</v>
      </c>
    </row>
    <row r="17" spans="1:14" ht="15" x14ac:dyDescent="0.2">
      <c r="A17" s="41"/>
      <c r="B17" s="13" t="s">
        <v>41</v>
      </c>
      <c r="C17" s="52">
        <f>SUM(C13)-(C13*0.25)</f>
        <v>3724.5</v>
      </c>
      <c r="D17" s="27">
        <f>SUM(C17*A17)</f>
        <v>0</v>
      </c>
      <c r="F17" s="41"/>
      <c r="G17" s="13" t="s">
        <v>41</v>
      </c>
      <c r="H17" s="52">
        <f>SUM(H13)-(H13*0.25)</f>
        <v>4383.75</v>
      </c>
      <c r="I17" s="27">
        <f>SUM(H17*F17)</f>
        <v>0</v>
      </c>
      <c r="J17" s="28"/>
      <c r="K17" s="41"/>
      <c r="L17" s="13" t="s">
        <v>41</v>
      </c>
      <c r="M17" s="52">
        <f>SUM(M13)-(M13*0.25)</f>
        <v>6024.75</v>
      </c>
      <c r="N17" s="27">
        <f>SUM(M17*K17)</f>
        <v>0</v>
      </c>
    </row>
    <row r="18" spans="1:14" ht="30" x14ac:dyDescent="0.2">
      <c r="A18" s="41"/>
      <c r="B18" s="18" t="s">
        <v>50</v>
      </c>
      <c r="C18" s="19" t="s">
        <v>49</v>
      </c>
      <c r="D18" s="27"/>
      <c r="F18" s="41"/>
      <c r="G18" s="18" t="s">
        <v>50</v>
      </c>
      <c r="H18" s="19" t="s">
        <v>49</v>
      </c>
      <c r="I18" s="27"/>
      <c r="J18" s="28"/>
      <c r="K18" s="41"/>
      <c r="L18" s="18" t="s">
        <v>50</v>
      </c>
      <c r="M18" s="19" t="s">
        <v>49</v>
      </c>
      <c r="N18" s="27"/>
    </row>
    <row r="19" spans="1:14" ht="15" x14ac:dyDescent="0.2">
      <c r="C19" s="48" t="s">
        <v>34</v>
      </c>
      <c r="D19" s="47">
        <f>SUM(D13:D18)</f>
        <v>0</v>
      </c>
      <c r="F19" s="20"/>
      <c r="H19" s="46" t="s">
        <v>34</v>
      </c>
      <c r="I19" s="47">
        <f>SUM(I13:I18)</f>
        <v>0</v>
      </c>
      <c r="J19" s="28"/>
      <c r="K19" s="28"/>
      <c r="M19" s="48" t="s">
        <v>34</v>
      </c>
      <c r="N19" s="47">
        <f>SUM(N13:N18)</f>
        <v>0</v>
      </c>
    </row>
    <row r="20" spans="1:14" ht="15" x14ac:dyDescent="0.2">
      <c r="B20" s="38"/>
      <c r="F20" s="20"/>
      <c r="G20" s="33"/>
      <c r="H20" s="28"/>
      <c r="I20" s="28"/>
      <c r="J20" s="28"/>
      <c r="K20" s="28"/>
      <c r="L20" s="38"/>
    </row>
    <row r="21" spans="1:14" ht="26.25" customHeight="1" x14ac:dyDescent="0.3">
      <c r="A21" s="53" t="s">
        <v>53</v>
      </c>
      <c r="B21" s="51" t="s">
        <v>45</v>
      </c>
      <c r="C21" s="26"/>
      <c r="D21" s="26"/>
      <c r="F21" s="53" t="s">
        <v>53</v>
      </c>
      <c r="G21" s="37" t="s">
        <v>46</v>
      </c>
      <c r="H21" s="35"/>
      <c r="I21" s="35"/>
      <c r="J21" s="28"/>
      <c r="K21" s="53" t="s">
        <v>53</v>
      </c>
      <c r="L21" s="22" t="s">
        <v>47</v>
      </c>
      <c r="M21" s="13"/>
      <c r="N21" s="14"/>
    </row>
    <row r="22" spans="1:14" ht="15" x14ac:dyDescent="0.2">
      <c r="A22" s="41"/>
      <c r="B22" s="13" t="s">
        <v>37</v>
      </c>
      <c r="C22" s="52">
        <v>12415</v>
      </c>
      <c r="D22" s="27">
        <f>SUM(C22*A22)</f>
        <v>0</v>
      </c>
      <c r="F22" s="41"/>
      <c r="G22" s="13" t="s">
        <v>37</v>
      </c>
      <c r="H22" s="52">
        <v>17526</v>
      </c>
      <c r="I22" s="27">
        <f>SUM(H22*F22)</f>
        <v>0</v>
      </c>
      <c r="J22" s="28"/>
      <c r="K22" s="42"/>
      <c r="L22" s="13" t="s">
        <v>37</v>
      </c>
      <c r="M22" s="52">
        <v>21907</v>
      </c>
      <c r="N22" s="27">
        <f>SUM(M22*K22)</f>
        <v>0</v>
      </c>
    </row>
    <row r="23" spans="1:14" ht="15" x14ac:dyDescent="0.2">
      <c r="A23" s="41"/>
      <c r="B23" s="13" t="s">
        <v>38</v>
      </c>
      <c r="C23" s="52">
        <f>SUM(C22)-(C22*0.67)</f>
        <v>4096.9499999999989</v>
      </c>
      <c r="D23" s="27">
        <f>SUM(C23*A23)</f>
        <v>0</v>
      </c>
      <c r="F23" s="41"/>
      <c r="G23" s="13" t="s">
        <v>38</v>
      </c>
      <c r="H23" s="52">
        <f>SUM(H22)-(H22*0.67)</f>
        <v>5783.58</v>
      </c>
      <c r="I23" s="27">
        <f>SUM(H23*F23)</f>
        <v>0</v>
      </c>
      <c r="J23" s="28"/>
      <c r="K23" s="42"/>
      <c r="L23" s="13" t="s">
        <v>38</v>
      </c>
      <c r="M23" s="52">
        <f>SUM(M22)-(M22*0.67)</f>
        <v>7229.3099999999995</v>
      </c>
      <c r="N23" s="27">
        <f>SUM(M23*K23)</f>
        <v>0</v>
      </c>
    </row>
    <row r="24" spans="1:14" ht="15" x14ac:dyDescent="0.2">
      <c r="A24" s="41"/>
      <c r="B24" s="13" t="s">
        <v>39</v>
      </c>
      <c r="C24" s="52">
        <f>SUM(C22)-(C22*0.75)</f>
        <v>3103.75</v>
      </c>
      <c r="D24" s="27">
        <f>SUM(C24*A24)</f>
        <v>0</v>
      </c>
      <c r="F24" s="41"/>
      <c r="G24" s="13" t="s">
        <v>39</v>
      </c>
      <c r="H24" s="52">
        <f>SUM(H22)-(H22*0.75)</f>
        <v>4381.5</v>
      </c>
      <c r="I24" s="27">
        <f>SUM(H24*F24)</f>
        <v>0</v>
      </c>
      <c r="J24" s="28"/>
      <c r="K24" s="42"/>
      <c r="L24" s="13" t="s">
        <v>39</v>
      </c>
      <c r="M24" s="52">
        <f>SUM(M22)-(M22*0.75)</f>
        <v>5476.75</v>
      </c>
      <c r="N24" s="27">
        <f>SUM(M24*K24)</f>
        <v>0</v>
      </c>
    </row>
    <row r="25" spans="1:14" ht="15" x14ac:dyDescent="0.2">
      <c r="A25" s="41"/>
      <c r="B25" s="13" t="s">
        <v>40</v>
      </c>
      <c r="C25" s="52">
        <f>SUM(C22)-(C22*0.5)</f>
        <v>6207.5</v>
      </c>
      <c r="D25" s="27">
        <f>SUM(C25*A25)</f>
        <v>0</v>
      </c>
      <c r="F25" s="41"/>
      <c r="G25" s="13" t="s">
        <v>40</v>
      </c>
      <c r="H25" s="52">
        <f>SUM(H22)-(H22*0.5)</f>
        <v>8763</v>
      </c>
      <c r="I25" s="27">
        <f>SUM(H25*F25)</f>
        <v>0</v>
      </c>
      <c r="J25" s="28"/>
      <c r="K25" s="42"/>
      <c r="L25" s="13" t="s">
        <v>40</v>
      </c>
      <c r="M25" s="52">
        <f>SUM(M22)-(M22*0.5)</f>
        <v>10953.5</v>
      </c>
      <c r="N25" s="27">
        <f>SUM(M25*K25)</f>
        <v>0</v>
      </c>
    </row>
    <row r="26" spans="1:14" ht="15" x14ac:dyDescent="0.2">
      <c r="A26" s="41"/>
      <c r="B26" s="13" t="s">
        <v>41</v>
      </c>
      <c r="C26" s="52">
        <f>SUM(C22)-(C22*0.25)</f>
        <v>9311.25</v>
      </c>
      <c r="D26" s="27">
        <f>SUM(C26*A26)</f>
        <v>0</v>
      </c>
      <c r="F26" s="41"/>
      <c r="G26" s="13" t="s">
        <v>41</v>
      </c>
      <c r="H26" s="52">
        <f>SUM(H22)-(H22*0.25)</f>
        <v>13144.5</v>
      </c>
      <c r="I26" s="27">
        <f>SUM(H26*F26)</f>
        <v>0</v>
      </c>
      <c r="J26" s="28"/>
      <c r="K26" s="42"/>
      <c r="L26" s="13" t="s">
        <v>41</v>
      </c>
      <c r="M26" s="52">
        <f>SUM(M22)-(M22*0.25)</f>
        <v>16430.25</v>
      </c>
      <c r="N26" s="27">
        <f>SUM(M26*K26)</f>
        <v>0</v>
      </c>
    </row>
    <row r="27" spans="1:14" ht="30" x14ac:dyDescent="0.2">
      <c r="A27" s="41"/>
      <c r="B27" s="18" t="s">
        <v>50</v>
      </c>
      <c r="C27" s="19" t="s">
        <v>49</v>
      </c>
      <c r="D27" s="27"/>
      <c r="F27" s="41"/>
      <c r="G27" s="18" t="s">
        <v>50</v>
      </c>
      <c r="H27" s="19" t="s">
        <v>49</v>
      </c>
      <c r="I27" s="27"/>
      <c r="J27" s="28"/>
      <c r="K27" s="42"/>
      <c r="L27" s="18" t="s">
        <v>50</v>
      </c>
      <c r="M27" s="19" t="s">
        <v>49</v>
      </c>
      <c r="N27" s="27"/>
    </row>
    <row r="28" spans="1:14" ht="15" x14ac:dyDescent="0.2">
      <c r="A28" s="29"/>
      <c r="C28" s="30" t="s">
        <v>34</v>
      </c>
      <c r="D28" s="47">
        <f>SUM(D22:D27)</f>
        <v>0</v>
      </c>
      <c r="H28" s="48" t="s">
        <v>34</v>
      </c>
      <c r="I28" s="47">
        <f>SUM(I22:I27)</f>
        <v>0</v>
      </c>
      <c r="J28" s="28"/>
      <c r="K28" s="20"/>
      <c r="M28" s="46" t="s">
        <v>34</v>
      </c>
      <c r="N28" s="47">
        <f>SUM(N22:N27)</f>
        <v>0</v>
      </c>
    </row>
    <row r="29" spans="1:14" ht="15" x14ac:dyDescent="0.2">
      <c r="A29" s="29"/>
      <c r="C29" s="31"/>
      <c r="D29" s="55"/>
      <c r="H29" s="38"/>
      <c r="I29" s="55"/>
      <c r="J29" s="28"/>
      <c r="K29" s="20"/>
      <c r="M29" s="33"/>
      <c r="N29" s="55"/>
    </row>
    <row r="30" spans="1:14" ht="15.75" x14ac:dyDescent="0.25">
      <c r="A30" s="20"/>
      <c r="B30" s="39"/>
      <c r="C30" s="28"/>
      <c r="D30" s="28"/>
      <c r="E30" s="28"/>
      <c r="F30" s="28"/>
      <c r="J30" s="32"/>
      <c r="K30" s="32"/>
      <c r="L30" s="31"/>
      <c r="M30" s="34"/>
    </row>
    <row r="31" spans="1:14" ht="25.5" x14ac:dyDescent="0.2">
      <c r="A31" s="53" t="s">
        <v>53</v>
      </c>
      <c r="B31" s="22" t="s">
        <v>55</v>
      </c>
      <c r="C31" s="13"/>
      <c r="D31" s="14"/>
      <c r="E31" s="28"/>
      <c r="F31" s="28"/>
      <c r="J31" s="32"/>
      <c r="K31" s="32"/>
      <c r="L31" s="50" t="s">
        <v>48</v>
      </c>
      <c r="M31" s="77">
        <f>SUM(D10+I10+N10+D19+I19+N19+D28+I28+N28+D38)</f>
        <v>0</v>
      </c>
      <c r="N31" s="78"/>
    </row>
    <row r="32" spans="1:14" ht="15" x14ac:dyDescent="0.2">
      <c r="A32" s="42"/>
      <c r="B32" s="13" t="s">
        <v>37</v>
      </c>
      <c r="C32" s="52">
        <v>24828</v>
      </c>
      <c r="D32" s="27">
        <f>SUM(C32*A32)</f>
        <v>0</v>
      </c>
    </row>
    <row r="33" spans="1:4" ht="15" x14ac:dyDescent="0.2">
      <c r="A33" s="42"/>
      <c r="B33" s="13" t="s">
        <v>38</v>
      </c>
      <c r="C33" s="52">
        <f>SUM(C32)-(C32*0.67)</f>
        <v>8193.239999999998</v>
      </c>
      <c r="D33" s="27">
        <f>SUM(C33*A33)</f>
        <v>0</v>
      </c>
    </row>
    <row r="34" spans="1:4" ht="15" x14ac:dyDescent="0.2">
      <c r="A34" s="42"/>
      <c r="B34" s="13" t="s">
        <v>39</v>
      </c>
      <c r="C34" s="52">
        <f>SUM(C32)-(C32*0.75)</f>
        <v>6207</v>
      </c>
      <c r="D34" s="27">
        <f>SUM(C34*A34)</f>
        <v>0</v>
      </c>
    </row>
    <row r="35" spans="1:4" ht="15" x14ac:dyDescent="0.2">
      <c r="A35" s="42"/>
      <c r="B35" s="13" t="s">
        <v>40</v>
      </c>
      <c r="C35" s="52">
        <f>SUM(C32)-(C32*0.5)</f>
        <v>12414</v>
      </c>
      <c r="D35" s="27">
        <f>SUM(C35*A35)</f>
        <v>0</v>
      </c>
    </row>
    <row r="36" spans="1:4" ht="15" x14ac:dyDescent="0.2">
      <c r="A36" s="42"/>
      <c r="B36" s="13" t="s">
        <v>41</v>
      </c>
      <c r="C36" s="52">
        <f>SUM(C32)-(C32*0.25)</f>
        <v>18621</v>
      </c>
      <c r="D36" s="27">
        <f>SUM(C36*A36)</f>
        <v>0</v>
      </c>
    </row>
    <row r="37" spans="1:4" ht="30" x14ac:dyDescent="0.2">
      <c r="A37" s="42"/>
      <c r="B37" s="18" t="s">
        <v>50</v>
      </c>
      <c r="C37" s="19" t="s">
        <v>49</v>
      </c>
      <c r="D37" s="27"/>
    </row>
    <row r="38" spans="1:4" ht="15" x14ac:dyDescent="0.2">
      <c r="A38" s="20"/>
      <c r="C38" s="46" t="s">
        <v>34</v>
      </c>
      <c r="D38" s="47">
        <f>SUM(D32:D37)</f>
        <v>0</v>
      </c>
    </row>
  </sheetData>
  <mergeCells count="1">
    <mergeCell ref="M31:N31"/>
  </mergeCells>
  <phoneticPr fontId="12" type="noConversion"/>
  <pageMargins left="0.2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Bed-Visit Calc.</vt:lpstr>
      <vt:lpstr>Employed Physican Calc.</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agunter</dc:creator>
  <cp:lastModifiedBy>Wilson, Mary</cp:lastModifiedBy>
  <cp:lastPrinted>2021-02-25T15:27:27Z</cp:lastPrinted>
  <dcterms:created xsi:type="dcterms:W3CDTF">2007-12-12T16:41:22Z</dcterms:created>
  <dcterms:modified xsi:type="dcterms:W3CDTF">2022-07-08T15:52:25Z</dcterms:modified>
</cp:coreProperties>
</file>