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procurement_bid_ad\webfiles\bids\rfp-20-011\"/>
    </mc:Choice>
  </mc:AlternateContent>
  <bookViews>
    <workbookView xWindow="0" yWindow="465" windowWidth="20745" windowHeight="11160" tabRatio="641"/>
  </bookViews>
  <sheets>
    <sheet name="Title" sheetId="1" r:id="rId1"/>
    <sheet name="Instructions" sheetId="3" r:id="rId2"/>
    <sheet name="Cost Proposal Summary" sheetId="4" r:id="rId3"/>
    <sheet name="Staffing Rates" sheetId="5" r:id="rId4"/>
    <sheet name="DDI Deliverables" sheetId="7" r:id="rId5"/>
    <sheet name="Systems M&amp;O" sheetId="8" r:id="rId6"/>
    <sheet name="Licensing" sheetId="10" r:id="rId7"/>
    <sheet name="Hardware and Hosting" sheetId="11" r:id="rId8"/>
  </sheets>
  <definedNames>
    <definedName name="_xlnm.Print_Area" localSheetId="2">'Cost Proposal Summary'!$A$1:$H$21</definedName>
    <definedName name="_xlnm.Print_Area" localSheetId="7">'Hardware and Hosting'!$A$1:$G$17</definedName>
    <definedName name="_xlnm.Print_Area" localSheetId="1">Instructions!$A$1:$S$22</definedName>
    <definedName name="_xlnm.Print_Area" localSheetId="6">Licensing!$A$1:$G$22</definedName>
    <definedName name="_xlnm.Print_Area" localSheetId="3">'Staffing Rates'!$A$1:$G$30</definedName>
    <definedName name="_xlnm.Print_Area" localSheetId="5">'Systems M&amp;O'!$A$1:$H$16</definedName>
    <definedName name="_xlnm.Print_Area" localSheetId="0">Title!$A$1:$G$16</definedName>
    <definedName name="_xlnm.Print_Titles" localSheetId="4">'DDI Deliverables'!$A:$C,'DDI Deliverables'!$1:$5</definedName>
    <definedName name="_xlnm.Print_Titles" localSheetId="7">'Hardware and Hosting'!$B:$B,'Hardware and Hosting'!$1:$3</definedName>
    <definedName name="_xlnm.Print_Titles" localSheetId="6">Licensing!$B:$B,Licensing!$1:$3</definedName>
    <definedName name="_xlnm.Print_Titles" localSheetId="5">'Systems M&amp;O'!$B:$B,'Systems M&amp;O'!$1:$3</definedName>
  </definedNames>
  <calcPr calcId="191029"/>
</workbook>
</file>

<file path=xl/calcChain.xml><?xml version="1.0" encoding="utf-8"?>
<calcChain xmlns="http://schemas.openxmlformats.org/spreadsheetml/2006/main">
  <c r="C23" i="7" l="1"/>
  <c r="D43" i="7" l="1"/>
  <c r="N43" i="7" l="1"/>
  <c r="C14" i="7" s="1"/>
  <c r="F15" i="7"/>
  <c r="B14" i="7"/>
  <c r="B13" i="7"/>
  <c r="B12" i="7"/>
  <c r="B11" i="7"/>
  <c r="B10" i="7"/>
  <c r="B9" i="7"/>
  <c r="C17" i="11" l="1"/>
  <c r="C16" i="4" s="1"/>
  <c r="P23" i="7"/>
  <c r="E18" i="10" l="1"/>
  <c r="F18" i="10" s="1"/>
  <c r="D8" i="11" l="1"/>
  <c r="D17" i="4" l="1"/>
  <c r="F17" i="4"/>
  <c r="E17" i="4"/>
  <c r="E2" i="11"/>
  <c r="A2" i="11"/>
  <c r="A1" i="11"/>
  <c r="E10" i="10"/>
  <c r="F10" i="10" s="1"/>
  <c r="E11" i="10"/>
  <c r="F11" i="10" s="1"/>
  <c r="E12" i="10"/>
  <c r="F12" i="10" s="1"/>
  <c r="E13" i="10"/>
  <c r="F13" i="10" s="1"/>
  <c r="E14" i="10"/>
  <c r="F14" i="10" s="1"/>
  <c r="E15" i="10"/>
  <c r="F15" i="10" s="1"/>
  <c r="E16" i="10"/>
  <c r="F16" i="10" s="1"/>
  <c r="E17" i="10"/>
  <c r="F17" i="10" s="1"/>
  <c r="E9" i="10"/>
  <c r="F9" i="10" s="1"/>
  <c r="D19" i="10"/>
  <c r="G16" i="4" l="1"/>
  <c r="F19" i="10"/>
  <c r="E19" i="10"/>
  <c r="F15" i="4" l="1"/>
  <c r="E15" i="4"/>
  <c r="D15" i="4"/>
  <c r="E2" i="10"/>
  <c r="A2" i="10"/>
  <c r="A1" i="10"/>
  <c r="G15" i="4" l="1"/>
  <c r="F2" i="8"/>
  <c r="A2" i="8"/>
  <c r="A1" i="8"/>
  <c r="P22" i="7"/>
  <c r="Q22" i="7" s="1"/>
  <c r="P24" i="7"/>
  <c r="P25" i="7"/>
  <c r="P26" i="7"/>
  <c r="P27" i="7"/>
  <c r="P28" i="7"/>
  <c r="P29" i="7"/>
  <c r="P30" i="7"/>
  <c r="P31" i="7"/>
  <c r="P32" i="7"/>
  <c r="P33" i="7"/>
  <c r="P34" i="7"/>
  <c r="P35" i="7"/>
  <c r="P36" i="7"/>
  <c r="P37" i="7"/>
  <c r="P38" i="7"/>
  <c r="P39" i="7"/>
  <c r="P40" i="7"/>
  <c r="P41" i="7"/>
  <c r="P42" i="7"/>
  <c r="O22" i="7"/>
  <c r="L43" i="7"/>
  <c r="M22" i="7"/>
  <c r="J43" i="7"/>
  <c r="K22" i="7"/>
  <c r="I22" i="7"/>
  <c r="H43" i="7"/>
  <c r="G22" i="7"/>
  <c r="E22" i="7"/>
  <c r="P43" i="7" l="1"/>
  <c r="C11" i="7"/>
  <c r="C12" i="7"/>
  <c r="C13" i="7"/>
  <c r="A1" i="7" l="1"/>
  <c r="A1" i="5"/>
  <c r="A1" i="4"/>
  <c r="C33" i="7" l="1"/>
  <c r="C30" i="7"/>
  <c r="C27" i="7"/>
  <c r="C25" i="7"/>
  <c r="C9" i="7" l="1"/>
  <c r="O27" i="7"/>
  <c r="Q27" i="7"/>
  <c r="O33" i="7"/>
  <c r="Q33" i="7"/>
  <c r="O30" i="7"/>
  <c r="Q30" i="7"/>
  <c r="O25" i="7"/>
  <c r="Q25" i="7"/>
  <c r="I30" i="7"/>
  <c r="G30" i="7"/>
  <c r="E30" i="7"/>
  <c r="K30" i="7"/>
  <c r="M30" i="7"/>
  <c r="K33" i="7"/>
  <c r="G33" i="7"/>
  <c r="I33" i="7"/>
  <c r="E33" i="7"/>
  <c r="M33" i="7"/>
  <c r="M27" i="7"/>
  <c r="K27" i="7"/>
  <c r="I27" i="7"/>
  <c r="E27" i="7"/>
  <c r="G27" i="7"/>
  <c r="K25" i="7"/>
  <c r="M25" i="7"/>
  <c r="G25" i="7"/>
  <c r="I25" i="7"/>
  <c r="E25" i="7"/>
  <c r="B22" i="7"/>
  <c r="F2" i="7" l="1"/>
  <c r="E2" i="5"/>
  <c r="B25" i="7" l="1"/>
  <c r="B26" i="7"/>
  <c r="B27" i="7"/>
  <c r="B28" i="7"/>
  <c r="B29" i="7"/>
  <c r="B30" i="7"/>
  <c r="B31" i="7"/>
  <c r="B32" i="7"/>
  <c r="B33" i="7"/>
  <c r="B34" i="7"/>
  <c r="B35" i="7"/>
  <c r="B36" i="7"/>
  <c r="B37" i="7"/>
  <c r="B38" i="7"/>
  <c r="B39" i="7"/>
  <c r="B40" i="7"/>
  <c r="B41" i="7"/>
  <c r="B42" i="7"/>
  <c r="B24" i="7"/>
  <c r="F43" i="7" l="1"/>
  <c r="C10" i="7" l="1"/>
  <c r="C15" i="7" s="1"/>
  <c r="C24" i="7"/>
  <c r="C26" i="7"/>
  <c r="C28" i="7"/>
  <c r="C29" i="7"/>
  <c r="C31" i="7"/>
  <c r="C32" i="7"/>
  <c r="C34" i="7"/>
  <c r="C35" i="7"/>
  <c r="C36" i="7"/>
  <c r="C37" i="7"/>
  <c r="C38" i="7"/>
  <c r="C39" i="7"/>
  <c r="C40" i="7"/>
  <c r="C41" i="7"/>
  <c r="C42" i="7"/>
  <c r="K42" i="7" s="1"/>
  <c r="I23" i="7"/>
  <c r="O38" i="7" l="1"/>
  <c r="Q38" i="7"/>
  <c r="O39" i="7"/>
  <c r="Q39" i="7"/>
  <c r="O29" i="7"/>
  <c r="Q29" i="7"/>
  <c r="O28" i="7"/>
  <c r="Q28" i="7"/>
  <c r="O37" i="7"/>
  <c r="Q37" i="7"/>
  <c r="O35" i="7"/>
  <c r="Q35" i="7"/>
  <c r="O42" i="7"/>
  <c r="Q42" i="7"/>
  <c r="O34" i="7"/>
  <c r="Q34" i="7"/>
  <c r="O41" i="7"/>
  <c r="Q41" i="7"/>
  <c r="O32" i="7"/>
  <c r="Q32" i="7"/>
  <c r="O40" i="7"/>
  <c r="Q40" i="7"/>
  <c r="O36" i="7"/>
  <c r="Q36" i="7"/>
  <c r="O31" i="7"/>
  <c r="Q31" i="7"/>
  <c r="O26" i="7"/>
  <c r="Q26" i="7"/>
  <c r="O24" i="7"/>
  <c r="Q24" i="7"/>
  <c r="O23" i="7"/>
  <c r="Q23" i="7"/>
  <c r="M23" i="7"/>
  <c r="E23" i="7"/>
  <c r="K23" i="7"/>
  <c r="G23" i="7"/>
  <c r="M35" i="7"/>
  <c r="K35" i="7"/>
  <c r="I35" i="7"/>
  <c r="E35" i="7"/>
  <c r="G35" i="7"/>
  <c r="I38" i="7"/>
  <c r="G38" i="7"/>
  <c r="E38" i="7"/>
  <c r="K38" i="7"/>
  <c r="M38" i="7"/>
  <c r="E28" i="7"/>
  <c r="G28" i="7"/>
  <c r="K28" i="7"/>
  <c r="I28" i="7"/>
  <c r="M28" i="7"/>
  <c r="M39" i="7"/>
  <c r="G39" i="7"/>
  <c r="K39" i="7"/>
  <c r="I39" i="7"/>
  <c r="E39" i="7"/>
  <c r="K29" i="7"/>
  <c r="I29" i="7"/>
  <c r="E29" i="7"/>
  <c r="M29" i="7"/>
  <c r="G29" i="7"/>
  <c r="I42" i="7"/>
  <c r="G42" i="7"/>
  <c r="M42" i="7"/>
  <c r="E42" i="7"/>
  <c r="I34" i="7"/>
  <c r="G34" i="7"/>
  <c r="M34" i="7"/>
  <c r="E34" i="7"/>
  <c r="K34" i="7"/>
  <c r="K41" i="7"/>
  <c r="G41" i="7"/>
  <c r="I41" i="7"/>
  <c r="E41" i="7"/>
  <c r="M41" i="7"/>
  <c r="K37" i="7"/>
  <c r="M37" i="7"/>
  <c r="I37" i="7"/>
  <c r="E37" i="7"/>
  <c r="G37" i="7"/>
  <c r="E32" i="7"/>
  <c r="I32" i="7"/>
  <c r="K32" i="7"/>
  <c r="G32" i="7"/>
  <c r="M32" i="7"/>
  <c r="I26" i="7"/>
  <c r="G26" i="7"/>
  <c r="M26" i="7"/>
  <c r="E26" i="7"/>
  <c r="K26" i="7"/>
  <c r="E40" i="7"/>
  <c r="I40" i="7"/>
  <c r="K40" i="7"/>
  <c r="G40" i="7"/>
  <c r="M40" i="7"/>
  <c r="E36" i="7"/>
  <c r="G36" i="7"/>
  <c r="M36" i="7"/>
  <c r="K36" i="7"/>
  <c r="I36" i="7"/>
  <c r="M31" i="7"/>
  <c r="G31" i="7"/>
  <c r="K31" i="7"/>
  <c r="I31" i="7"/>
  <c r="E31" i="7"/>
  <c r="E24" i="7"/>
  <c r="I24" i="7"/>
  <c r="M24" i="7"/>
  <c r="K24" i="7"/>
  <c r="G24" i="7"/>
  <c r="B23" i="7"/>
  <c r="O43" i="7" l="1"/>
  <c r="Q43" i="7"/>
  <c r="E43" i="7"/>
  <c r="K43" i="7"/>
  <c r="G43" i="7"/>
  <c r="M43" i="7"/>
  <c r="I43" i="7"/>
  <c r="D13" i="7" l="1"/>
  <c r="D12" i="7"/>
  <c r="D10" i="7"/>
  <c r="D14" i="7"/>
  <c r="D11" i="7"/>
  <c r="D9" i="7"/>
  <c r="A2" i="7"/>
  <c r="A2" i="5"/>
  <c r="A2" i="4"/>
  <c r="D15" i="7" l="1"/>
  <c r="D13" i="8" s="1"/>
  <c r="E14" i="8" l="1"/>
  <c r="D14" i="8"/>
  <c r="C8" i="8" s="1"/>
  <c r="D8" i="8" s="1"/>
  <c r="G12" i="7"/>
  <c r="G9" i="7"/>
  <c r="G13" i="7"/>
  <c r="G10" i="7"/>
  <c r="G11" i="7"/>
  <c r="G14" i="7"/>
  <c r="C18" i="7"/>
  <c r="C12" i="4" s="1"/>
  <c r="C11" i="4"/>
  <c r="D18" i="8"/>
  <c r="D19" i="8" s="1"/>
  <c r="G17" i="4"/>
  <c r="G15" i="7" l="1"/>
  <c r="D13" i="4"/>
  <c r="F13" i="4"/>
  <c r="E13" i="4"/>
  <c r="D9" i="8"/>
  <c r="G11" i="4"/>
  <c r="C18" i="4"/>
  <c r="G12" i="4"/>
  <c r="G13" i="4" l="1"/>
  <c r="D14" i="4"/>
  <c r="D18" i="4" s="1"/>
  <c r="E14" i="4"/>
  <c r="E18" i="4" s="1"/>
  <c r="F14" i="4"/>
  <c r="F18" i="4" s="1"/>
  <c r="G14" i="4" l="1"/>
  <c r="G18" i="4" s="1"/>
  <c r="C7" i="4" s="1"/>
</calcChain>
</file>

<file path=xl/sharedStrings.xml><?xml version="1.0" encoding="utf-8"?>
<sst xmlns="http://schemas.openxmlformats.org/spreadsheetml/2006/main" count="136" uniqueCount="105">
  <si>
    <t>State of Indiana</t>
  </si>
  <si>
    <t>Instructions</t>
  </si>
  <si>
    <t>Cost Proposal Summary</t>
  </si>
  <si>
    <t>Staffing Rates</t>
  </si>
  <si>
    <t>INSTRUCTIONS</t>
  </si>
  <si>
    <t>COST PROPOSAL SUMMARY TAB</t>
  </si>
  <si>
    <t>STAFFING RATES TAB</t>
  </si>
  <si>
    <t>Respondent Name:</t>
  </si>
  <si>
    <t>Please Complete Yellow Shaded Regions</t>
  </si>
  <si>
    <t>Position Description</t>
  </si>
  <si>
    <t>Position Title</t>
  </si>
  <si>
    <t>HOURLY Billable Rate Per Position</t>
  </si>
  <si>
    <t>Deliverables</t>
  </si>
  <si>
    <t>No.</t>
  </si>
  <si>
    <t>Attachment D - Cost Proposal</t>
  </si>
  <si>
    <t>Please provide your cost proposal by populating this Cost Proposal template (Attachment D).  Note that throughout this template, you are only to fill in cells shaded in yellow. Cells shaded in grey or blue are locked and cannot be altered.  Blue cells will populate automatically.</t>
  </si>
  <si>
    <t>Payment Amount</t>
  </si>
  <si>
    <t>Project Manager</t>
  </si>
  <si>
    <t>Deliverable Total:</t>
  </si>
  <si>
    <t>Total</t>
  </si>
  <si>
    <t>Example - Analyst</t>
  </si>
  <si>
    <t>Organizes collected data; analyzes data; assist in developing reports</t>
  </si>
  <si>
    <t>OECOSL QA Systems RFP</t>
  </si>
  <si>
    <t>State of Indiana, OECOSL QA Systems RFP</t>
  </si>
  <si>
    <t>Business Analyst</t>
  </si>
  <si>
    <t>Developer</t>
  </si>
  <si>
    <t>Tester</t>
  </si>
  <si>
    <t>Total hours per position to complete Deliverable</t>
  </si>
  <si>
    <t>Total cost per position to complete Deliverable</t>
  </si>
  <si>
    <t>Total hours per position to complete  all Deliverables</t>
  </si>
  <si>
    <t>Total cost per position to complete all Deliverables</t>
  </si>
  <si>
    <t>DDI Deliverables</t>
  </si>
  <si>
    <t>Systems M&amp;O</t>
  </si>
  <si>
    <t>Licensing</t>
  </si>
  <si>
    <t>Number of Users</t>
  </si>
  <si>
    <t>Name of License</t>
  </si>
  <si>
    <t>Monthly Cost Per User</t>
  </si>
  <si>
    <t>Monthly Total Cost</t>
  </si>
  <si>
    <t>Yearly Total Cost</t>
  </si>
  <si>
    <t>Total Hours</t>
  </si>
  <si>
    <t>Hardware and Hosting</t>
  </si>
  <si>
    <t>Name of Hardware</t>
  </si>
  <si>
    <t>Hardware Total</t>
  </si>
  <si>
    <t>Total Hosting Costs Associated with a non-State Hosted Environment</t>
  </si>
  <si>
    <t>Year 1 Cost</t>
  </si>
  <si>
    <t>Year 2 Cost</t>
  </si>
  <si>
    <t xml:space="preserve">Year 3 Cost </t>
  </si>
  <si>
    <t>Year 4 Cost</t>
  </si>
  <si>
    <t>Total Cost</t>
  </si>
  <si>
    <t>Total Yearly Cost</t>
  </si>
  <si>
    <t>One-Time Cost</t>
  </si>
  <si>
    <t>% of Total Cost for DDI Deliverables</t>
  </si>
  <si>
    <t>Total Monthly Cost</t>
  </si>
  <si>
    <t>SoW Section 4.1 Requirements Validation</t>
  </si>
  <si>
    <t>SoW Section 4.2 Design</t>
  </si>
  <si>
    <t>SoW Section 4.3 Development</t>
  </si>
  <si>
    <t>SoW Section 4.4 Data Conversion and Migration</t>
  </si>
  <si>
    <t>SoW Section 4.5 Testing</t>
  </si>
  <si>
    <t>SoW Section 4.6 Implementation</t>
  </si>
  <si>
    <r>
      <t xml:space="preserve">HARDWARE AND HOSTING TAB
</t>
    </r>
    <r>
      <rPr>
        <sz val="11"/>
        <rFont val="Arial"/>
        <family val="2"/>
      </rPr>
      <t xml:space="preserve">Respondents must include all costs associated with a non-State hosted environment in this tab. Respondents must also list all hardware requirements and their one-time costs needed to provide the services in Attachment H, Scope of Work. </t>
    </r>
    <r>
      <rPr>
        <b/>
        <sz val="11"/>
        <rFont val="Arial"/>
        <family val="2"/>
      </rPr>
      <t xml:space="preserve">
</t>
    </r>
    <r>
      <rPr>
        <sz val="11"/>
        <rFont val="Arial"/>
        <family val="2"/>
      </rPr>
      <t/>
    </r>
  </si>
  <si>
    <t xml:space="preserve"> </t>
  </si>
  <si>
    <t>Total DDI Deliverables Costs</t>
  </si>
  <si>
    <t>Blended Hourly Rate</t>
  </si>
  <si>
    <t># of Hours in Enhancement Pool per Year</t>
  </si>
  <si>
    <t>Maximum Yearly Cost for Enhancements</t>
  </si>
  <si>
    <t>Maximum Change Requests Cost</t>
  </si>
  <si>
    <t>Systems M&amp;O Cost</t>
  </si>
  <si>
    <t>Licensing Cost</t>
  </si>
  <si>
    <t>One-Time Hardware Cost</t>
  </si>
  <si>
    <t>Hosting Cost</t>
  </si>
  <si>
    <r>
      <t xml:space="preserve">Respondents will be evaluated on their "Total Cost of Ownership for Four (4) Years" amount. For evaluation purposes only, the Cost Proposal assumes that the Design, Development, and Implementation (DDI) of the system and Change Requests will take place in Contract Year 1 and that the Systems Maintenance and Operation (M&amp;O), Enhancements, Licensing, and Hosting, will begin in Contract Year 2. </t>
    </r>
    <r>
      <rPr>
        <b/>
        <sz val="11"/>
        <rFont val="Arial"/>
        <family val="2"/>
      </rPr>
      <t xml:space="preserve">All costs associated with this Contract must be captured in the Total Cost of Ownership for Four (4) Years. </t>
    </r>
  </si>
  <si>
    <t>DDI Deliverables Cost</t>
  </si>
  <si>
    <r>
      <rPr>
        <b/>
        <sz val="11"/>
        <rFont val="Arial"/>
        <family val="2"/>
      </rPr>
      <t>Instructions:</t>
    </r>
    <r>
      <rPr>
        <sz val="11"/>
        <rFont val="Arial"/>
        <family val="2"/>
      </rPr>
      <t xml:space="preserve"> Please fill in the cells shaded in yellow. Respondents must include all costs associated with a non-State hosted environment below. Respondents must also list all hardware requirements and their one-time costs needed to provide the services described in Attachment H, Scope of Work. </t>
    </r>
  </si>
  <si>
    <r>
      <rPr>
        <b/>
        <sz val="11"/>
        <rFont val="Arial"/>
        <family val="2"/>
      </rPr>
      <t xml:space="preserve">DDI DELIVERABLES TAB 
</t>
    </r>
    <r>
      <rPr>
        <sz val="11"/>
        <rFont val="Arial"/>
        <family val="2"/>
      </rPr>
      <t xml:space="preserve">Please fill in the cells shaded in yellow. Position Titles and Hourly Billable Rates will populate automatically from the "Staffing Rates" tab. 
In the "Detailed Cost of DDI Deliverables" table, fill in the yellow-shaded cells to indicate the number of hours required per position for each Deliverable per Attachment H, Section 4. If a position is not required for a certain Deliverable, then you may enter "0" for the number of hours. All totals will be calculated automatically. The "Payment Schedule for DDI Deliverables" table shows the payment amounts for each deliverable, regardless of how many hours were worked for each deliverable. More information can be found in Attachment H, Section 11.1.
In the event of a Change Request, the process outlined in Attachment H, Section 5.5 shall be followed. The maximum for all Change Requests throughout the four (4) base years of the Contract shall be no greater than 10% of the total cost for all DDI Deliverables, with all Change Requests subject to State approval. For evaluation purposes only, the maximum cost for Change Requests shall be assumed to be during Contract Year 1 and will populate as such in the Cost Proposal Summary tab.
</t>
    </r>
    <r>
      <rPr>
        <b/>
        <sz val="11"/>
        <rFont val="Arial"/>
        <family val="2"/>
      </rPr>
      <t>Note:</t>
    </r>
    <r>
      <rPr>
        <sz val="11"/>
        <rFont val="Arial"/>
        <family val="2"/>
      </rPr>
      <t xml:space="preserve"> Respondents shall include all potential costs for the DDI of the proposed solution in the deliverables listed in this tab.</t>
    </r>
  </si>
  <si>
    <r>
      <rPr>
        <b/>
        <sz val="11"/>
        <rFont val="Arial"/>
        <family val="2"/>
      </rPr>
      <t>Instructions:</t>
    </r>
    <r>
      <rPr>
        <sz val="11"/>
        <rFont val="Arial"/>
        <family val="2"/>
      </rPr>
      <t xml:space="preserve"> Please fill in the cells shaded in yellow. Cells not shaded yellow are locked and cannot be altered. Note that the blue cells will populate automatically. Position Titles and Hourly Billable Rates will populate automatically from the "Staffing Rates" tab. 
In the "Detailed Cost of DDI Deliverables" table, fill in the yellow-shaded cells to indicate the number of hours required per position for each Deliverable per Attachment H, Section 4. If a position is not required for a certain Deliverable, then you may enter "0" for the number of hours. All totals will be calculated automatically. The "Payment Schedule for DDI Deliverables" table shows the payment amounts for each deliverable, regardless of how many hours were worked for each deliverable. More information can be found in Attachment H, Section 11.1.
In the event of a Change Request, the process outlined in Attachment H, Section 5.5 shall be followed. The maximum for all Change Requests throughout the four (4) base years of the Contract shall be no greater than 10% of the total cost for all DDI Deliverables, with all Change Requests subject to State approval. For evaluation purposes only, the maximum cost for Change Requests shall be assumed to be during Contract Year 1 and will populate as such in the Cost Proposal Summary tab.
Note: Respondents shall include </t>
    </r>
    <r>
      <rPr>
        <b/>
        <u/>
        <sz val="11"/>
        <rFont val="Arial"/>
        <family val="2"/>
      </rPr>
      <t>all</t>
    </r>
    <r>
      <rPr>
        <sz val="11"/>
        <rFont val="Arial"/>
        <family val="2"/>
      </rPr>
      <t xml:space="preserve"> potential costs for the DDI of the proposed solution in the deliverables listed below.</t>
    </r>
  </si>
  <si>
    <t>Total Cost of Ownership for Four (4) Years</t>
  </si>
  <si>
    <t>Table 1: Cost Summary</t>
  </si>
  <si>
    <t>Table 2: Detailed Cost of Systems M&amp;O</t>
  </si>
  <si>
    <t>Table 3: Enhancement Cost</t>
  </si>
  <si>
    <t>Table 1: Licensing Cost</t>
  </si>
  <si>
    <t>Table 1: Hosting Cost</t>
  </si>
  <si>
    <t>Table 2: Hardware Cost</t>
  </si>
  <si>
    <t>Table 1: Summary Cost for DDI Deliverables</t>
  </si>
  <si>
    <t>Table 2: Payment Schedule for DDI Deliverables</t>
  </si>
  <si>
    <t>Table 3: Change Requests Cost</t>
  </si>
  <si>
    <t>Change Requests Cost (10% of Total DDI Costs)</t>
  </si>
  <si>
    <t>Table 4: Detailed Cost of DDI Deliverables</t>
  </si>
  <si>
    <t>Table 1: Position Titles and Rates</t>
  </si>
  <si>
    <t>Table 1: Summary of Costs</t>
  </si>
  <si>
    <t>Please fill in the cells shaded in yellow. List a Position Title for each staff member necessary to complete all activities listed in the SoW (including both DDI and M&amp;O). Enter the Hourly Billable Rate per Positions for each Position Title. The Hourly Billable Rate should factor in all costs including the staff member's salary, benefits, and other such items necessary to complete all deliverables (such as but not limited to: travel, overhead, and supplies). Note the positions listed in the white cells are mandatory per Attachment H, Section 10. The information in this tab will be used throughout the cost proposal to calculate the total cost for the DDI of the proposed system, the maximum monthly fee for M&amp;O, Enhancements, and subsequently, the overall Total Cost of Ownership for Four (4) Years (on the Cost Proposal Summary tab).</t>
  </si>
  <si>
    <r>
      <t xml:space="preserve">Instructions: </t>
    </r>
    <r>
      <rPr>
        <sz val="11"/>
        <rFont val="Arial"/>
        <family val="2"/>
      </rPr>
      <t>Please fill in the cells shaded in yellow. Note that the blue cells will populate automatically. List a Position Title for each staff member necessary to complete all activities listed in the SoW (including both DDI and M&amp;O). Enter the Hourly Billable Rate per Positions for each Position Title. The Hourly Billable Rate should factor in all costs including the staff member's salary, benefits, and other such items necessary to complete all deliverables (such as but not limited to: travel, overhead, and supplies). Note the position(s) listed in the white cells are mandatory per Attachment H, Section 10. The information in this tab will be used throughout the cost proposal to calculate the total cost for the DDI of the proposed system, the maximum monthly fee for M&amp;O, Enhancements, and subsequently, the overall Total Cost of Ownership for Four (4) Years (on the Cost Proposal Summary tab).</t>
    </r>
  </si>
  <si>
    <t>Monthly Cost</t>
  </si>
  <si>
    <t xml:space="preserve"> Yearly Cost</t>
  </si>
  <si>
    <t>Enhancements (Max. Cost)</t>
  </si>
  <si>
    <t>Maximum Enhancements Cost</t>
  </si>
  <si>
    <t>Estimated Hours of M&amp;O per Month</t>
  </si>
  <si>
    <t>.</t>
  </si>
  <si>
    <r>
      <rPr>
        <b/>
        <sz val="11"/>
        <rFont val="Arial"/>
        <family val="2"/>
      </rPr>
      <t>Instructions:</t>
    </r>
    <r>
      <rPr>
        <sz val="11"/>
        <rFont val="Arial"/>
        <family val="2"/>
      </rPr>
      <t xml:space="preserve"> Please fill in the cells shaded in yellow. If the Respondent's proposed system requires any licensing, fill in the name of the license, as well as the monthly cost per user. All licensing fees that may be introduced throughout the four (4) base years of the Contract must be included on this tab. The State will not pay any additional licensing fees, unless approved by the State. The number of users for the evaluation of this Cost Proposal is set at 15. However, the State reserves the right to change the number of users during the course of the Contract.</t>
    </r>
  </si>
  <si>
    <r>
      <t xml:space="preserve">Instructions: </t>
    </r>
    <r>
      <rPr>
        <sz val="11"/>
        <rFont val="Arial"/>
        <family val="2"/>
      </rPr>
      <t xml:space="preserve">Respondents must only fill in their name in the yellow-shaded cell. All other cells will populate from the other tabs. Respondents will be evaluated based on their "Total Cost of Ownership for Four (4) Years" amount. For evaluation purposes only, the Cost Proposal assumes that the Design, Development, and Implementation (DDI) of the system and Change Requests will take place in Contract Year 1 and that the Systems Maintenance and Operation (M&amp;O), Enhancements, Licensing, and Hosting, will begin in Contract Year 2. </t>
    </r>
    <r>
      <rPr>
        <b/>
        <sz val="11"/>
        <rFont val="Arial"/>
        <family val="2"/>
      </rPr>
      <t xml:space="preserve">All costs associated with this Contract must be captured in the Total Cost of Ownership for Four (4) Years. </t>
    </r>
    <r>
      <rPr>
        <sz val="11"/>
        <rFont val="Arial"/>
        <family val="2"/>
      </rPr>
      <t xml:space="preserve">
</t>
    </r>
    <r>
      <rPr>
        <u/>
        <sz val="11"/>
        <rFont val="Arial"/>
        <family val="2"/>
      </rPr>
      <t xml:space="preserve">
</t>
    </r>
    <r>
      <rPr>
        <b/>
        <u/>
        <sz val="11"/>
        <rFont val="Arial"/>
        <family val="2"/>
      </rPr>
      <t>DDI Deliverables:</t>
    </r>
    <r>
      <rPr>
        <sz val="11"/>
        <rFont val="Arial"/>
        <family val="2"/>
      </rPr>
      <t xml:space="preserve"> Detailed cost information for the DDI Deliverables can be found in the "DDI Deliverables" tab.
</t>
    </r>
    <r>
      <rPr>
        <b/>
        <u/>
        <sz val="11"/>
        <rFont val="Arial"/>
        <family val="2"/>
      </rPr>
      <t>Maximum Change Requests</t>
    </r>
    <r>
      <rPr>
        <u/>
        <sz val="11"/>
        <rFont val="Arial"/>
        <family val="2"/>
      </rPr>
      <t>:</t>
    </r>
    <r>
      <rPr>
        <sz val="11"/>
        <rFont val="Arial"/>
        <family val="2"/>
      </rPr>
      <t xml:space="preserve"> The maximum for all Change Requests throughout the four (4) base years of the Contract shall be no greater than 10% of the total cost for all DDI Deliverables, with all Change Requests subject to State approval. For evaluation purposes only, the maximum cost for Change Requests shall be assumed to be during Contract Year 1. See the "DDI Deliverables" tab for more details.
</t>
    </r>
    <r>
      <rPr>
        <b/>
        <u/>
        <sz val="11"/>
        <rFont val="Arial"/>
        <family val="2"/>
      </rPr>
      <t>Systems M&amp;O</t>
    </r>
    <r>
      <rPr>
        <u/>
        <sz val="11"/>
        <rFont val="Arial"/>
        <family val="2"/>
      </rPr>
      <t>:</t>
    </r>
    <r>
      <rPr>
        <sz val="11"/>
        <rFont val="Arial"/>
        <family val="2"/>
      </rPr>
      <t xml:space="preserve"> Detailed cost information on the Systems M&amp;O can be found in the "Systems M&amp;O" tab. </t>
    </r>
    <r>
      <rPr>
        <u/>
        <sz val="11"/>
        <rFont val="Arial"/>
        <family val="2"/>
      </rPr>
      <t xml:space="preserve">
</t>
    </r>
    <r>
      <rPr>
        <b/>
        <u/>
        <sz val="11"/>
        <rFont val="Arial"/>
        <family val="2"/>
      </rPr>
      <t>Enhancements:</t>
    </r>
    <r>
      <rPr>
        <sz val="11"/>
        <rFont val="Arial"/>
        <family val="2"/>
      </rPr>
      <t xml:space="preserve"> The maximum number of hours in the Enhancement Pool each year is 500 hours per Attachment H, Section 7.7. The total yearly cost of Enhancements is estimated by multiplying the maximum yearly number of hours by the "Blended Hourly Rate," which is calculated by taking the total cost for DDI Deliverables and dividing it by the total hours proposed. See the "Systems M&amp;O" tab for more details.
</t>
    </r>
    <r>
      <rPr>
        <b/>
        <u/>
        <sz val="11"/>
        <rFont val="Arial"/>
        <family val="2"/>
      </rPr>
      <t>Licensing:</t>
    </r>
    <r>
      <rPr>
        <sz val="11"/>
        <rFont val="Arial"/>
        <family val="2"/>
      </rPr>
      <t xml:space="preserve"> All licensing fees that may be introduced throughout the four (4) base years of the Contract must be included in the "Licensing" tab. The State will not pay any additional licensing fees, unless approved by the State. The number of users for the evaluation of this Cost Proposal is set at 15.
</t>
    </r>
    <r>
      <rPr>
        <b/>
        <u/>
        <sz val="11"/>
        <rFont val="Arial"/>
        <family val="2"/>
      </rPr>
      <t>Hardware:</t>
    </r>
    <r>
      <rPr>
        <sz val="11"/>
        <rFont val="Arial"/>
        <family val="2"/>
      </rPr>
      <t xml:space="preserve"> All hardware costs must be included in the "Hardware and Hosting" tab. 
</t>
    </r>
    <r>
      <rPr>
        <b/>
        <u/>
        <sz val="11"/>
        <rFont val="Arial"/>
        <family val="2"/>
      </rPr>
      <t>Hosting:</t>
    </r>
    <r>
      <rPr>
        <sz val="11"/>
        <rFont val="Arial"/>
        <family val="2"/>
      </rPr>
      <t xml:space="preserve"> All costs associated with a non-State hosted environment must be included in the "Hardware and Hosting" tab.</t>
    </r>
  </si>
  <si>
    <r>
      <t xml:space="preserve">LICENSING TAB
</t>
    </r>
    <r>
      <rPr>
        <sz val="11"/>
        <rFont val="Arial"/>
        <family val="2"/>
      </rPr>
      <t>Please fill in the cells shaded in yellow. If the Respondent's proposed system requires any licensing, fill in the name of the license, as well as the monthly cost per user. All licensing fees that may be introduced throughout the four (4) base years of the Contract must be included on this tab. The State will not pay any additional licensing fees, unless approved by the State. The number of users for the evaluation of this Cost Proposal is set at 15. The State reserves the right to change the number of users during the course of the Contract.</t>
    </r>
  </si>
  <si>
    <t>Estimated Monthly Cost for Systems M&amp;O</t>
  </si>
  <si>
    <r>
      <t xml:space="preserve">SYSTEMS M&amp;O TAB
</t>
    </r>
    <r>
      <rPr>
        <sz val="11"/>
        <rFont val="Arial"/>
        <family val="2"/>
      </rPr>
      <t>Respondents do not need to fill anything in this tab. The "Detailed Cost of Systems M&amp;O" table calculates an estimated monthly cost for Systems M&amp;O by multiplying the estimated hours of M&amp;O the State expects to be used in a month by the "Blended Hourly Rate," which is calculated by taking the total cost for DDI Deliverables and dividing it by the total hours proposed. The estimated hours of M&amp;O per month is for evaluation purposes only. The Contractor shall be paid for actual hours worked on M&amp;O per month, capped at $25,000 per month (See Attachment H, Section 11.3). 
The "Enhancement Costs" table calculates the estimated maximum total cost for Enhancements by taking the number of hours in the enhancement pool per year, which is set at 500 hours per Attachment H, Section 7.7, and multiplying it by the "Blended Hourly Rate," which is calculated by taking the total cost for DDI Deliverables and dividing it by the total hours proposed. Enhancements shall be paid according to Attachment H, Section 11.2.</t>
    </r>
  </si>
  <si>
    <r>
      <rPr>
        <b/>
        <sz val="11"/>
        <rFont val="Arial"/>
        <family val="2"/>
      </rPr>
      <t>Instructions:</t>
    </r>
    <r>
      <rPr>
        <sz val="11"/>
        <rFont val="Arial"/>
        <family val="2"/>
      </rPr>
      <t xml:space="preserve"> Respondents do not need to fill anything in this tab. 
The "Detailed Cost of Systems M&amp;O" table calculates an estimated monthly cost for Systems M&amp;O by multiplying the estimated hours of M&amp;O the State expects to be used in a month by the "Blended Hourly Rate," which is calculated by taking the total cost for DDI Deliverables and dividing it by the total hours proposed. The estimated hours of M&amp;O per month is for evaluation purposes only. The Contractor shall be paid for actual hours worked on M&amp;O per month, capped at $25,000 per month (See Attachment H, Section 11.3). 
The "Enhancement Costs" table calculates the estimated maximum total cost for Enhancements by taking the number of hours in the enhancement pool per year, which is set at 500 hours per Attachment H, Section 7.7, and multiplying it by the "Blended Hourly Rate," which is calculated by taking the total cost for DDI Deliverables and dividing it by the total hours proposed. Enhancements shall be paid according to Attachment H, Section 11.2.</t>
    </r>
  </si>
  <si>
    <t>RFP 20-011</t>
  </si>
  <si>
    <r>
      <t>Due Date: 7/</t>
    </r>
    <r>
      <rPr>
        <b/>
        <sz val="22"/>
        <color rgb="FFFF0000"/>
        <rFont val="Arial"/>
        <family val="2"/>
      </rPr>
      <t>17</t>
    </r>
    <r>
      <rPr>
        <b/>
        <sz val="22"/>
        <rFont val="Arial"/>
        <family val="2"/>
      </rPr>
      <t>/2019</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</si>
</sst>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quot;$&quot;* #,##0_);_(&quot;$&quot;* \(#,##0\);_(&quot;$&quot;* &quot;-&quot;??_);_(@_)"/>
    <numFmt numFmtId="165" formatCode="[$-409]mmmm\ d\,\ yyyy;@"/>
    <numFmt numFmtId="166" formatCode="&quot;$&quot;#,##0.00"/>
    <numFmt numFmtId="167" formatCode="0;;;@"/>
  </numFmts>
  <fonts count="22" x14ac:knownFonts="1">
    <font>
      <sz val="11"/>
      <color theme="1"/>
      <name val="Calibri"/>
      <family val="2"/>
      <scheme val="minor"/>
    </font>
    <font>
      <sz val="11"/>
      <color theme="1"/>
      <name val="Calibri"/>
      <family val="2"/>
      <scheme val="minor"/>
    </font>
    <font>
      <b/>
      <sz val="20"/>
      <name val="Arial"/>
      <family val="2"/>
    </font>
    <font>
      <b/>
      <sz val="10"/>
      <name val="Arial"/>
      <family val="2"/>
    </font>
    <font>
      <sz val="10"/>
      <name val="Arial"/>
      <family val="2"/>
    </font>
    <font>
      <b/>
      <sz val="11"/>
      <name val="Arial"/>
      <family val="2"/>
    </font>
    <font>
      <sz val="8"/>
      <name val="Arial"/>
      <family val="2"/>
    </font>
    <font>
      <b/>
      <sz val="25"/>
      <name val="Arial"/>
      <family val="2"/>
    </font>
    <font>
      <sz val="18"/>
      <name val="Arial"/>
      <family val="2"/>
    </font>
    <font>
      <b/>
      <sz val="13"/>
      <name val="Arial"/>
      <family val="2"/>
    </font>
    <font>
      <sz val="11"/>
      <name val="Arial"/>
      <family val="2"/>
    </font>
    <font>
      <b/>
      <u/>
      <sz val="11"/>
      <name val="Arial"/>
      <family val="2"/>
    </font>
    <font>
      <sz val="11"/>
      <name val="Calibri"/>
      <family val="2"/>
      <scheme val="minor"/>
    </font>
    <font>
      <b/>
      <sz val="22"/>
      <name val="Arial"/>
      <family val="2"/>
    </font>
    <font>
      <sz val="22"/>
      <name val="Arial"/>
      <family val="2"/>
    </font>
    <font>
      <sz val="11"/>
      <color theme="1"/>
      <name val="Arial"/>
      <family val="2"/>
    </font>
    <font>
      <b/>
      <sz val="11"/>
      <color theme="1"/>
      <name val="Arial"/>
      <family val="2"/>
    </font>
    <font>
      <sz val="9"/>
      <name val="Arial"/>
      <family val="2"/>
    </font>
    <font>
      <u/>
      <sz val="11"/>
      <name val="Arial"/>
      <family val="2"/>
    </font>
    <font>
      <b/>
      <u/>
      <sz val="11"/>
      <color theme="1"/>
      <name val="Arial"/>
      <family val="2"/>
    </font>
    <font>
      <b/>
      <sz val="11"/>
      <color rgb="FFFF0000"/>
      <name val="Calibri"/>
      <family val="2"/>
      <scheme val="minor"/>
    </font>
    <font>
      <b/>
      <sz val="22"/>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rgb="FFCCFFFF"/>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0" fontId="4" fillId="0" borderId="0"/>
    <xf numFmtId="43" fontId="1" fillId="0" borderId="0" applyFont="0" applyFill="0" applyBorder="0" applyAlignment="0" applyProtection="0"/>
  </cellStyleXfs>
  <cellXfs count="233">
    <xf numFmtId="0" fontId="0" fillId="0" borderId="0" xfId="0"/>
    <xf numFmtId="164" fontId="0" fillId="2" borderId="0" xfId="0" applyNumberFormat="1" applyFill="1" applyProtection="1">
      <protection hidden="1"/>
    </xf>
    <xf numFmtId="164" fontId="2" fillId="2" borderId="0" xfId="0" applyNumberFormat="1" applyFont="1" applyFill="1" applyProtection="1">
      <protection hidden="1"/>
    </xf>
    <xf numFmtId="164" fontId="3" fillId="2" borderId="0" xfId="0" applyNumberFormat="1" applyFont="1" applyFill="1" applyProtection="1">
      <protection hidden="1"/>
    </xf>
    <xf numFmtId="0" fontId="0" fillId="2" borderId="0" xfId="0" applyFill="1"/>
    <xf numFmtId="0" fontId="5" fillId="2" borderId="0" xfId="0" applyFont="1" applyFill="1" applyAlignment="1" applyProtection="1">
      <alignment horizontal="left"/>
      <protection hidden="1"/>
    </xf>
    <xf numFmtId="0" fontId="9" fillId="2" borderId="0" xfId="0" applyFont="1" applyFill="1" applyAlignment="1" applyProtection="1">
      <alignment horizontal="left"/>
      <protection hidden="1"/>
    </xf>
    <xf numFmtId="0" fontId="5" fillId="2" borderId="0" xfId="0" applyFont="1" applyFill="1" applyProtection="1">
      <protection hidden="1"/>
    </xf>
    <xf numFmtId="0" fontId="10" fillId="0" borderId="0" xfId="0" applyFont="1" applyProtection="1">
      <protection hidden="1"/>
    </xf>
    <xf numFmtId="0" fontId="10" fillId="2" borderId="0" xfId="0" applyFont="1" applyFill="1" applyAlignment="1" applyProtection="1">
      <alignment horizontal="center" wrapText="1"/>
      <protection hidden="1"/>
    </xf>
    <xf numFmtId="0" fontId="10" fillId="2" borderId="0" xfId="0" applyFont="1" applyFill="1" applyProtection="1">
      <protection hidden="1"/>
    </xf>
    <xf numFmtId="0" fontId="10" fillId="2" borderId="0" xfId="3" applyFont="1" applyFill="1" applyProtection="1">
      <protection hidden="1"/>
    </xf>
    <xf numFmtId="0" fontId="11" fillId="2" borderId="2" xfId="0" applyFont="1" applyFill="1" applyBorder="1" applyProtection="1">
      <protection hidden="1"/>
    </xf>
    <xf numFmtId="0" fontId="5" fillId="2" borderId="12" xfId="0" applyFont="1" applyFill="1" applyBorder="1" applyProtection="1">
      <protection hidden="1"/>
    </xf>
    <xf numFmtId="0" fontId="5" fillId="2" borderId="0" xfId="0" applyFont="1" applyFill="1" applyAlignment="1" applyProtection="1">
      <alignment horizontal="left" vertical="center" wrapText="1"/>
      <protection hidden="1"/>
    </xf>
    <xf numFmtId="0" fontId="10" fillId="2" borderId="0" xfId="0" applyFont="1" applyFill="1" applyAlignment="1" applyProtection="1">
      <alignment vertical="top" wrapText="1"/>
      <protection hidden="1"/>
    </xf>
    <xf numFmtId="0" fontId="5" fillId="2" borderId="0" xfId="3" applyFont="1" applyFill="1" applyProtection="1">
      <protection hidden="1"/>
    </xf>
    <xf numFmtId="0" fontId="5" fillId="3" borderId="10" xfId="3"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wrapText="1"/>
      <protection hidden="1"/>
    </xf>
    <xf numFmtId="44" fontId="10" fillId="3" borderId="1" xfId="0" applyNumberFormat="1" applyFont="1" applyFill="1" applyBorder="1" applyAlignment="1" applyProtection="1">
      <alignment horizontal="center" wrapText="1"/>
      <protection hidden="1"/>
    </xf>
    <xf numFmtId="0" fontId="10" fillId="2" borderId="0" xfId="0" applyFont="1" applyFill="1" applyAlignment="1" applyProtection="1">
      <alignment vertical="center"/>
      <protection hidden="1"/>
    </xf>
    <xf numFmtId="0" fontId="5" fillId="2" borderId="0" xfId="0" applyFont="1" applyFill="1" applyAlignment="1" applyProtection="1">
      <alignment wrapText="1"/>
      <protection hidden="1"/>
    </xf>
    <xf numFmtId="49" fontId="10" fillId="3" borderId="10" xfId="3" applyNumberFormat="1" applyFont="1" applyFill="1" applyBorder="1" applyAlignment="1" applyProtection="1">
      <alignment horizontal="left" wrapText="1"/>
      <protection hidden="1"/>
    </xf>
    <xf numFmtId="0" fontId="5" fillId="2" borderId="1" xfId="0" applyFont="1" applyFill="1" applyBorder="1" applyAlignment="1" applyProtection="1">
      <alignment horizontal="right" vertical="center" wrapText="1"/>
      <protection hidden="1"/>
    </xf>
    <xf numFmtId="44" fontId="5" fillId="5" borderId="17" xfId="1" applyFont="1" applyFill="1" applyBorder="1" applyAlignment="1" applyProtection="1">
      <alignment vertical="center"/>
      <protection hidden="1"/>
    </xf>
    <xf numFmtId="0" fontId="5" fillId="2" borderId="0" xfId="0" applyFont="1" applyFill="1" applyAlignment="1" applyProtection="1">
      <alignment horizontal="right" vertical="center" wrapText="1"/>
      <protection hidden="1"/>
    </xf>
    <xf numFmtId="49" fontId="10" fillId="3" borderId="10" xfId="3" applyNumberFormat="1" applyFont="1" applyFill="1" applyBorder="1" applyAlignment="1" applyProtection="1">
      <alignment vertical="center" wrapText="1"/>
      <protection hidden="1"/>
    </xf>
    <xf numFmtId="44" fontId="10" fillId="8" borderId="18" xfId="1" applyFont="1" applyFill="1" applyBorder="1" applyAlignment="1" applyProtection="1">
      <alignment vertical="center" wrapText="1"/>
      <protection hidden="1"/>
    </xf>
    <xf numFmtId="0" fontId="5" fillId="2" borderId="10" xfId="0" applyFont="1" applyFill="1" applyBorder="1" applyAlignment="1" applyProtection="1">
      <alignment vertical="center" wrapText="1"/>
      <protection hidden="1"/>
    </xf>
    <xf numFmtId="44" fontId="10" fillId="5" borderId="18" xfId="1" applyFont="1" applyFill="1" applyBorder="1" applyAlignment="1" applyProtection="1">
      <alignment vertical="center" wrapText="1"/>
      <protection hidden="1"/>
    </xf>
    <xf numFmtId="44" fontId="10" fillId="5" borderId="19" xfId="1" applyFont="1" applyFill="1" applyBorder="1" applyAlignment="1" applyProtection="1">
      <alignment vertical="center" wrapText="1"/>
      <protection hidden="1"/>
    </xf>
    <xf numFmtId="0" fontId="5" fillId="2" borderId="0" xfId="0" applyFont="1" applyFill="1" applyAlignment="1" applyProtection="1">
      <alignment vertical="center" wrapText="1"/>
      <protection hidden="1"/>
    </xf>
    <xf numFmtId="0" fontId="10" fillId="2" borderId="0" xfId="0" applyFont="1" applyFill="1" applyAlignment="1" applyProtection="1">
      <alignment horizontal="right" vertical="center" wrapText="1"/>
      <protection hidden="1"/>
    </xf>
    <xf numFmtId="0" fontId="5" fillId="9" borderId="13" xfId="0" applyFont="1" applyFill="1" applyBorder="1" applyAlignment="1" applyProtection="1">
      <alignment horizontal="center" vertical="center" wrapText="1"/>
      <protection hidden="1"/>
    </xf>
    <xf numFmtId="0" fontId="9" fillId="2" borderId="0" xfId="0" applyFont="1" applyFill="1" applyAlignment="1" applyProtection="1">
      <alignment horizontal="left" vertical="center"/>
      <protection hidden="1"/>
    </xf>
    <xf numFmtId="0" fontId="5" fillId="2" borderId="0" xfId="0" applyFont="1" applyFill="1" applyAlignment="1" applyProtection="1">
      <alignment horizontal="left" vertical="center"/>
      <protection hidden="1"/>
    </xf>
    <xf numFmtId="0" fontId="5" fillId="2" borderId="0" xfId="0" applyFont="1" applyFill="1" applyAlignment="1" applyProtection="1">
      <alignment vertical="center"/>
      <protection hidden="1"/>
    </xf>
    <xf numFmtId="0" fontId="10" fillId="0" borderId="0" xfId="0" applyFont="1" applyAlignment="1" applyProtection="1">
      <alignment vertical="center"/>
      <protection hidden="1"/>
    </xf>
    <xf numFmtId="0" fontId="10" fillId="2" borderId="0" xfId="0" applyFont="1" applyFill="1" applyAlignment="1" applyProtection="1">
      <alignment horizontal="center" vertical="center" wrapText="1"/>
      <protection hidden="1"/>
    </xf>
    <xf numFmtId="0" fontId="10" fillId="2" borderId="0" xfId="3" applyFont="1" applyFill="1" applyAlignment="1" applyProtection="1">
      <alignment vertical="center"/>
      <protection hidden="1"/>
    </xf>
    <xf numFmtId="0" fontId="10" fillId="0" borderId="0" xfId="0" applyFont="1" applyAlignment="1" applyProtection="1">
      <alignment horizontal="center" vertical="center"/>
      <protection hidden="1"/>
    </xf>
    <xf numFmtId="49" fontId="10" fillId="3" borderId="10" xfId="3" applyNumberFormat="1" applyFont="1" applyFill="1" applyBorder="1" applyAlignment="1" applyProtection="1">
      <alignment horizontal="center" wrapText="1"/>
      <protection hidden="1"/>
    </xf>
    <xf numFmtId="0" fontId="11" fillId="2" borderId="0" xfId="3" applyFont="1" applyFill="1" applyAlignment="1" applyProtection="1">
      <alignment vertical="center"/>
      <protection hidden="1"/>
    </xf>
    <xf numFmtId="0" fontId="5" fillId="2" borderId="0" xfId="0" applyFont="1" applyFill="1" applyAlignment="1" applyProtection="1">
      <alignment horizontal="right" vertical="center"/>
      <protection hidden="1"/>
    </xf>
    <xf numFmtId="0" fontId="5" fillId="2" borderId="5" xfId="0" applyFont="1" applyFill="1" applyBorder="1" applyAlignment="1" applyProtection="1">
      <alignment vertical="center" wrapText="1"/>
      <protection hidden="1"/>
    </xf>
    <xf numFmtId="0" fontId="5" fillId="2" borderId="5" xfId="0" applyFont="1" applyFill="1" applyBorder="1" applyAlignment="1" applyProtection="1">
      <alignment horizontal="right" vertical="center"/>
      <protection hidden="1"/>
    </xf>
    <xf numFmtId="39" fontId="10" fillId="0" borderId="1" xfId="2" applyNumberFormat="1" applyFont="1" applyBorder="1" applyAlignment="1" applyProtection="1">
      <alignment horizontal="center" wrapText="1"/>
      <protection hidden="1"/>
    </xf>
    <xf numFmtId="0" fontId="10" fillId="2" borderId="12" xfId="0" applyFont="1" applyFill="1" applyBorder="1" applyAlignment="1" applyProtection="1">
      <alignment horizontal="left" vertical="top" wrapText="1"/>
      <protection hidden="1"/>
    </xf>
    <xf numFmtId="0" fontId="10" fillId="2" borderId="0" xfId="0" applyFont="1" applyFill="1" applyAlignment="1" applyProtection="1">
      <alignment horizontal="left" vertical="top" wrapText="1"/>
      <protection hidden="1"/>
    </xf>
    <xf numFmtId="0" fontId="10" fillId="2" borderId="5" xfId="0" applyFont="1" applyFill="1" applyBorder="1" applyAlignment="1" applyProtection="1">
      <alignment horizontal="left" vertical="top" wrapText="1"/>
      <protection hidden="1"/>
    </xf>
    <xf numFmtId="43" fontId="5" fillId="5" borderId="14" xfId="5" applyFont="1" applyFill="1" applyBorder="1" applyAlignment="1" applyProtection="1">
      <alignment horizontal="center" vertical="center"/>
      <protection hidden="1"/>
    </xf>
    <xf numFmtId="43" fontId="10" fillId="5" borderId="1" xfId="5" applyFont="1" applyFill="1" applyBorder="1" applyAlignment="1" applyProtection="1">
      <alignment horizontal="center" vertical="center" wrapText="1"/>
      <protection hidden="1"/>
    </xf>
    <xf numFmtId="0" fontId="12" fillId="2" borderId="0" xfId="0" applyFont="1" applyFill="1" applyProtection="1">
      <protection hidden="1"/>
    </xf>
    <xf numFmtId="0" fontId="12" fillId="0" borderId="0" xfId="0" applyFont="1"/>
    <xf numFmtId="0" fontId="12" fillId="2" borderId="3" xfId="0" applyFont="1" applyFill="1" applyBorder="1" applyProtection="1">
      <protection hidden="1"/>
    </xf>
    <xf numFmtId="0" fontId="12" fillId="2" borderId="4" xfId="0" applyFont="1" applyFill="1" applyBorder="1" applyProtection="1">
      <protection hidden="1"/>
    </xf>
    <xf numFmtId="0" fontId="12" fillId="2" borderId="12" xfId="0" applyFont="1" applyFill="1" applyBorder="1" applyProtection="1">
      <protection hidden="1"/>
    </xf>
    <xf numFmtId="0" fontId="12" fillId="2" borderId="5" xfId="0" applyFont="1" applyFill="1" applyBorder="1" applyProtection="1">
      <protection hidden="1"/>
    </xf>
    <xf numFmtId="0" fontId="12" fillId="0" borderId="0" xfId="0" applyFont="1" applyAlignment="1">
      <alignment wrapText="1"/>
    </xf>
    <xf numFmtId="0" fontId="12" fillId="0" borderId="0" xfId="0" applyFont="1" applyAlignment="1" applyProtection="1">
      <alignment vertical="center"/>
      <protection hidden="1"/>
    </xf>
    <xf numFmtId="0" fontId="12" fillId="0" borderId="0" xfId="0" applyFont="1" applyProtection="1">
      <protection hidden="1"/>
    </xf>
    <xf numFmtId="44" fontId="12" fillId="0" borderId="0" xfId="0" applyNumberFormat="1" applyFont="1" applyProtection="1">
      <protection hidden="1"/>
    </xf>
    <xf numFmtId="0" fontId="5" fillId="3" borderId="22" xfId="3" applyFont="1" applyFill="1" applyBorder="1" applyAlignment="1" applyProtection="1">
      <alignment horizontal="center" vertical="center"/>
      <protection hidden="1"/>
    </xf>
    <xf numFmtId="0" fontId="5" fillId="9" borderId="23" xfId="0" applyFont="1" applyFill="1" applyBorder="1" applyAlignment="1" applyProtection="1">
      <alignment horizontal="center" vertical="center" wrapText="1"/>
      <protection hidden="1"/>
    </xf>
    <xf numFmtId="49" fontId="10" fillId="8" borderId="11" xfId="3" applyNumberFormat="1" applyFont="1" applyFill="1" applyBorder="1" applyAlignment="1" applyProtection="1">
      <alignment horizontal="center" vertical="center" wrapText="1"/>
      <protection hidden="1"/>
    </xf>
    <xf numFmtId="44" fontId="10" fillId="8" borderId="18" xfId="0" applyNumberFormat="1" applyFont="1" applyFill="1" applyBorder="1" applyAlignment="1" applyProtection="1">
      <alignment horizontal="left" vertical="center" wrapText="1"/>
      <protection hidden="1"/>
    </xf>
    <xf numFmtId="167" fontId="10" fillId="6" borderId="11" xfId="2" applyNumberFormat="1" applyFont="1" applyFill="1" applyBorder="1" applyAlignment="1" applyProtection="1">
      <alignment horizontal="center" vertical="center" wrapText="1"/>
      <protection hidden="1"/>
    </xf>
    <xf numFmtId="44" fontId="10" fillId="6" borderId="18" xfId="2" applyNumberFormat="1" applyFont="1" applyFill="1" applyBorder="1" applyAlignment="1" applyProtection="1">
      <alignment vertical="center" wrapText="1"/>
      <protection hidden="1"/>
    </xf>
    <xf numFmtId="167" fontId="10" fillId="6" borderId="24" xfId="2" applyNumberFormat="1" applyFont="1" applyFill="1" applyBorder="1" applyAlignment="1" applyProtection="1">
      <alignment horizontal="center" vertical="center" wrapText="1"/>
      <protection hidden="1"/>
    </xf>
    <xf numFmtId="44" fontId="10" fillId="6" borderId="25" xfId="2" applyNumberFormat="1" applyFont="1" applyFill="1" applyBorder="1" applyAlignment="1" applyProtection="1">
      <alignment vertical="center" wrapText="1"/>
      <protection hidden="1"/>
    </xf>
    <xf numFmtId="0" fontId="5" fillId="3" borderId="8" xfId="0" applyFont="1" applyFill="1" applyBorder="1" applyAlignment="1" applyProtection="1">
      <alignment horizontal="center" vertical="center" wrapText="1"/>
      <protection hidden="1"/>
    </xf>
    <xf numFmtId="0" fontId="5" fillId="3" borderId="26" xfId="3" applyFont="1" applyFill="1" applyBorder="1" applyAlignment="1" applyProtection="1">
      <alignment horizontal="center" vertical="center" wrapText="1"/>
      <protection hidden="1"/>
    </xf>
    <xf numFmtId="43" fontId="10" fillId="5" borderId="15" xfId="5" applyFont="1" applyFill="1" applyBorder="1" applyAlignment="1" applyProtection="1">
      <alignment horizontal="center" vertical="center" wrapText="1"/>
      <protection hidden="1"/>
    </xf>
    <xf numFmtId="0" fontId="5" fillId="2" borderId="1" xfId="0" applyFont="1" applyFill="1" applyBorder="1" applyAlignment="1" applyProtection="1">
      <alignment vertical="center" wrapText="1"/>
      <protection hidden="1"/>
    </xf>
    <xf numFmtId="44" fontId="5" fillId="6" borderId="8" xfId="1" applyFont="1" applyFill="1" applyBorder="1" applyAlignment="1" applyProtection="1">
      <alignment horizontal="left" vertical="center" wrapText="1"/>
      <protection hidden="1"/>
    </xf>
    <xf numFmtId="49" fontId="5" fillId="3" borderId="10" xfId="3" applyNumberFormat="1" applyFont="1" applyFill="1" applyBorder="1" applyAlignment="1" applyProtection="1">
      <alignment wrapText="1"/>
      <protection hidden="1"/>
    </xf>
    <xf numFmtId="0" fontId="5" fillId="9" borderId="1" xfId="3" applyFont="1" applyFill="1" applyBorder="1" applyAlignment="1" applyProtection="1">
      <alignment vertical="center"/>
      <protection hidden="1"/>
    </xf>
    <xf numFmtId="0" fontId="12" fillId="0" borderId="12" xfId="0" applyFont="1" applyBorder="1"/>
    <xf numFmtId="0" fontId="12" fillId="0" borderId="5" xfId="0" applyFont="1" applyBorder="1"/>
    <xf numFmtId="0" fontId="5" fillId="2" borderId="12" xfId="0" applyFont="1" applyFill="1" applyBorder="1" applyAlignment="1" applyProtection="1">
      <alignment horizontal="left" vertical="top" wrapText="1"/>
      <protection hidden="1"/>
    </xf>
    <xf numFmtId="0" fontId="5" fillId="2" borderId="5" xfId="0" applyFont="1" applyFill="1" applyBorder="1" applyAlignment="1" applyProtection="1">
      <alignment horizontal="left" vertical="top" wrapText="1"/>
      <protection hidden="1"/>
    </xf>
    <xf numFmtId="44" fontId="10" fillId="8" borderId="1" xfId="1" applyFont="1" applyFill="1" applyBorder="1" applyAlignment="1" applyProtection="1">
      <alignment vertical="center" wrapText="1"/>
      <protection hidden="1"/>
    </xf>
    <xf numFmtId="0" fontId="18" fillId="2" borderId="0" xfId="3" applyFont="1" applyFill="1" applyAlignment="1" applyProtection="1">
      <alignment vertical="center"/>
      <protection hidden="1"/>
    </xf>
    <xf numFmtId="44" fontId="10" fillId="6" borderId="16" xfId="1" applyFont="1" applyFill="1" applyBorder="1" applyAlignment="1" applyProtection="1">
      <alignment vertical="center" wrapText="1"/>
      <protection hidden="1"/>
    </xf>
    <xf numFmtId="0" fontId="5" fillId="2" borderId="0" xfId="0" applyFont="1" applyFill="1" applyAlignment="1" applyProtection="1">
      <alignment horizontal="left" vertical="top" wrapText="1"/>
      <protection hidden="1"/>
    </xf>
    <xf numFmtId="39" fontId="10" fillId="8" borderId="9" xfId="0" applyNumberFormat="1" applyFont="1" applyFill="1" applyBorder="1" applyAlignment="1" applyProtection="1">
      <alignment horizontal="right" vertical="center" wrapText="1"/>
      <protection hidden="1"/>
    </xf>
    <xf numFmtId="39" fontId="10" fillId="8" borderId="1" xfId="0" applyNumberFormat="1" applyFont="1" applyFill="1" applyBorder="1" applyAlignment="1" applyProtection="1">
      <alignment horizontal="right" vertical="center" wrapText="1"/>
      <protection hidden="1"/>
    </xf>
    <xf numFmtId="2" fontId="5" fillId="5" borderId="14" xfId="5" applyNumberFormat="1" applyFont="1" applyFill="1" applyBorder="1" applyAlignment="1" applyProtection="1">
      <alignment vertical="center"/>
      <protection hidden="1"/>
    </xf>
    <xf numFmtId="0" fontId="11" fillId="2" borderId="0" xfId="0" applyFont="1" applyFill="1" applyAlignment="1" applyProtection="1">
      <alignment vertical="center"/>
      <protection hidden="1"/>
    </xf>
    <xf numFmtId="43" fontId="5" fillId="5" borderId="14" xfId="5" applyFont="1" applyFill="1" applyBorder="1" applyAlignment="1" applyProtection="1">
      <alignment horizontal="center" vertical="center" wrapText="1"/>
      <protection hidden="1"/>
    </xf>
    <xf numFmtId="0" fontId="5" fillId="3" borderId="22" xfId="3" applyFont="1" applyFill="1" applyBorder="1" applyAlignment="1" applyProtection="1">
      <alignment horizontal="center" vertical="center" wrapText="1"/>
      <protection hidden="1"/>
    </xf>
    <xf numFmtId="0" fontId="5" fillId="7" borderId="34" xfId="0" applyFont="1" applyFill="1" applyBorder="1" applyAlignment="1" applyProtection="1">
      <alignment horizontal="center" vertical="center" wrapText="1"/>
      <protection hidden="1"/>
    </xf>
    <xf numFmtId="0" fontId="5" fillId="7" borderId="23" xfId="0" applyFont="1" applyFill="1" applyBorder="1" applyAlignment="1" applyProtection="1">
      <alignment horizontal="center" vertical="center" wrapText="1"/>
      <protection hidden="1"/>
    </xf>
    <xf numFmtId="0" fontId="5" fillId="0" borderId="11" xfId="3" applyFont="1" applyBorder="1" applyAlignment="1" applyProtection="1">
      <alignment vertical="center"/>
      <protection hidden="1"/>
    </xf>
    <xf numFmtId="0" fontId="5" fillId="0" borderId="15" xfId="3" applyFont="1" applyBorder="1" applyAlignment="1" applyProtection="1">
      <alignment vertical="center"/>
      <protection hidden="1"/>
    </xf>
    <xf numFmtId="0" fontId="5" fillId="0" borderId="35" xfId="3" applyFont="1" applyBorder="1" applyAlignment="1" applyProtection="1">
      <alignment vertical="center"/>
      <protection hidden="1"/>
    </xf>
    <xf numFmtId="0" fontId="5" fillId="7" borderId="22" xfId="0" applyFont="1" applyFill="1" applyBorder="1" applyAlignment="1" applyProtection="1">
      <alignment horizontal="center" vertical="center" wrapText="1"/>
      <protection hidden="1"/>
    </xf>
    <xf numFmtId="9" fontId="10" fillId="10" borderId="11" xfId="2" applyFont="1" applyFill="1" applyBorder="1" applyAlignment="1" applyProtection="1">
      <alignment horizontal="center" vertical="center"/>
      <protection hidden="1"/>
    </xf>
    <xf numFmtId="44" fontId="5" fillId="6" borderId="18" xfId="1" applyFont="1" applyFill="1" applyBorder="1" applyAlignment="1" applyProtection="1">
      <alignment vertical="center"/>
      <protection hidden="1"/>
    </xf>
    <xf numFmtId="9" fontId="10" fillId="10" borderId="15" xfId="2" applyFont="1" applyFill="1" applyBorder="1" applyAlignment="1" applyProtection="1">
      <alignment horizontal="center" vertical="center"/>
      <protection hidden="1"/>
    </xf>
    <xf numFmtId="44" fontId="5" fillId="6" borderId="19" xfId="1" applyFont="1" applyFill="1" applyBorder="1" applyAlignment="1" applyProtection="1">
      <alignment vertical="center"/>
      <protection hidden="1"/>
    </xf>
    <xf numFmtId="9" fontId="10" fillId="10" borderId="35" xfId="2" applyFont="1" applyFill="1" applyBorder="1" applyAlignment="1" applyProtection="1">
      <alignment horizontal="center" vertical="center"/>
      <protection hidden="1"/>
    </xf>
    <xf numFmtId="44" fontId="5" fillId="6" borderId="17" xfId="1" applyFont="1" applyFill="1" applyBorder="1" applyAlignment="1" applyProtection="1">
      <alignment vertical="center"/>
      <protection hidden="1"/>
    </xf>
    <xf numFmtId="0" fontId="11" fillId="2" borderId="0" xfId="0" applyFont="1" applyFill="1" applyAlignment="1" applyProtection="1">
      <alignment vertical="top"/>
      <protection hidden="1"/>
    </xf>
    <xf numFmtId="0" fontId="11" fillId="2" borderId="0" xfId="3" applyFont="1" applyFill="1" applyAlignment="1" applyProtection="1">
      <alignment vertical="top"/>
      <protection hidden="1"/>
    </xf>
    <xf numFmtId="0" fontId="5" fillId="9" borderId="22" xfId="0" applyFont="1" applyFill="1" applyBorder="1" applyAlignment="1" applyProtection="1">
      <alignment horizontal="center" wrapText="1"/>
      <protection hidden="1"/>
    </xf>
    <xf numFmtId="0" fontId="5" fillId="9" borderId="23" xfId="0" applyFont="1" applyFill="1" applyBorder="1" applyAlignment="1" applyProtection="1">
      <alignment horizontal="center" wrapText="1"/>
      <protection hidden="1"/>
    </xf>
    <xf numFmtId="0" fontId="5" fillId="9" borderId="37" xfId="3" applyFont="1" applyFill="1" applyBorder="1" applyProtection="1">
      <protection hidden="1"/>
    </xf>
    <xf numFmtId="0" fontId="5" fillId="9" borderId="38" xfId="3" applyFont="1" applyFill="1" applyBorder="1" applyProtection="1">
      <protection hidden="1"/>
    </xf>
    <xf numFmtId="44" fontId="5" fillId="6" borderId="19" xfId="1" applyFont="1" applyFill="1" applyBorder="1" applyAlignment="1" applyProtection="1">
      <alignment horizontal="center" vertical="center"/>
      <protection hidden="1"/>
    </xf>
    <xf numFmtId="44" fontId="5" fillId="6" borderId="25" xfId="1" applyFont="1" applyFill="1" applyBorder="1" applyAlignment="1" applyProtection="1">
      <alignment horizontal="center" vertical="center"/>
      <protection hidden="1"/>
    </xf>
    <xf numFmtId="44" fontId="10" fillId="6" borderId="11" xfId="1" applyFont="1" applyFill="1" applyBorder="1" applyProtection="1">
      <protection hidden="1"/>
    </xf>
    <xf numFmtId="44" fontId="10" fillId="6" borderId="18" xfId="1" applyFont="1" applyFill="1" applyBorder="1" applyProtection="1">
      <protection hidden="1"/>
    </xf>
    <xf numFmtId="44" fontId="10" fillId="6" borderId="25" xfId="1" applyFont="1" applyFill="1" applyBorder="1" applyProtection="1">
      <protection hidden="1"/>
    </xf>
    <xf numFmtId="44" fontId="10" fillId="8" borderId="24" xfId="1" applyFont="1" applyFill="1" applyBorder="1" applyProtection="1">
      <protection hidden="1"/>
    </xf>
    <xf numFmtId="44" fontId="10" fillId="8" borderId="34" xfId="1" applyFont="1" applyFill="1" applyBorder="1" applyAlignment="1" applyProtection="1">
      <alignment vertical="center" wrapText="1"/>
      <protection hidden="1"/>
    </xf>
    <xf numFmtId="44" fontId="10" fillId="5" borderId="14" xfId="1" applyFont="1" applyFill="1" applyBorder="1" applyAlignment="1" applyProtection="1">
      <alignment vertical="center" wrapText="1"/>
      <protection hidden="1"/>
    </xf>
    <xf numFmtId="166" fontId="5" fillId="0" borderId="39" xfId="3" applyNumberFormat="1" applyFont="1" applyBorder="1" applyAlignment="1" applyProtection="1">
      <alignment horizontal="left" vertical="center" wrapText="1"/>
      <protection hidden="1"/>
    </xf>
    <xf numFmtId="166" fontId="5" fillId="0" borderId="40" xfId="3" applyNumberFormat="1" applyFont="1" applyBorder="1" applyAlignment="1" applyProtection="1">
      <alignment horizontal="left" vertical="center" wrapText="1"/>
      <protection hidden="1"/>
    </xf>
    <xf numFmtId="166" fontId="5" fillId="0" borderId="41" xfId="3" applyNumberFormat="1" applyFont="1" applyBorder="1" applyAlignment="1" applyProtection="1">
      <alignment horizontal="left" vertical="center" wrapText="1"/>
      <protection hidden="1"/>
    </xf>
    <xf numFmtId="166" fontId="5" fillId="0" borderId="13" xfId="3" applyNumberFormat="1" applyFont="1" applyBorder="1" applyAlignment="1" applyProtection="1">
      <alignment horizontal="right" vertical="center" wrapText="1"/>
      <protection hidden="1"/>
    </xf>
    <xf numFmtId="0" fontId="5" fillId="7" borderId="42" xfId="0" applyFont="1" applyFill="1" applyBorder="1" applyAlignment="1" applyProtection="1">
      <alignment horizontal="center" vertical="center" wrapText="1"/>
      <protection hidden="1"/>
    </xf>
    <xf numFmtId="0" fontId="5" fillId="7" borderId="43" xfId="0" applyFont="1" applyFill="1" applyBorder="1" applyAlignment="1" applyProtection="1">
      <alignment horizontal="center" vertical="center" wrapText="1"/>
      <protection hidden="1"/>
    </xf>
    <xf numFmtId="0" fontId="5" fillId="7" borderId="44" xfId="0" applyFont="1" applyFill="1" applyBorder="1" applyAlignment="1" applyProtection="1">
      <alignment horizontal="center" vertical="center" wrapText="1"/>
      <protection hidden="1"/>
    </xf>
    <xf numFmtId="44" fontId="10" fillId="5" borderId="22" xfId="1" applyFont="1" applyFill="1" applyBorder="1" applyAlignment="1" applyProtection="1">
      <alignment vertical="center" wrapText="1"/>
      <protection hidden="1"/>
    </xf>
    <xf numFmtId="44" fontId="10" fillId="6" borderId="11" xfId="1" applyFont="1" applyFill="1" applyBorder="1" applyAlignment="1" applyProtection="1">
      <alignment vertical="center" wrapText="1"/>
      <protection hidden="1"/>
    </xf>
    <xf numFmtId="44" fontId="10" fillId="8" borderId="11" xfId="1" applyFont="1" applyFill="1" applyBorder="1" applyAlignment="1" applyProtection="1">
      <alignment vertical="center" wrapText="1"/>
      <protection hidden="1"/>
    </xf>
    <xf numFmtId="44" fontId="10" fillId="5" borderId="11" xfId="1" applyFont="1" applyFill="1" applyBorder="1" applyAlignment="1" applyProtection="1">
      <alignment vertical="center" wrapText="1"/>
      <protection hidden="1"/>
    </xf>
    <xf numFmtId="44" fontId="10" fillId="8" borderId="15" xfId="1" applyFont="1" applyFill="1" applyBorder="1" applyAlignment="1" applyProtection="1">
      <alignment vertical="center" wrapText="1"/>
      <protection hidden="1"/>
    </xf>
    <xf numFmtId="44" fontId="10" fillId="5" borderId="35" xfId="1" applyFont="1" applyFill="1" applyBorder="1" applyAlignment="1" applyProtection="1">
      <alignment vertical="center" wrapText="1"/>
      <protection hidden="1"/>
    </xf>
    <xf numFmtId="0" fontId="5" fillId="7" borderId="36" xfId="0" applyFont="1" applyFill="1" applyBorder="1" applyAlignment="1" applyProtection="1">
      <alignment horizontal="center" vertical="center" wrapText="1"/>
      <protection hidden="1"/>
    </xf>
    <xf numFmtId="44" fontId="10" fillId="6" borderId="45" xfId="1" applyFont="1" applyFill="1" applyBorder="1" applyAlignment="1" applyProtection="1">
      <alignment vertical="center"/>
      <protection hidden="1"/>
    </xf>
    <xf numFmtId="44" fontId="10" fillId="6" borderId="46" xfId="1" applyFont="1" applyFill="1" applyBorder="1" applyAlignment="1" applyProtection="1">
      <alignment vertical="center"/>
      <protection hidden="1"/>
    </xf>
    <xf numFmtId="44" fontId="10" fillId="6" borderId="47" xfId="1" applyFont="1" applyFill="1" applyBorder="1" applyAlignment="1" applyProtection="1">
      <alignment vertical="center"/>
      <protection hidden="1"/>
    </xf>
    <xf numFmtId="44" fontId="5" fillId="5" borderId="48" xfId="1" applyFont="1" applyFill="1" applyBorder="1" applyAlignment="1" applyProtection="1">
      <alignment vertical="center" wrapText="1"/>
      <protection hidden="1"/>
    </xf>
    <xf numFmtId="44" fontId="10" fillId="8" borderId="23" xfId="1" applyFont="1" applyFill="1" applyBorder="1" applyAlignment="1" applyProtection="1">
      <alignment vertical="center" wrapText="1"/>
      <protection hidden="1"/>
    </xf>
    <xf numFmtId="44" fontId="10" fillId="6" borderId="19" xfId="1" applyFont="1" applyFill="1" applyBorder="1" applyAlignment="1" applyProtection="1">
      <alignment vertical="center" wrapText="1"/>
      <protection hidden="1"/>
    </xf>
    <xf numFmtId="44" fontId="10" fillId="5" borderId="17" xfId="1" applyFont="1" applyFill="1" applyBorder="1" applyAlignment="1" applyProtection="1">
      <alignment vertical="center" wrapText="1"/>
      <protection hidden="1"/>
    </xf>
    <xf numFmtId="1" fontId="5" fillId="0" borderId="23" xfId="1" applyNumberFormat="1" applyFont="1" applyBorder="1" applyAlignment="1" applyProtection="1">
      <alignment horizontal="right" vertical="center"/>
      <protection hidden="1"/>
    </xf>
    <xf numFmtId="2" fontId="10" fillId="6" borderId="1" xfId="2" applyNumberFormat="1" applyFont="1" applyFill="1" applyBorder="1" applyAlignment="1" applyProtection="1">
      <alignment horizontal="center" vertical="center"/>
      <protection hidden="1"/>
    </xf>
    <xf numFmtId="44" fontId="10" fillId="6" borderId="18" xfId="2" applyNumberFormat="1" applyFont="1" applyFill="1" applyBorder="1" applyAlignment="1" applyProtection="1">
      <alignment horizontal="center" vertical="center"/>
      <protection hidden="1"/>
    </xf>
    <xf numFmtId="2" fontId="5" fillId="6" borderId="14" xfId="1" applyNumberFormat="1" applyFont="1" applyFill="1" applyBorder="1" applyAlignment="1" applyProtection="1">
      <alignment horizontal="center" vertical="center"/>
      <protection hidden="1"/>
    </xf>
    <xf numFmtId="44" fontId="5" fillId="6" borderId="17" xfId="1" applyFont="1" applyFill="1" applyBorder="1" applyAlignment="1" applyProtection="1">
      <alignment horizontal="center" vertical="center"/>
      <protection hidden="1"/>
    </xf>
    <xf numFmtId="2" fontId="10" fillId="6" borderId="16" xfId="2" applyNumberFormat="1" applyFont="1" applyFill="1" applyBorder="1" applyAlignment="1" applyProtection="1">
      <alignment horizontal="center" vertical="center"/>
      <protection hidden="1"/>
    </xf>
    <xf numFmtId="44" fontId="10" fillId="6" borderId="19" xfId="2" applyNumberFormat="1" applyFont="1" applyFill="1" applyBorder="1" applyAlignment="1" applyProtection="1">
      <alignment horizontal="center" vertical="center"/>
      <protection hidden="1"/>
    </xf>
    <xf numFmtId="0" fontId="10" fillId="2" borderId="49" xfId="0" applyFont="1" applyFill="1" applyBorder="1" applyProtection="1">
      <protection hidden="1"/>
    </xf>
    <xf numFmtId="0" fontId="5" fillId="7" borderId="37" xfId="0" applyFont="1" applyFill="1" applyBorder="1" applyAlignment="1" applyProtection="1">
      <alignment horizontal="center" vertical="center" wrapText="1"/>
      <protection hidden="1"/>
    </xf>
    <xf numFmtId="44" fontId="10" fillId="6" borderId="1" xfId="1" applyFont="1" applyFill="1" applyBorder="1" applyAlignment="1" applyProtection="1">
      <alignment vertical="center"/>
      <protection hidden="1"/>
    </xf>
    <xf numFmtId="44" fontId="10" fillId="6" borderId="18" xfId="1" applyFont="1" applyFill="1" applyBorder="1" applyAlignment="1" applyProtection="1">
      <alignment vertical="center"/>
      <protection hidden="1"/>
    </xf>
    <xf numFmtId="44" fontId="5" fillId="6" borderId="1" xfId="1" applyFont="1" applyFill="1" applyBorder="1" applyAlignment="1" applyProtection="1">
      <alignment horizontal="left" vertical="center" wrapText="1"/>
      <protection hidden="1"/>
    </xf>
    <xf numFmtId="0" fontId="20" fillId="0" borderId="0" xfId="0" applyFont="1" applyProtection="1">
      <protection hidden="1"/>
    </xf>
    <xf numFmtId="0" fontId="4" fillId="2" borderId="0" xfId="0" applyFont="1" applyFill="1" applyAlignment="1" applyProtection="1">
      <alignment vertical="center"/>
      <protection hidden="1"/>
    </xf>
    <xf numFmtId="44" fontId="10" fillId="0" borderId="0" xfId="1" applyFont="1" applyAlignment="1" applyProtection="1">
      <alignment vertical="center"/>
      <protection hidden="1"/>
    </xf>
    <xf numFmtId="44" fontId="12" fillId="0" borderId="0" xfId="1" applyFont="1" applyProtection="1">
      <protection hidden="1"/>
    </xf>
    <xf numFmtId="43" fontId="12" fillId="0" borderId="0" xfId="0" applyNumberFormat="1" applyFont="1" applyProtection="1">
      <protection hidden="1"/>
    </xf>
    <xf numFmtId="44" fontId="10" fillId="4" borderId="1" xfId="2" applyNumberFormat="1" applyFont="1" applyFill="1" applyBorder="1" applyAlignment="1" applyProtection="1">
      <alignment horizontal="center" wrapText="1"/>
      <protection locked="0"/>
    </xf>
    <xf numFmtId="39" fontId="10" fillId="4" borderId="1" xfId="2" applyNumberFormat="1" applyFont="1" applyFill="1" applyBorder="1" applyAlignment="1" applyProtection="1">
      <alignment horizontal="center" wrapText="1"/>
      <protection locked="0"/>
    </xf>
    <xf numFmtId="0" fontId="5" fillId="9" borderId="27" xfId="0" applyFont="1" applyFill="1" applyBorder="1" applyAlignment="1" applyProtection="1">
      <alignment vertical="center"/>
      <protection hidden="1"/>
    </xf>
    <xf numFmtId="0" fontId="0" fillId="0" borderId="0" xfId="0" applyProtection="1">
      <protection hidden="1"/>
    </xf>
    <xf numFmtId="2" fontId="10" fillId="4" borderId="9" xfId="5" applyNumberFormat="1" applyFont="1" applyFill="1" applyBorder="1" applyAlignment="1" applyProtection="1">
      <alignment vertical="center" wrapText="1"/>
      <protection locked="0"/>
    </xf>
    <xf numFmtId="2" fontId="10" fillId="4" borderId="15" xfId="5" applyNumberFormat="1" applyFont="1" applyFill="1" applyBorder="1" applyAlignment="1" applyProtection="1">
      <alignment vertical="center" wrapText="1"/>
      <protection locked="0"/>
    </xf>
    <xf numFmtId="43" fontId="10" fillId="4" borderId="1" xfId="5" applyFont="1" applyFill="1" applyBorder="1" applyAlignment="1" applyProtection="1">
      <alignment horizontal="center" vertical="center" wrapText="1"/>
      <protection locked="0"/>
    </xf>
    <xf numFmtId="43" fontId="10" fillId="4" borderId="16" xfId="5" applyFont="1" applyFill="1" applyBorder="1" applyAlignment="1" applyProtection="1">
      <alignment horizontal="center" vertical="center" wrapText="1"/>
      <protection locked="0"/>
    </xf>
    <xf numFmtId="43" fontId="10" fillId="4" borderId="15" xfId="5" applyFont="1" applyFill="1" applyBorder="1" applyAlignment="1" applyProtection="1">
      <alignment horizontal="center" vertical="center" wrapText="1"/>
      <protection locked="0"/>
    </xf>
    <xf numFmtId="0" fontId="17" fillId="0" borderId="0" xfId="0" applyFont="1" applyAlignment="1" applyProtection="1">
      <alignment vertical="center"/>
      <protection hidden="1"/>
    </xf>
    <xf numFmtId="0" fontId="15" fillId="0" borderId="0" xfId="0" applyFont="1" applyProtection="1">
      <protection hidden="1"/>
    </xf>
    <xf numFmtId="0" fontId="19" fillId="0" borderId="0" xfId="0" applyFont="1" applyAlignment="1" applyProtection="1">
      <alignment vertical="top"/>
      <protection hidden="1"/>
    </xf>
    <xf numFmtId="0" fontId="15" fillId="0" borderId="0" xfId="0" applyFont="1" applyAlignment="1" applyProtection="1">
      <alignment vertical="top"/>
      <protection hidden="1"/>
    </xf>
    <xf numFmtId="0" fontId="0" fillId="0" borderId="0" xfId="0" applyAlignment="1" applyProtection="1">
      <alignment vertical="top"/>
      <protection hidden="1"/>
    </xf>
    <xf numFmtId="0" fontId="16" fillId="9" borderId="1" xfId="0" applyFont="1" applyFill="1" applyBorder="1" applyAlignment="1" applyProtection="1">
      <alignment horizontal="center"/>
      <protection hidden="1"/>
    </xf>
    <xf numFmtId="0" fontId="16" fillId="9" borderId="1" xfId="0" applyFont="1" applyFill="1" applyBorder="1" applyAlignment="1" applyProtection="1">
      <alignment horizontal="center" wrapText="1"/>
      <protection hidden="1"/>
    </xf>
    <xf numFmtId="1" fontId="10" fillId="0" borderId="1" xfId="0" applyNumberFormat="1" applyFont="1" applyBorder="1" applyAlignment="1" applyProtection="1">
      <alignment horizontal="center"/>
      <protection hidden="1"/>
    </xf>
    <xf numFmtId="44" fontId="15" fillId="6" borderId="1" xfId="1" applyFont="1" applyFill="1" applyBorder="1" applyProtection="1">
      <protection hidden="1"/>
    </xf>
    <xf numFmtId="1" fontId="10" fillId="0" borderId="16" xfId="0" applyNumberFormat="1" applyFont="1" applyBorder="1" applyAlignment="1" applyProtection="1">
      <alignment horizontal="center"/>
      <protection hidden="1"/>
    </xf>
    <xf numFmtId="44" fontId="15" fillId="6" borderId="16" xfId="1" applyFont="1" applyFill="1" applyBorder="1" applyProtection="1">
      <protection hidden="1"/>
    </xf>
    <xf numFmtId="1" fontId="5" fillId="0" borderId="20" xfId="0" applyNumberFormat="1" applyFont="1" applyBorder="1" applyAlignment="1" applyProtection="1">
      <alignment horizontal="center"/>
      <protection hidden="1"/>
    </xf>
    <xf numFmtId="44" fontId="16" fillId="6" borderId="20" xfId="1" applyFont="1" applyFill="1" applyBorder="1" applyProtection="1">
      <protection hidden="1"/>
    </xf>
    <xf numFmtId="0" fontId="10" fillId="4" borderId="9" xfId="5" applyNumberFormat="1" applyFont="1" applyFill="1" applyBorder="1" applyAlignment="1" applyProtection="1">
      <alignment horizontal="left" vertical="center" wrapText="1"/>
      <protection locked="0"/>
    </xf>
    <xf numFmtId="44" fontId="10" fillId="4" borderId="9" xfId="1" applyFont="1" applyFill="1" applyBorder="1" applyAlignment="1" applyProtection="1">
      <alignment horizontal="left" vertical="center" wrapText="1"/>
      <protection locked="0"/>
    </xf>
    <xf numFmtId="44" fontId="10" fillId="4" borderId="16" xfId="1" applyFont="1" applyFill="1" applyBorder="1" applyAlignment="1" applyProtection="1">
      <alignment horizontal="left" vertical="center" wrapText="1"/>
      <protection locked="0"/>
    </xf>
    <xf numFmtId="44" fontId="16" fillId="6" borderId="1" xfId="1" applyFont="1" applyFill="1" applyBorder="1" applyAlignment="1" applyProtection="1">
      <alignment vertical="center"/>
      <protection hidden="1"/>
    </xf>
    <xf numFmtId="44" fontId="16" fillId="6" borderId="1" xfId="1" applyFont="1" applyFill="1" applyBorder="1" applyProtection="1">
      <protection hidden="1"/>
    </xf>
    <xf numFmtId="44" fontId="5" fillId="4" borderId="9" xfId="1" applyFont="1" applyFill="1" applyBorder="1" applyAlignment="1" applyProtection="1">
      <alignment horizontal="left" vertical="center" wrapText="1"/>
      <protection locked="0"/>
    </xf>
    <xf numFmtId="0" fontId="10" fillId="4" borderId="1" xfId="5" applyNumberFormat="1" applyFont="1" applyFill="1" applyBorder="1" applyAlignment="1" applyProtection="1">
      <alignment horizontal="left" vertical="center" wrapText="1"/>
      <protection locked="0"/>
    </xf>
    <xf numFmtId="44" fontId="10" fillId="4" borderId="1" xfId="1" applyFont="1" applyFill="1" applyBorder="1" applyAlignment="1" applyProtection="1">
      <alignment horizontal="left" vertical="center" wrapText="1"/>
      <protection locked="0"/>
    </xf>
    <xf numFmtId="165" fontId="4" fillId="0" borderId="0" xfId="0" applyNumberFormat="1" applyFont="1" applyAlignment="1" applyProtection="1">
      <alignment horizontal="center"/>
      <protection hidden="1"/>
    </xf>
    <xf numFmtId="164" fontId="7" fillId="2" borderId="0" xfId="0" applyNumberFormat="1" applyFont="1" applyFill="1" applyAlignment="1" applyProtection="1">
      <alignment horizontal="center" wrapText="1"/>
      <protection hidden="1"/>
    </xf>
    <xf numFmtId="164" fontId="7" fillId="2" borderId="0" xfId="0" applyNumberFormat="1" applyFont="1" applyFill="1" applyAlignment="1" applyProtection="1">
      <alignment horizontal="center"/>
      <protection hidden="1"/>
    </xf>
    <xf numFmtId="0" fontId="13" fillId="2" borderId="0" xfId="0" applyFont="1" applyFill="1" applyAlignment="1" applyProtection="1">
      <alignment horizontal="center" vertical="top" wrapText="1"/>
      <protection hidden="1"/>
    </xf>
    <xf numFmtId="0" fontId="14" fillId="2" borderId="0" xfId="0" applyFont="1" applyFill="1" applyAlignment="1" applyProtection="1">
      <alignment horizontal="center" vertical="top" wrapText="1"/>
      <protection hidden="1"/>
    </xf>
    <xf numFmtId="164" fontId="8" fillId="2" borderId="0" xfId="0" applyNumberFormat="1" applyFont="1" applyFill="1" applyAlignment="1" applyProtection="1">
      <alignment horizontal="center"/>
      <protection hidden="1"/>
    </xf>
    <xf numFmtId="0" fontId="13" fillId="2" borderId="0" xfId="0" applyFont="1" applyFill="1" applyAlignment="1" applyProtection="1">
      <alignment horizontal="center" vertical="top"/>
      <protection hidden="1"/>
    </xf>
    <xf numFmtId="0" fontId="5" fillId="2" borderId="12" xfId="0" applyFont="1" applyFill="1" applyBorder="1" applyAlignment="1" applyProtection="1">
      <alignment horizontal="left" vertical="top" wrapText="1"/>
      <protection hidden="1"/>
    </xf>
    <xf numFmtId="0" fontId="5" fillId="2" borderId="0" xfId="0" applyFont="1" applyFill="1" applyAlignment="1" applyProtection="1">
      <alignment horizontal="left" vertical="top" wrapText="1"/>
      <protection hidden="1"/>
    </xf>
    <xf numFmtId="0" fontId="5" fillId="2" borderId="5" xfId="0" applyFont="1" applyFill="1" applyBorder="1" applyAlignment="1" applyProtection="1">
      <alignment horizontal="left" vertical="top" wrapText="1"/>
      <protection hidden="1"/>
    </xf>
    <xf numFmtId="0" fontId="5" fillId="2" borderId="6" xfId="0" applyFont="1" applyFill="1" applyBorder="1" applyAlignment="1" applyProtection="1">
      <alignment horizontal="left" vertical="top" wrapText="1"/>
      <protection hidden="1"/>
    </xf>
    <xf numFmtId="0" fontId="5" fillId="2" borderId="7" xfId="0" applyFont="1" applyFill="1" applyBorder="1" applyAlignment="1" applyProtection="1">
      <alignment horizontal="left" vertical="top" wrapText="1"/>
      <protection hidden="1"/>
    </xf>
    <xf numFmtId="0" fontId="5" fillId="2" borderId="8" xfId="0" applyFont="1" applyFill="1" applyBorder="1" applyAlignment="1" applyProtection="1">
      <alignment horizontal="left" vertical="top" wrapText="1"/>
      <protection hidden="1"/>
    </xf>
    <xf numFmtId="0" fontId="10" fillId="2" borderId="12" xfId="0" applyFont="1" applyFill="1" applyBorder="1" applyAlignment="1" applyProtection="1">
      <alignment horizontal="left" vertical="top" wrapText="1"/>
      <protection hidden="1"/>
    </xf>
    <xf numFmtId="0" fontId="10" fillId="2" borderId="0" xfId="0" applyFont="1" applyFill="1" applyAlignment="1" applyProtection="1">
      <alignment horizontal="left" vertical="top" wrapText="1"/>
      <protection hidden="1"/>
    </xf>
    <xf numFmtId="0" fontId="10" fillId="2" borderId="5" xfId="0" applyFont="1" applyFill="1" applyBorder="1" applyAlignment="1" applyProtection="1">
      <alignment horizontal="left" vertical="top" wrapText="1"/>
      <protection hidden="1"/>
    </xf>
    <xf numFmtId="0" fontId="5" fillId="4" borderId="10" xfId="0" applyFont="1" applyFill="1" applyBorder="1" applyAlignment="1" applyProtection="1">
      <alignment horizontal="center" vertical="center" wrapText="1"/>
      <protection locked="0" hidden="1"/>
    </xf>
    <xf numFmtId="0" fontId="5" fillId="4" borderId="9" xfId="0" applyFont="1" applyFill="1" applyBorder="1" applyAlignment="1" applyProtection="1">
      <alignment horizontal="center" vertical="center" wrapText="1"/>
      <protection locked="0" hidden="1"/>
    </xf>
    <xf numFmtId="0" fontId="5" fillId="3" borderId="10" xfId="0" applyFont="1" applyFill="1" applyBorder="1" applyAlignment="1" applyProtection="1">
      <alignment horizontal="center" vertical="center"/>
      <protection hidden="1"/>
    </xf>
    <xf numFmtId="0" fontId="5" fillId="3" borderId="9" xfId="0" applyFont="1" applyFill="1" applyBorder="1" applyAlignment="1" applyProtection="1">
      <alignment horizontal="center" vertical="center"/>
      <protection hidden="1"/>
    </xf>
    <xf numFmtId="0" fontId="5" fillId="2" borderId="10" xfId="0" applyFont="1" applyFill="1" applyBorder="1" applyAlignment="1" applyProtection="1">
      <alignment horizontal="left" vertical="center" wrapText="1"/>
      <protection hidden="1"/>
    </xf>
    <xf numFmtId="0" fontId="5" fillId="2" borderId="21" xfId="0" applyFont="1" applyFill="1" applyBorder="1" applyAlignment="1" applyProtection="1">
      <alignment horizontal="left" vertical="center" wrapText="1"/>
      <protection hidden="1"/>
    </xf>
    <xf numFmtId="0" fontId="5" fillId="2" borderId="9" xfId="0" applyFont="1" applyFill="1" applyBorder="1" applyAlignment="1" applyProtection="1">
      <alignment horizontal="left" vertical="center" wrapText="1"/>
      <protection hidden="1"/>
    </xf>
    <xf numFmtId="39" fontId="10" fillId="4" borderId="1" xfId="2" applyNumberFormat="1" applyFont="1" applyFill="1" applyBorder="1" applyAlignment="1" applyProtection="1">
      <alignment horizontal="center" wrapText="1"/>
      <protection locked="0"/>
    </xf>
    <xf numFmtId="0" fontId="5" fillId="2" borderId="1" xfId="0" applyFont="1" applyFill="1" applyBorder="1" applyAlignment="1" applyProtection="1">
      <alignment horizontal="left" vertical="center" wrapText="1"/>
      <protection hidden="1"/>
    </xf>
    <xf numFmtId="0" fontId="5" fillId="6" borderId="1" xfId="0" applyFont="1" applyFill="1" applyBorder="1" applyAlignment="1" applyProtection="1">
      <alignment horizontal="center" vertical="center" wrapText="1"/>
      <protection hidden="1"/>
    </xf>
    <xf numFmtId="0" fontId="5" fillId="3" borderId="1" xfId="0" applyFont="1" applyFill="1" applyBorder="1" applyAlignment="1" applyProtection="1">
      <alignment horizontal="center" vertical="center"/>
      <protection hidden="1"/>
    </xf>
    <xf numFmtId="0" fontId="5" fillId="3" borderId="1" xfId="3" applyFont="1" applyFill="1" applyBorder="1" applyAlignment="1" applyProtection="1">
      <alignment horizontal="center" vertical="center"/>
      <protection hidden="1"/>
    </xf>
    <xf numFmtId="0" fontId="10" fillId="3" borderId="1" xfId="3" applyFont="1" applyFill="1" applyBorder="1" applyAlignment="1" applyProtection="1">
      <alignment horizontal="center" wrapText="1"/>
      <protection hidden="1"/>
    </xf>
    <xf numFmtId="0" fontId="5" fillId="6" borderId="10" xfId="0" applyFont="1" applyFill="1" applyBorder="1" applyAlignment="1" applyProtection="1">
      <alignment horizontal="center" vertical="center" wrapText="1"/>
      <protection hidden="1"/>
    </xf>
    <xf numFmtId="0" fontId="5" fillId="6" borderId="9" xfId="0" applyFont="1" applyFill="1" applyBorder="1" applyAlignment="1" applyProtection="1">
      <alignment horizontal="center" vertical="center" wrapText="1"/>
      <protection hidden="1"/>
    </xf>
    <xf numFmtId="0" fontId="10" fillId="2" borderId="10" xfId="0" applyFont="1" applyFill="1" applyBorder="1" applyAlignment="1" applyProtection="1">
      <alignment horizontal="left" vertical="center" wrapText="1"/>
      <protection hidden="1"/>
    </xf>
    <xf numFmtId="0" fontId="10" fillId="2" borderId="21" xfId="0" applyFont="1" applyFill="1" applyBorder="1" applyAlignment="1" applyProtection="1">
      <alignment horizontal="left" vertical="center" wrapText="1"/>
      <protection hidden="1"/>
    </xf>
    <xf numFmtId="0" fontId="10" fillId="2" borderId="9" xfId="0" applyFont="1" applyFill="1" applyBorder="1" applyAlignment="1" applyProtection="1">
      <alignment horizontal="left" vertical="center" wrapText="1"/>
      <protection hidden="1"/>
    </xf>
    <xf numFmtId="0" fontId="16" fillId="9" borderId="30" xfId="0" applyFont="1" applyFill="1" applyBorder="1" applyAlignment="1" applyProtection="1">
      <alignment horizontal="center"/>
      <protection hidden="1"/>
    </xf>
    <xf numFmtId="0" fontId="16" fillId="9" borderId="31" xfId="0" applyFont="1" applyFill="1" applyBorder="1" applyAlignment="1" applyProtection="1">
      <alignment horizontal="center"/>
      <protection hidden="1"/>
    </xf>
    <xf numFmtId="0" fontId="16" fillId="9" borderId="27" xfId="0" applyFont="1" applyFill="1" applyBorder="1" applyAlignment="1" applyProtection="1">
      <alignment horizontal="center"/>
      <protection hidden="1"/>
    </xf>
    <xf numFmtId="0" fontId="16" fillId="9" borderId="29" xfId="0" applyFont="1" applyFill="1" applyBorder="1" applyAlignment="1" applyProtection="1">
      <alignment horizontal="center"/>
      <protection hidden="1"/>
    </xf>
    <xf numFmtId="0" fontId="16" fillId="9" borderId="33" xfId="0" applyFont="1" applyFill="1" applyBorder="1" applyAlignment="1" applyProtection="1">
      <alignment horizontal="center"/>
      <protection hidden="1"/>
    </xf>
    <xf numFmtId="0" fontId="16" fillId="9" borderId="32" xfId="0" applyFont="1" applyFill="1" applyBorder="1" applyAlignment="1" applyProtection="1">
      <alignment horizontal="center"/>
      <protection hidden="1"/>
    </xf>
    <xf numFmtId="0" fontId="16" fillId="9" borderId="28" xfId="0" applyFont="1" applyFill="1" applyBorder="1" applyAlignment="1" applyProtection="1">
      <alignment horizontal="center"/>
      <protection hidden="1"/>
    </xf>
    <xf numFmtId="0" fontId="5" fillId="9" borderId="22" xfId="3" applyFont="1" applyFill="1" applyBorder="1" applyAlignment="1" applyProtection="1">
      <alignment horizontal="left" vertical="center" wrapText="1"/>
      <protection hidden="1"/>
    </xf>
    <xf numFmtId="0" fontId="5" fillId="9" borderId="34" xfId="3" applyFont="1" applyFill="1" applyBorder="1" applyAlignment="1" applyProtection="1">
      <alignment horizontal="left" vertical="center" wrapText="1"/>
      <protection hidden="1"/>
    </xf>
    <xf numFmtId="0" fontId="5" fillId="9" borderId="15" xfId="3" applyFont="1" applyFill="1" applyBorder="1" applyAlignment="1" applyProtection="1">
      <alignment horizontal="left" vertical="center"/>
      <protection hidden="1"/>
    </xf>
    <xf numFmtId="0" fontId="5" fillId="9" borderId="16" xfId="3" applyFont="1" applyFill="1" applyBorder="1" applyAlignment="1" applyProtection="1">
      <alignment horizontal="left" vertical="center"/>
      <protection hidden="1"/>
    </xf>
    <xf numFmtId="0" fontId="5" fillId="9" borderId="35" xfId="0" applyFont="1" applyFill="1" applyBorder="1" applyAlignment="1" applyProtection="1">
      <alignment horizontal="left" vertical="top" wrapText="1"/>
      <protection hidden="1"/>
    </xf>
    <xf numFmtId="0" fontId="5" fillId="9" borderId="14" xfId="0" applyFont="1" applyFill="1" applyBorder="1" applyAlignment="1" applyProtection="1">
      <alignment horizontal="left" vertical="top" wrapText="1"/>
      <protection hidden="1"/>
    </xf>
    <xf numFmtId="0" fontId="10" fillId="2" borderId="1" xfId="0" applyFont="1" applyFill="1" applyBorder="1" applyAlignment="1" applyProtection="1">
      <alignment horizontal="left" vertical="center" wrapText="1"/>
      <protection hidden="1"/>
    </xf>
  </cellXfs>
  <cellStyles count="6">
    <cellStyle name="Comma" xfId="5" builtinId="3"/>
    <cellStyle name="Currency" xfId="1" builtinId="4"/>
    <cellStyle name="Normal" xfId="0" builtinId="0"/>
    <cellStyle name="Normal 2" xfId="4"/>
    <cellStyle name="Normal_Appendix A--Temps RFP Appendix" xfId="3"/>
    <cellStyle name="Percent" xfId="2" builtinId="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6"/>
  <sheetViews>
    <sheetView showGridLines="0" tabSelected="1" zoomScaleNormal="100" workbookViewId="0"/>
  </sheetViews>
  <sheetFormatPr defaultColWidth="8.85546875" defaultRowHeight="15" x14ac:dyDescent="0.25"/>
  <cols>
    <col min="1" max="1" width="4.85546875" customWidth="1"/>
    <col min="4" max="4" width="10.42578125" customWidth="1"/>
    <col min="6" max="6" width="42.7109375" customWidth="1"/>
  </cols>
  <sheetData>
    <row r="1" spans="1:6" x14ac:dyDescent="0.25">
      <c r="A1" s="1"/>
      <c r="B1" s="1"/>
      <c r="C1" s="1"/>
      <c r="D1" s="1"/>
      <c r="E1" s="1"/>
      <c r="F1" s="1"/>
    </row>
    <row r="2" spans="1:6" x14ac:dyDescent="0.25">
      <c r="A2" s="1"/>
      <c r="B2" s="1"/>
      <c r="C2" s="1"/>
      <c r="D2" s="1"/>
      <c r="E2" s="1"/>
      <c r="F2" s="1"/>
    </row>
    <row r="3" spans="1:6" x14ac:dyDescent="0.25">
      <c r="A3" s="1"/>
      <c r="B3" s="1"/>
      <c r="C3" s="1"/>
      <c r="D3" s="1"/>
      <c r="E3" s="1"/>
      <c r="F3" s="1"/>
    </row>
    <row r="4" spans="1:6" x14ac:dyDescent="0.25">
      <c r="A4" s="1"/>
      <c r="B4" s="1"/>
      <c r="C4" s="1"/>
      <c r="D4" s="1"/>
      <c r="E4" s="1"/>
      <c r="F4" s="1"/>
    </row>
    <row r="5" spans="1:6" ht="63" customHeight="1" x14ac:dyDescent="0.4">
      <c r="A5" s="1"/>
      <c r="B5" s="186" t="s">
        <v>22</v>
      </c>
      <c r="C5" s="186"/>
      <c r="D5" s="186"/>
      <c r="E5" s="186"/>
      <c r="F5" s="186"/>
    </row>
    <row r="6" spans="1:6" ht="30.75" x14ac:dyDescent="0.4">
      <c r="A6" s="1"/>
      <c r="B6" s="187" t="s">
        <v>14</v>
      </c>
      <c r="C6" s="187"/>
      <c r="D6" s="187"/>
      <c r="E6" s="187"/>
      <c r="F6" s="187"/>
    </row>
    <row r="7" spans="1:6" ht="26.25" x14ac:dyDescent="0.4">
      <c r="A7" s="1"/>
      <c r="B7" s="1"/>
      <c r="C7" s="2"/>
      <c r="D7" s="1"/>
      <c r="E7" s="1"/>
      <c r="F7" s="1"/>
    </row>
    <row r="8" spans="1:6" ht="27" x14ac:dyDescent="0.25">
      <c r="A8" s="1"/>
      <c r="B8" s="188" t="s">
        <v>103</v>
      </c>
      <c r="C8" s="189"/>
      <c r="D8" s="189"/>
      <c r="E8" s="189"/>
      <c r="F8" s="189"/>
    </row>
    <row r="9" spans="1:6" ht="23.25" customHeight="1" x14ac:dyDescent="0.25">
      <c r="A9" s="1"/>
      <c r="B9" s="191" t="s">
        <v>104</v>
      </c>
      <c r="C9" s="191"/>
      <c r="D9" s="191"/>
      <c r="E9" s="191"/>
      <c r="F9" s="191"/>
    </row>
    <row r="10" spans="1:6" x14ac:dyDescent="0.25">
      <c r="A10" s="1"/>
      <c r="B10" s="1"/>
      <c r="C10" s="3"/>
      <c r="D10" s="1"/>
      <c r="E10" s="1"/>
      <c r="F10" s="1"/>
    </row>
    <row r="11" spans="1:6" x14ac:dyDescent="0.25">
      <c r="A11" s="1"/>
      <c r="B11" s="1"/>
      <c r="C11" s="3"/>
      <c r="D11" s="1"/>
      <c r="E11" s="1"/>
      <c r="F11" s="1"/>
    </row>
    <row r="12" spans="1:6" x14ac:dyDescent="0.25">
      <c r="A12" s="1"/>
      <c r="B12" s="1"/>
      <c r="C12" s="3"/>
      <c r="D12" s="1"/>
      <c r="E12" s="1"/>
      <c r="F12" s="1"/>
    </row>
    <row r="13" spans="1:6" ht="23.25" x14ac:dyDescent="0.35">
      <c r="A13" s="1"/>
      <c r="B13" s="190" t="s">
        <v>0</v>
      </c>
      <c r="C13" s="190"/>
      <c r="D13" s="190"/>
      <c r="E13" s="190"/>
      <c r="F13" s="190"/>
    </row>
    <row r="14" spans="1:6" x14ac:dyDescent="0.25">
      <c r="A14" s="1"/>
      <c r="B14" s="185"/>
      <c r="C14" s="185"/>
      <c r="D14" s="185"/>
      <c r="E14" s="185"/>
      <c r="F14" s="185"/>
    </row>
    <row r="15" spans="1:6" x14ac:dyDescent="0.25">
      <c r="A15" s="1"/>
      <c r="B15" s="1"/>
      <c r="C15" s="1"/>
      <c r="D15" s="1"/>
      <c r="E15" s="1"/>
      <c r="F15" s="1"/>
    </row>
    <row r="16" spans="1:6" x14ac:dyDescent="0.25">
      <c r="A16" s="4"/>
      <c r="B16" s="4"/>
      <c r="C16" s="4"/>
      <c r="D16" s="4"/>
      <c r="E16" s="4"/>
      <c r="F16" s="4"/>
    </row>
  </sheetData>
  <sheetProtection algorithmName="SHA-512" hashValue="4X9cWnBYlMlPStWk8a60XWgxyu8gBe4J7YG476RAzf+kIQ8I7J6dCVuhvUje94YdspA/8WCU4c3x0E/eosiS1A==" saltValue="ULjXUi8hr0JmZR/RozOjIg==" spinCount="100000" sheet="1" objects="1" scenarios="1"/>
  <mergeCells count="6">
    <mergeCell ref="B14:F14"/>
    <mergeCell ref="B5:F5"/>
    <mergeCell ref="B6:F6"/>
    <mergeCell ref="B8:F8"/>
    <mergeCell ref="B13:F13"/>
    <mergeCell ref="B9:F9"/>
  </mergeCells>
  <pageMargins left="0.7" right="0.7" top="0.75" bottom="0.75" header="0.3" footer="0.3"/>
  <pageSetup scale="13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T21"/>
  <sheetViews>
    <sheetView showGridLines="0" zoomScaleNormal="100" workbookViewId="0"/>
  </sheetViews>
  <sheetFormatPr defaultColWidth="9.140625" defaultRowHeight="15" x14ac:dyDescent="0.25"/>
  <cols>
    <col min="1" max="1" width="3.140625" style="53" customWidth="1"/>
    <col min="2" max="17" width="9.140625" style="53"/>
    <col min="18" max="18" width="12.28515625" style="53" customWidth="1"/>
    <col min="19" max="22" width="9.140625" style="53"/>
    <col min="23" max="23" width="0" style="53" hidden="1" customWidth="1"/>
    <col min="24" max="16384" width="9.140625" style="53"/>
  </cols>
  <sheetData>
    <row r="1" spans="1:20" ht="16.5" x14ac:dyDescent="0.25">
      <c r="A1" s="6" t="s">
        <v>23</v>
      </c>
      <c r="B1" s="52"/>
      <c r="C1" s="52"/>
      <c r="D1" s="52"/>
      <c r="E1" s="52"/>
      <c r="F1" s="52"/>
      <c r="G1" s="52"/>
      <c r="H1" s="52"/>
      <c r="I1" s="52"/>
      <c r="J1" s="52"/>
      <c r="K1" s="52"/>
      <c r="L1" s="52"/>
      <c r="M1" s="52"/>
      <c r="N1" s="52"/>
      <c r="O1" s="52"/>
      <c r="P1" s="52"/>
      <c r="Q1" s="52"/>
      <c r="R1" s="52"/>
    </row>
    <row r="2" spans="1:20" x14ac:dyDescent="0.25">
      <c r="A2" s="5" t="s">
        <v>14</v>
      </c>
      <c r="B2" s="52"/>
      <c r="C2" s="52"/>
      <c r="D2" s="52"/>
      <c r="E2" s="52"/>
      <c r="F2" s="52"/>
      <c r="G2" s="52"/>
      <c r="H2" s="52"/>
      <c r="I2" s="52"/>
      <c r="J2" s="52"/>
      <c r="K2" s="52"/>
      <c r="L2" s="52"/>
      <c r="M2" s="52"/>
      <c r="N2" s="52"/>
      <c r="O2" s="52"/>
      <c r="P2" s="52"/>
      <c r="Q2" s="52"/>
      <c r="R2" s="52"/>
    </row>
    <row r="3" spans="1:20" x14ac:dyDescent="0.25">
      <c r="A3" s="5" t="s">
        <v>1</v>
      </c>
      <c r="B3" s="52"/>
      <c r="C3" s="52"/>
      <c r="D3" s="52"/>
      <c r="E3" s="52"/>
      <c r="F3" s="52"/>
      <c r="G3" s="52"/>
      <c r="H3" s="52"/>
      <c r="I3" s="52"/>
      <c r="J3" s="52"/>
      <c r="K3" s="52"/>
      <c r="L3" s="52"/>
      <c r="M3" s="52"/>
      <c r="N3" s="52"/>
      <c r="O3" s="52"/>
      <c r="P3" s="52"/>
      <c r="Q3" s="52"/>
      <c r="R3" s="52"/>
    </row>
    <row r="4" spans="1:20" ht="15.75" customHeight="1" x14ac:dyDescent="0.25">
      <c r="A4" s="7"/>
      <c r="B4" s="7"/>
      <c r="C4" s="8"/>
      <c r="D4" s="9"/>
      <c r="E4" s="10"/>
      <c r="F4" s="48"/>
      <c r="G4" s="11"/>
      <c r="H4" s="11"/>
      <c r="I4" s="11"/>
      <c r="J4" s="11"/>
      <c r="K4" s="11"/>
      <c r="L4" s="11"/>
      <c r="M4" s="11"/>
      <c r="N4" s="11"/>
      <c r="O4" s="11"/>
      <c r="P4" s="11"/>
      <c r="Q4" s="11"/>
      <c r="R4" s="11"/>
    </row>
    <row r="5" spans="1:20" x14ac:dyDescent="0.25">
      <c r="A5" s="52"/>
      <c r="B5" s="12" t="s">
        <v>4</v>
      </c>
      <c r="C5" s="54"/>
      <c r="D5" s="54"/>
      <c r="E5" s="54"/>
      <c r="F5" s="54"/>
      <c r="G5" s="54"/>
      <c r="H5" s="54"/>
      <c r="I5" s="54"/>
      <c r="J5" s="54"/>
      <c r="K5" s="54"/>
      <c r="L5" s="54"/>
      <c r="M5" s="54"/>
      <c r="N5" s="54"/>
      <c r="O5" s="54"/>
      <c r="P5" s="54"/>
      <c r="Q5" s="54"/>
      <c r="R5" s="55"/>
    </row>
    <row r="6" spans="1:20" ht="30.75" customHeight="1" x14ac:dyDescent="0.25">
      <c r="A6" s="52"/>
      <c r="B6" s="198" t="s">
        <v>15</v>
      </c>
      <c r="C6" s="199"/>
      <c r="D6" s="199"/>
      <c r="E6" s="199"/>
      <c r="F6" s="199"/>
      <c r="G6" s="199"/>
      <c r="H6" s="199"/>
      <c r="I6" s="199"/>
      <c r="J6" s="199"/>
      <c r="K6" s="199"/>
      <c r="L6" s="199"/>
      <c r="M6" s="199"/>
      <c r="N6" s="199"/>
      <c r="O6" s="199"/>
      <c r="P6" s="199"/>
      <c r="Q6" s="199"/>
      <c r="R6" s="200"/>
    </row>
    <row r="7" spans="1:20" ht="9.6" customHeight="1" x14ac:dyDescent="0.25">
      <c r="A7" s="52"/>
      <c r="B7" s="56"/>
      <c r="C7" s="52"/>
      <c r="D7" s="52"/>
      <c r="E7" s="52"/>
      <c r="F7" s="52"/>
      <c r="G7" s="52"/>
      <c r="H7" s="52"/>
      <c r="I7" s="52"/>
      <c r="J7" s="52"/>
      <c r="K7" s="52"/>
      <c r="L7" s="52"/>
      <c r="M7" s="52"/>
      <c r="N7" s="52"/>
      <c r="O7" s="52"/>
      <c r="P7" s="52"/>
      <c r="Q7" s="52"/>
      <c r="R7" s="57"/>
    </row>
    <row r="8" spans="1:20" x14ac:dyDescent="0.25">
      <c r="A8" s="52"/>
      <c r="B8" s="13" t="s">
        <v>5</v>
      </c>
      <c r="C8" s="52"/>
      <c r="D8" s="52"/>
      <c r="E8" s="52"/>
      <c r="F8" s="52"/>
      <c r="G8" s="52"/>
      <c r="H8" s="52"/>
      <c r="I8" s="52"/>
      <c r="J8" s="52"/>
      <c r="K8" s="52"/>
      <c r="L8" s="52"/>
      <c r="M8" s="52"/>
      <c r="N8" s="52"/>
      <c r="O8" s="52"/>
      <c r="P8" s="52"/>
      <c r="Q8" s="52"/>
      <c r="R8" s="57"/>
    </row>
    <row r="9" spans="1:20" ht="60.75" customHeight="1" x14ac:dyDescent="0.25">
      <c r="A9" s="52"/>
      <c r="B9" s="198" t="s">
        <v>70</v>
      </c>
      <c r="C9" s="199"/>
      <c r="D9" s="199"/>
      <c r="E9" s="199"/>
      <c r="F9" s="199"/>
      <c r="G9" s="199"/>
      <c r="H9" s="199"/>
      <c r="I9" s="199"/>
      <c r="J9" s="199"/>
      <c r="K9" s="199"/>
      <c r="L9" s="199"/>
      <c r="M9" s="199"/>
      <c r="N9" s="199"/>
      <c r="O9" s="199"/>
      <c r="P9" s="199"/>
      <c r="Q9" s="199"/>
      <c r="R9" s="200"/>
    </row>
    <row r="10" spans="1:20" ht="9.6" customHeight="1" x14ac:dyDescent="0.25">
      <c r="A10" s="52"/>
      <c r="B10" s="47"/>
      <c r="C10" s="48"/>
      <c r="D10" s="48"/>
      <c r="E10" s="48"/>
      <c r="F10" s="48"/>
      <c r="G10" s="48"/>
      <c r="H10" s="48"/>
      <c r="I10" s="48"/>
      <c r="J10" s="48"/>
      <c r="K10" s="48"/>
      <c r="L10" s="48"/>
      <c r="M10" s="48"/>
      <c r="N10" s="48"/>
      <c r="O10" s="48"/>
      <c r="P10" s="48"/>
      <c r="Q10" s="48"/>
      <c r="R10" s="49"/>
    </row>
    <row r="11" spans="1:20" ht="14.25" customHeight="1" x14ac:dyDescent="0.25">
      <c r="A11" s="52"/>
      <c r="B11" s="13" t="s">
        <v>6</v>
      </c>
      <c r="C11" s="48"/>
      <c r="D11" s="48"/>
      <c r="E11" s="48"/>
      <c r="F11" s="48"/>
      <c r="G11" s="48"/>
      <c r="H11" s="48"/>
      <c r="I11" s="48"/>
      <c r="J11" s="48"/>
      <c r="K11" s="48"/>
      <c r="L11" s="48"/>
      <c r="M11" s="48"/>
      <c r="N11" s="48"/>
      <c r="O11" s="48"/>
      <c r="P11" s="48"/>
      <c r="Q11" s="48"/>
      <c r="R11" s="49"/>
    </row>
    <row r="12" spans="1:20" ht="77.25" customHeight="1" x14ac:dyDescent="0.25">
      <c r="A12" s="52"/>
      <c r="B12" s="198" t="s">
        <v>89</v>
      </c>
      <c r="C12" s="199"/>
      <c r="D12" s="199"/>
      <c r="E12" s="199"/>
      <c r="F12" s="199"/>
      <c r="G12" s="199"/>
      <c r="H12" s="199"/>
      <c r="I12" s="199"/>
      <c r="J12" s="199"/>
      <c r="K12" s="199"/>
      <c r="L12" s="199"/>
      <c r="M12" s="199"/>
      <c r="N12" s="199"/>
      <c r="O12" s="199"/>
      <c r="P12" s="199"/>
      <c r="Q12" s="199"/>
      <c r="R12" s="200"/>
    </row>
    <row r="13" spans="1:20" ht="9.6" customHeight="1" x14ac:dyDescent="0.25">
      <c r="A13" s="52"/>
      <c r="B13" s="47"/>
      <c r="C13" s="48"/>
      <c r="D13" s="48"/>
      <c r="E13" s="48"/>
      <c r="F13" s="48"/>
      <c r="G13" s="48"/>
      <c r="H13" s="48"/>
      <c r="I13" s="48"/>
      <c r="J13" s="48"/>
      <c r="K13" s="48"/>
      <c r="L13" s="48"/>
      <c r="M13" s="48"/>
      <c r="N13" s="48"/>
      <c r="O13" s="48"/>
      <c r="P13" s="48"/>
      <c r="Q13" s="48"/>
      <c r="R13" s="49"/>
    </row>
    <row r="14" spans="1:20" ht="184.5" customHeight="1" x14ac:dyDescent="0.25">
      <c r="A14" s="52"/>
      <c r="B14" s="198" t="s">
        <v>73</v>
      </c>
      <c r="C14" s="199"/>
      <c r="D14" s="199"/>
      <c r="E14" s="199"/>
      <c r="F14" s="199"/>
      <c r="G14" s="199"/>
      <c r="H14" s="199"/>
      <c r="I14" s="199"/>
      <c r="J14" s="199"/>
      <c r="K14" s="199"/>
      <c r="L14" s="199"/>
      <c r="M14" s="199"/>
      <c r="N14" s="199"/>
      <c r="O14" s="199"/>
      <c r="P14" s="199"/>
      <c r="Q14" s="199"/>
      <c r="R14" s="200"/>
      <c r="T14" s="58"/>
    </row>
    <row r="15" spans="1:20" x14ac:dyDescent="0.25">
      <c r="A15" s="52"/>
      <c r="B15" s="77"/>
      <c r="R15" s="78"/>
      <c r="T15" s="58"/>
    </row>
    <row r="16" spans="1:20" ht="135" customHeight="1" x14ac:dyDescent="0.25">
      <c r="A16" s="52"/>
      <c r="B16" s="192" t="s">
        <v>101</v>
      </c>
      <c r="C16" s="199"/>
      <c r="D16" s="199"/>
      <c r="E16" s="199"/>
      <c r="F16" s="199"/>
      <c r="G16" s="199"/>
      <c r="H16" s="199"/>
      <c r="I16" s="199"/>
      <c r="J16" s="199"/>
      <c r="K16" s="199"/>
      <c r="L16" s="199"/>
      <c r="M16" s="199"/>
      <c r="N16" s="199"/>
      <c r="O16" s="199"/>
      <c r="P16" s="199"/>
      <c r="Q16" s="199"/>
      <c r="R16" s="200"/>
      <c r="T16" s="58"/>
    </row>
    <row r="17" spans="1:20" x14ac:dyDescent="0.25">
      <c r="A17" s="52"/>
      <c r="B17" s="79"/>
      <c r="C17" s="48"/>
      <c r="D17" s="48"/>
      <c r="E17" s="48"/>
      <c r="F17" s="48"/>
      <c r="G17" s="48"/>
      <c r="H17" s="48"/>
      <c r="I17" s="48"/>
      <c r="J17" s="48"/>
      <c r="K17" s="48"/>
      <c r="L17" s="48"/>
      <c r="M17" s="48"/>
      <c r="N17" s="48"/>
      <c r="O17" s="48"/>
      <c r="P17" s="48"/>
      <c r="Q17" s="48"/>
      <c r="R17" s="49"/>
      <c r="T17" s="58"/>
    </row>
    <row r="18" spans="1:20" ht="76.5" customHeight="1" x14ac:dyDescent="0.25">
      <c r="A18" s="52"/>
      <c r="B18" s="192" t="s">
        <v>99</v>
      </c>
      <c r="C18" s="193"/>
      <c r="D18" s="193"/>
      <c r="E18" s="193"/>
      <c r="F18" s="193"/>
      <c r="G18" s="193"/>
      <c r="H18" s="193"/>
      <c r="I18" s="193"/>
      <c r="J18" s="193"/>
      <c r="K18" s="193"/>
      <c r="L18" s="193"/>
      <c r="M18" s="193"/>
      <c r="N18" s="193"/>
      <c r="O18" s="193"/>
      <c r="P18" s="193"/>
      <c r="Q18" s="193"/>
      <c r="R18" s="194"/>
      <c r="T18" s="58"/>
    </row>
    <row r="19" spans="1:20" x14ac:dyDescent="0.25">
      <c r="A19" s="52"/>
      <c r="B19" s="79"/>
      <c r="C19" s="84"/>
      <c r="D19" s="84"/>
      <c r="E19" s="84"/>
      <c r="F19" s="84"/>
      <c r="G19" s="84"/>
      <c r="H19" s="84"/>
      <c r="I19" s="84"/>
      <c r="J19" s="84"/>
      <c r="K19" s="84"/>
      <c r="L19" s="84"/>
      <c r="M19" s="84"/>
      <c r="N19" s="84"/>
      <c r="O19" s="84"/>
      <c r="P19" s="84"/>
      <c r="Q19" s="84"/>
      <c r="R19" s="80"/>
      <c r="T19" s="58"/>
    </row>
    <row r="20" spans="1:20" ht="45.75" customHeight="1" x14ac:dyDescent="0.25">
      <c r="A20" s="52"/>
      <c r="B20" s="195" t="s">
        <v>59</v>
      </c>
      <c r="C20" s="196"/>
      <c r="D20" s="196"/>
      <c r="E20" s="196"/>
      <c r="F20" s="196"/>
      <c r="G20" s="196"/>
      <c r="H20" s="196"/>
      <c r="I20" s="196"/>
      <c r="J20" s="196"/>
      <c r="K20" s="196"/>
      <c r="L20" s="196"/>
      <c r="M20" s="196"/>
      <c r="N20" s="196"/>
      <c r="O20" s="196"/>
      <c r="P20" s="196"/>
      <c r="Q20" s="196"/>
      <c r="R20" s="197"/>
      <c r="T20" s="58"/>
    </row>
    <row r="21" spans="1:20" ht="9.6" customHeight="1" x14ac:dyDescent="0.25">
      <c r="A21" s="52"/>
      <c r="B21"/>
      <c r="C21"/>
      <c r="D21"/>
      <c r="E21"/>
      <c r="F21"/>
      <c r="G21"/>
      <c r="H21"/>
      <c r="I21"/>
      <c r="J21"/>
      <c r="K21"/>
      <c r="L21"/>
      <c r="M21"/>
      <c r="N21"/>
      <c r="O21"/>
      <c r="P21"/>
      <c r="Q21"/>
      <c r="R21"/>
      <c r="S21"/>
    </row>
  </sheetData>
  <sheetProtection algorithmName="SHA-512" hashValue="bRAFOvQP35C9LAi/sy9aJIo1Cj6QpktaPBaDaZyI/sVUoYqXSzCYFqLXPy7269FU4TfZVeEU/KZ7VxYOYqz7fQ==" saltValue="jon0qXjThKC6Va96SP7ZMA==" spinCount="100000" sheet="1" objects="1" scenarios="1"/>
  <mergeCells count="7">
    <mergeCell ref="B18:R18"/>
    <mergeCell ref="B20:R20"/>
    <mergeCell ref="B6:R6"/>
    <mergeCell ref="B9:R9"/>
    <mergeCell ref="B14:R14"/>
    <mergeCell ref="B12:R12"/>
    <mergeCell ref="B16:R16"/>
  </mergeCells>
  <pageMargins left="0.7" right="0.7" top="0.75" bottom="0.75" header="0.3" footer="0.3"/>
  <pageSetup scale="64"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20"/>
  <sheetViews>
    <sheetView showGridLines="0" zoomScaleNormal="100" workbookViewId="0"/>
  </sheetViews>
  <sheetFormatPr defaultColWidth="9.140625" defaultRowHeight="14.25" x14ac:dyDescent="0.25"/>
  <cols>
    <col min="1" max="1" width="4.42578125" style="37" customWidth="1"/>
    <col min="2" max="2" width="55.140625" style="37" customWidth="1"/>
    <col min="3" max="7" width="25.140625" style="37" customWidth="1"/>
    <col min="8" max="8" width="20" style="37" bestFit="1" customWidth="1"/>
    <col min="9" max="12" width="18.7109375" style="37" customWidth="1"/>
    <col min="13" max="16384" width="9.140625" style="37"/>
  </cols>
  <sheetData>
    <row r="1" spans="1:12" ht="16.5" x14ac:dyDescent="0.25">
      <c r="A1" s="34" t="str">
        <f>Instructions!A1</f>
        <v>State of Indiana, OECOSL QA Systems RFP</v>
      </c>
      <c r="B1" s="20"/>
      <c r="C1" s="20"/>
      <c r="D1" s="20"/>
      <c r="E1" s="20"/>
      <c r="F1" s="20"/>
      <c r="G1" s="20"/>
      <c r="H1" s="20"/>
      <c r="I1" s="20"/>
      <c r="J1" s="20"/>
      <c r="K1" s="20"/>
      <c r="L1" s="20"/>
    </row>
    <row r="2" spans="1:12" ht="15" x14ac:dyDescent="0.25">
      <c r="A2" s="35" t="str">
        <f>Instructions!A2</f>
        <v>Attachment D - Cost Proposal</v>
      </c>
      <c r="B2" s="20"/>
      <c r="C2" s="20"/>
      <c r="D2" s="20"/>
      <c r="E2" s="25" t="s">
        <v>7</v>
      </c>
      <c r="F2" s="201"/>
      <c r="G2" s="202"/>
      <c r="H2" s="20"/>
      <c r="I2" s="20"/>
      <c r="J2" s="20"/>
      <c r="K2" s="20"/>
      <c r="L2" s="20"/>
    </row>
    <row r="3" spans="1:12" ht="15" x14ac:dyDescent="0.25">
      <c r="A3" s="35" t="s">
        <v>2</v>
      </c>
      <c r="B3" s="20"/>
      <c r="C3" s="20"/>
      <c r="D3" s="20"/>
      <c r="E3" s="40"/>
      <c r="F3" s="203" t="s">
        <v>8</v>
      </c>
      <c r="G3" s="204"/>
      <c r="H3" s="20"/>
      <c r="I3" s="20"/>
      <c r="J3" s="20"/>
      <c r="K3" s="20"/>
      <c r="L3" s="20"/>
    </row>
    <row r="4" spans="1:12" ht="9" customHeight="1" x14ac:dyDescent="0.25">
      <c r="A4" s="39"/>
      <c r="B4" s="82"/>
      <c r="C4" s="38"/>
      <c r="D4" s="20"/>
      <c r="E4" s="20"/>
      <c r="F4" s="20"/>
      <c r="G4" s="20"/>
      <c r="H4" s="39"/>
      <c r="I4" s="39"/>
      <c r="J4" s="39"/>
      <c r="K4" s="39"/>
      <c r="L4" s="39"/>
    </row>
    <row r="5" spans="1:12" ht="255" customHeight="1" x14ac:dyDescent="0.25">
      <c r="A5" s="39"/>
      <c r="B5" s="205" t="s">
        <v>98</v>
      </c>
      <c r="C5" s="206"/>
      <c r="D5" s="206"/>
      <c r="E5" s="206"/>
      <c r="F5" s="206"/>
      <c r="G5" s="207"/>
      <c r="H5" s="36"/>
      <c r="I5" s="31"/>
      <c r="J5" s="31"/>
      <c r="K5" s="31"/>
      <c r="L5" s="39"/>
    </row>
    <row r="6" spans="1:12" ht="15" x14ac:dyDescent="0.25">
      <c r="A6" s="39"/>
      <c r="B6" s="39"/>
      <c r="C6" s="14"/>
      <c r="D6" s="14"/>
      <c r="E6" s="20"/>
      <c r="F6" s="20"/>
      <c r="G6" s="20"/>
      <c r="H6" s="39"/>
      <c r="I6" s="39"/>
      <c r="J6" s="39"/>
      <c r="K6" s="39"/>
      <c r="L6" s="39"/>
    </row>
    <row r="7" spans="1:12" ht="15" x14ac:dyDescent="0.25">
      <c r="A7" s="39"/>
      <c r="B7" s="76" t="s">
        <v>75</v>
      </c>
      <c r="C7" s="149">
        <f>G18</f>
        <v>0</v>
      </c>
      <c r="D7" s="14"/>
      <c r="E7" s="20"/>
      <c r="F7" s="20"/>
      <c r="G7" s="20"/>
      <c r="H7" s="39"/>
      <c r="I7" s="39"/>
      <c r="J7" s="39"/>
      <c r="K7" s="39"/>
      <c r="L7" s="39"/>
    </row>
    <row r="8" spans="1:12" ht="15" x14ac:dyDescent="0.25">
      <c r="A8" s="39"/>
      <c r="B8" s="151"/>
      <c r="E8" s="31"/>
      <c r="H8" s="31"/>
    </row>
    <row r="9" spans="1:12" ht="18.75" customHeight="1" thickBot="1" x14ac:dyDescent="0.3">
      <c r="A9" s="39"/>
      <c r="B9" s="42" t="s">
        <v>88</v>
      </c>
      <c r="E9" s="39"/>
    </row>
    <row r="10" spans="1:12" ht="15.75" thickBot="1" x14ac:dyDescent="0.3">
      <c r="A10" s="39"/>
      <c r="C10" s="121" t="s">
        <v>44</v>
      </c>
      <c r="D10" s="122" t="s">
        <v>45</v>
      </c>
      <c r="E10" s="122" t="s">
        <v>46</v>
      </c>
      <c r="F10" s="123" t="s">
        <v>47</v>
      </c>
      <c r="G10" s="130" t="s">
        <v>48</v>
      </c>
    </row>
    <row r="11" spans="1:12" ht="15" x14ac:dyDescent="0.25">
      <c r="A11" s="39"/>
      <c r="B11" s="117" t="s">
        <v>71</v>
      </c>
      <c r="C11" s="124">
        <f>'DDI Deliverables'!D15</f>
        <v>0</v>
      </c>
      <c r="D11" s="115"/>
      <c r="E11" s="115"/>
      <c r="F11" s="135"/>
      <c r="G11" s="131">
        <f>SUM(C11:F11)</f>
        <v>0</v>
      </c>
    </row>
    <row r="12" spans="1:12" ht="15" x14ac:dyDescent="0.25">
      <c r="A12" s="39"/>
      <c r="B12" s="118" t="s">
        <v>65</v>
      </c>
      <c r="C12" s="125">
        <f>'DDI Deliverables'!C18</f>
        <v>0</v>
      </c>
      <c r="D12" s="81"/>
      <c r="E12" s="81"/>
      <c r="F12" s="27"/>
      <c r="G12" s="132">
        <f>SUM(C12:F12)</f>
        <v>0</v>
      </c>
    </row>
    <row r="13" spans="1:12" ht="15" x14ac:dyDescent="0.25">
      <c r="A13" s="39"/>
      <c r="B13" s="118" t="s">
        <v>66</v>
      </c>
      <c r="C13" s="126"/>
      <c r="D13" s="147">
        <f>'Systems M&amp;O'!$D$8</f>
        <v>0</v>
      </c>
      <c r="E13" s="147">
        <f>'Systems M&amp;O'!$D$8</f>
        <v>0</v>
      </c>
      <c r="F13" s="148">
        <f>'Systems M&amp;O'!$D$8</f>
        <v>0</v>
      </c>
      <c r="G13" s="132">
        <f t="shared" ref="G13:G15" si="0">SUM(C13:F13)</f>
        <v>0</v>
      </c>
    </row>
    <row r="14" spans="1:12" ht="15" x14ac:dyDescent="0.25">
      <c r="A14" s="39"/>
      <c r="B14" s="118" t="s">
        <v>94</v>
      </c>
      <c r="C14" s="126"/>
      <c r="D14" s="147">
        <f>'Systems M&amp;O'!$D$9</f>
        <v>0</v>
      </c>
      <c r="E14" s="147">
        <f>'Systems M&amp;O'!$D$9</f>
        <v>0</v>
      </c>
      <c r="F14" s="148">
        <f>'Systems M&amp;O'!$D$9</f>
        <v>0</v>
      </c>
      <c r="G14" s="132">
        <f t="shared" si="0"/>
        <v>0</v>
      </c>
    </row>
    <row r="15" spans="1:12" ht="15" x14ac:dyDescent="0.25">
      <c r="A15" s="39"/>
      <c r="B15" s="118" t="s">
        <v>67</v>
      </c>
      <c r="C15" s="126"/>
      <c r="D15" s="147">
        <f>Licensing!$F$19</f>
        <v>0</v>
      </c>
      <c r="E15" s="147">
        <f>Licensing!$F$19</f>
        <v>0</v>
      </c>
      <c r="F15" s="148">
        <f>Licensing!$F$19</f>
        <v>0</v>
      </c>
      <c r="G15" s="132">
        <f t="shared" si="0"/>
        <v>0</v>
      </c>
    </row>
    <row r="16" spans="1:12" ht="15" x14ac:dyDescent="0.25">
      <c r="A16" s="39"/>
      <c r="B16" s="118" t="s">
        <v>68</v>
      </c>
      <c r="C16" s="127">
        <f>'Hardware and Hosting'!C17</f>
        <v>0</v>
      </c>
      <c r="D16" s="81"/>
      <c r="E16" s="81"/>
      <c r="F16" s="27"/>
      <c r="G16" s="132">
        <f>SUM(C16:F16)</f>
        <v>0</v>
      </c>
    </row>
    <row r="17" spans="1:7" ht="15.75" thickBot="1" x14ac:dyDescent="0.3">
      <c r="A17" s="39"/>
      <c r="B17" s="119" t="s">
        <v>69</v>
      </c>
      <c r="C17" s="128"/>
      <c r="D17" s="83">
        <f>'Hardware and Hosting'!$D$8</f>
        <v>0</v>
      </c>
      <c r="E17" s="83">
        <f>'Hardware and Hosting'!$D$8</f>
        <v>0</v>
      </c>
      <c r="F17" s="136">
        <f>'Hardware and Hosting'!$D$8</f>
        <v>0</v>
      </c>
      <c r="G17" s="133">
        <f>SUM(C17:F17)</f>
        <v>0</v>
      </c>
    </row>
    <row r="18" spans="1:7" ht="16.5" thickTop="1" thickBot="1" x14ac:dyDescent="0.3">
      <c r="A18" s="39"/>
      <c r="B18" s="120" t="s">
        <v>48</v>
      </c>
      <c r="C18" s="129">
        <f>SUM(C11:C17)</f>
        <v>0</v>
      </c>
      <c r="D18" s="116">
        <f>SUM(D11:D17)</f>
        <v>0</v>
      </c>
      <c r="E18" s="116">
        <f>SUM(E11:E17)</f>
        <v>0</v>
      </c>
      <c r="F18" s="137">
        <f>SUM(F11:F17)</f>
        <v>0</v>
      </c>
      <c r="G18" s="134">
        <f>SUM(G11:G17)</f>
        <v>0</v>
      </c>
    </row>
    <row r="19" spans="1:7" x14ac:dyDescent="0.25">
      <c r="A19" s="39"/>
      <c r="B19" s="20"/>
      <c r="C19" s="20"/>
      <c r="D19" s="20"/>
      <c r="E19" s="20"/>
    </row>
    <row r="20" spans="1:7" x14ac:dyDescent="0.25">
      <c r="D20" s="152"/>
    </row>
  </sheetData>
  <sheetProtection algorithmName="SHA-512" hashValue="Rhp5vV65bVruN6MJTeYdMLWIESueGeVlhwRJntzxxvvbLqr5Auj5pNWf2L32PBH4uJ5BVrTwEUhDvp40iJmd3g==" saltValue="DS7sB6N/B7LSd/qRKIHbHw==" spinCount="100000" sheet="1" objects="1" scenarios="1"/>
  <mergeCells count="3">
    <mergeCell ref="F2:G2"/>
    <mergeCell ref="F3:G3"/>
    <mergeCell ref="B5:G5"/>
  </mergeCells>
  <pageMargins left="0.7" right="0.7" top="0.75" bottom="0.75" header="0.3" footer="0.3"/>
  <pageSetup scale="54" fitToHeight="0" orientation="landscape" horizontalDpi="1200" verticalDpi="1200" r:id="rId1"/>
  <rowBreaks count="1" manualBreakCount="1">
    <brk id="2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37"/>
  <sheetViews>
    <sheetView showGridLines="0" zoomScaleNormal="100" workbookViewId="0"/>
  </sheetViews>
  <sheetFormatPr defaultColWidth="9.140625" defaultRowHeight="15" x14ac:dyDescent="0.25"/>
  <cols>
    <col min="1" max="1" width="5" style="60" customWidth="1"/>
    <col min="2" max="2" width="38.28515625" style="60" customWidth="1"/>
    <col min="3" max="3" width="71" style="60" bestFit="1" customWidth="1"/>
    <col min="4" max="4" width="16.28515625" style="60" customWidth="1"/>
    <col min="5" max="5" width="15.7109375" style="60" customWidth="1"/>
    <col min="6" max="6" width="10.42578125" style="60" customWidth="1"/>
    <col min="7" max="7" width="19.28515625" style="60" customWidth="1"/>
    <col min="8" max="12" width="15.7109375" style="60" customWidth="1"/>
    <col min="13" max="18" width="15.42578125" style="60" customWidth="1"/>
    <col min="19" max="16384" width="9.140625" style="60"/>
  </cols>
  <sheetData>
    <row r="1" spans="1:12" ht="16.5" x14ac:dyDescent="0.25">
      <c r="A1" s="6" t="str">
        <f>Instructions!A1</f>
        <v>State of Indiana, OECOSL QA Systems RFP</v>
      </c>
      <c r="B1" s="10"/>
      <c r="C1" s="10"/>
      <c r="D1" s="10"/>
      <c r="E1" s="10"/>
      <c r="F1" s="10"/>
      <c r="G1" s="10"/>
      <c r="H1" s="10"/>
      <c r="I1" s="10"/>
      <c r="J1" s="10"/>
      <c r="K1" s="10"/>
      <c r="L1" s="10"/>
    </row>
    <row r="2" spans="1:12" ht="15" customHeight="1" x14ac:dyDescent="0.25">
      <c r="A2" s="5" t="str">
        <f>Instructions!A2</f>
        <v>Attachment D - Cost Proposal</v>
      </c>
      <c r="B2" s="10"/>
      <c r="C2" s="10"/>
      <c r="D2" s="45" t="s">
        <v>7</v>
      </c>
      <c r="E2" s="210" t="str">
        <f>IF('Cost Proposal Summary'!F2="","",'Cost Proposal Summary'!F2)</f>
        <v/>
      </c>
      <c r="F2" s="210"/>
      <c r="G2" s="210"/>
      <c r="H2" s="15"/>
      <c r="I2" s="15"/>
      <c r="J2" s="15"/>
      <c r="K2" s="10"/>
      <c r="L2" s="10"/>
    </row>
    <row r="3" spans="1:12" x14ac:dyDescent="0.25">
      <c r="A3" s="5" t="s">
        <v>3</v>
      </c>
      <c r="B3" s="10"/>
      <c r="C3" s="10"/>
      <c r="D3" s="44"/>
      <c r="E3" s="211" t="s">
        <v>8</v>
      </c>
      <c r="F3" s="211"/>
      <c r="G3" s="211"/>
      <c r="H3" s="15"/>
      <c r="I3" s="15"/>
      <c r="J3" s="15"/>
      <c r="K3" s="10"/>
      <c r="L3" s="10"/>
    </row>
    <row r="4" spans="1:12" x14ac:dyDescent="0.25">
      <c r="A4" s="7"/>
      <c r="B4" s="7"/>
      <c r="C4" s="10"/>
      <c r="D4" s="11"/>
      <c r="E4" s="11"/>
      <c r="F4" s="11"/>
      <c r="G4" s="11"/>
      <c r="H4" s="11"/>
      <c r="I4" s="11"/>
      <c r="J4" s="11"/>
      <c r="K4" s="11"/>
      <c r="L4" s="11"/>
    </row>
    <row r="5" spans="1:12" ht="107.25" customHeight="1" x14ac:dyDescent="0.25">
      <c r="A5" s="10"/>
      <c r="B5" s="209" t="s">
        <v>90</v>
      </c>
      <c r="C5" s="209"/>
      <c r="D5" s="209"/>
      <c r="E5" s="15"/>
      <c r="F5" s="15"/>
      <c r="G5" s="15"/>
      <c r="H5" s="15"/>
      <c r="I5" s="15"/>
      <c r="J5" s="15"/>
      <c r="K5" s="15"/>
      <c r="L5" s="15"/>
    </row>
    <row r="6" spans="1:12" x14ac:dyDescent="0.25">
      <c r="A6" s="10"/>
      <c r="B6" s="16"/>
      <c r="C6" s="10"/>
      <c r="D6" s="10"/>
      <c r="E6" s="10"/>
      <c r="F6" s="10"/>
      <c r="G6" s="10"/>
      <c r="H6" s="10"/>
      <c r="I6" s="10"/>
      <c r="J6" s="10"/>
      <c r="K6" s="10"/>
      <c r="L6" s="10"/>
    </row>
    <row r="7" spans="1:12" ht="18.75" customHeight="1" x14ac:dyDescent="0.25">
      <c r="B7" s="88" t="s">
        <v>87</v>
      </c>
      <c r="C7" s="10"/>
      <c r="D7" s="10"/>
      <c r="E7" s="10"/>
      <c r="F7" s="10"/>
      <c r="G7" s="10"/>
      <c r="H7" s="10"/>
    </row>
    <row r="8" spans="1:12" ht="30" x14ac:dyDescent="0.25">
      <c r="A8" s="10"/>
      <c r="B8" s="17" t="s">
        <v>10</v>
      </c>
      <c r="C8" s="212" t="s">
        <v>9</v>
      </c>
      <c r="D8" s="212"/>
      <c r="E8" s="212"/>
      <c r="F8" s="212"/>
      <c r="G8" s="18" t="s">
        <v>11</v>
      </c>
    </row>
    <row r="9" spans="1:12" x14ac:dyDescent="0.25">
      <c r="A9" s="22" t="s">
        <v>13</v>
      </c>
      <c r="B9" s="41" t="s">
        <v>20</v>
      </c>
      <c r="C9" s="213" t="s">
        <v>21</v>
      </c>
      <c r="D9" s="213"/>
      <c r="E9" s="213"/>
      <c r="F9" s="213"/>
      <c r="G9" s="19">
        <v>65</v>
      </c>
    </row>
    <row r="10" spans="1:12" x14ac:dyDescent="0.25">
      <c r="A10" s="23">
        <v>1</v>
      </c>
      <c r="B10" s="46" t="s">
        <v>17</v>
      </c>
      <c r="C10" s="208"/>
      <c r="D10" s="208"/>
      <c r="E10" s="208"/>
      <c r="F10" s="208"/>
      <c r="G10" s="155">
        <v>0</v>
      </c>
    </row>
    <row r="11" spans="1:12" x14ac:dyDescent="0.25">
      <c r="A11" s="23">
        <v>2</v>
      </c>
      <c r="B11" s="46" t="s">
        <v>24</v>
      </c>
      <c r="C11" s="208"/>
      <c r="D11" s="208"/>
      <c r="E11" s="208"/>
      <c r="F11" s="208"/>
      <c r="G11" s="155">
        <v>0</v>
      </c>
    </row>
    <row r="12" spans="1:12" x14ac:dyDescent="0.25">
      <c r="A12" s="23">
        <v>3</v>
      </c>
      <c r="B12" s="46" t="s">
        <v>25</v>
      </c>
      <c r="C12" s="208"/>
      <c r="D12" s="208"/>
      <c r="E12" s="208"/>
      <c r="F12" s="208"/>
      <c r="G12" s="155">
        <v>0</v>
      </c>
    </row>
    <row r="13" spans="1:12" x14ac:dyDescent="0.25">
      <c r="A13" s="23">
        <v>4</v>
      </c>
      <c r="B13" s="46" t="s">
        <v>26</v>
      </c>
      <c r="C13" s="208"/>
      <c r="D13" s="208"/>
      <c r="E13" s="208"/>
      <c r="F13" s="208"/>
      <c r="G13" s="155">
        <v>0</v>
      </c>
    </row>
    <row r="14" spans="1:12" x14ac:dyDescent="0.25">
      <c r="A14" s="23">
        <v>5</v>
      </c>
      <c r="B14" s="156"/>
      <c r="C14" s="208"/>
      <c r="D14" s="208"/>
      <c r="E14" s="208"/>
      <c r="F14" s="208"/>
      <c r="G14" s="155"/>
    </row>
    <row r="15" spans="1:12" x14ac:dyDescent="0.25">
      <c r="A15" s="23">
        <v>6</v>
      </c>
      <c r="B15" s="156"/>
      <c r="C15" s="208"/>
      <c r="D15" s="208"/>
      <c r="E15" s="208"/>
      <c r="F15" s="208"/>
      <c r="G15" s="155"/>
    </row>
    <row r="16" spans="1:12" x14ac:dyDescent="0.25">
      <c r="A16" s="23">
        <v>7</v>
      </c>
      <c r="B16" s="156"/>
      <c r="C16" s="208"/>
      <c r="D16" s="208"/>
      <c r="E16" s="208"/>
      <c r="F16" s="208"/>
      <c r="G16" s="155"/>
    </row>
    <row r="17" spans="1:8" x14ac:dyDescent="0.25">
      <c r="A17" s="23">
        <v>8</v>
      </c>
      <c r="B17" s="156"/>
      <c r="C17" s="208"/>
      <c r="D17" s="208"/>
      <c r="E17" s="208"/>
      <c r="F17" s="208"/>
      <c r="G17" s="155"/>
    </row>
    <row r="18" spans="1:8" x14ac:dyDescent="0.25">
      <c r="A18" s="23">
        <v>9</v>
      </c>
      <c r="B18" s="156"/>
      <c r="C18" s="208"/>
      <c r="D18" s="208"/>
      <c r="E18" s="208"/>
      <c r="F18" s="208"/>
      <c r="G18" s="155"/>
    </row>
    <row r="19" spans="1:8" x14ac:dyDescent="0.25">
      <c r="A19" s="23">
        <v>10</v>
      </c>
      <c r="B19" s="156"/>
      <c r="C19" s="208"/>
      <c r="D19" s="208"/>
      <c r="E19" s="208"/>
      <c r="F19" s="208"/>
      <c r="G19" s="155"/>
    </row>
    <row r="20" spans="1:8" x14ac:dyDescent="0.25">
      <c r="A20" s="23">
        <v>11</v>
      </c>
      <c r="B20" s="156"/>
      <c r="C20" s="208"/>
      <c r="D20" s="208"/>
      <c r="E20" s="208"/>
      <c r="F20" s="208"/>
      <c r="G20" s="155"/>
    </row>
    <row r="21" spans="1:8" x14ac:dyDescent="0.25">
      <c r="A21" s="23">
        <v>12</v>
      </c>
      <c r="B21" s="156"/>
      <c r="C21" s="208"/>
      <c r="D21" s="208"/>
      <c r="E21" s="208"/>
      <c r="F21" s="208"/>
      <c r="G21" s="155"/>
    </row>
    <row r="22" spans="1:8" x14ac:dyDescent="0.25">
      <c r="A22" s="23">
        <v>13</v>
      </c>
      <c r="B22" s="156"/>
      <c r="C22" s="208"/>
      <c r="D22" s="208"/>
      <c r="E22" s="208"/>
      <c r="F22" s="208"/>
      <c r="G22" s="155"/>
    </row>
    <row r="23" spans="1:8" x14ac:dyDescent="0.25">
      <c r="A23" s="23">
        <v>14</v>
      </c>
      <c r="B23" s="156"/>
      <c r="C23" s="208"/>
      <c r="D23" s="208"/>
      <c r="E23" s="208"/>
      <c r="F23" s="208"/>
      <c r="G23" s="155"/>
    </row>
    <row r="24" spans="1:8" x14ac:dyDescent="0.25">
      <c r="A24" s="23">
        <v>15</v>
      </c>
      <c r="B24" s="156"/>
      <c r="C24" s="208"/>
      <c r="D24" s="208"/>
      <c r="E24" s="208"/>
      <c r="F24" s="208"/>
      <c r="G24" s="155"/>
    </row>
    <row r="25" spans="1:8" x14ac:dyDescent="0.25">
      <c r="A25" s="23">
        <v>16</v>
      </c>
      <c r="B25" s="156"/>
      <c r="C25" s="208"/>
      <c r="D25" s="208"/>
      <c r="E25" s="208"/>
      <c r="F25" s="208"/>
      <c r="G25" s="155"/>
    </row>
    <row r="26" spans="1:8" x14ac:dyDescent="0.25">
      <c r="A26" s="23">
        <v>17</v>
      </c>
      <c r="B26" s="156"/>
      <c r="C26" s="208"/>
      <c r="D26" s="208"/>
      <c r="E26" s="208"/>
      <c r="F26" s="208"/>
      <c r="G26" s="155"/>
    </row>
    <row r="27" spans="1:8" x14ac:dyDescent="0.25">
      <c r="A27" s="23">
        <v>18</v>
      </c>
      <c r="B27" s="156"/>
      <c r="C27" s="208"/>
      <c r="D27" s="208"/>
      <c r="E27" s="208"/>
      <c r="F27" s="208"/>
      <c r="G27" s="155"/>
    </row>
    <row r="28" spans="1:8" x14ac:dyDescent="0.25">
      <c r="A28" s="23">
        <v>19</v>
      </c>
      <c r="B28" s="156"/>
      <c r="C28" s="208"/>
      <c r="D28" s="208"/>
      <c r="E28" s="208"/>
      <c r="F28" s="208"/>
      <c r="G28" s="155"/>
    </row>
    <row r="29" spans="1:8" x14ac:dyDescent="0.25">
      <c r="A29" s="23">
        <v>20</v>
      </c>
      <c r="B29" s="156"/>
      <c r="C29" s="208"/>
      <c r="D29" s="208"/>
      <c r="E29" s="208"/>
      <c r="F29" s="208"/>
      <c r="G29" s="155"/>
    </row>
    <row r="30" spans="1:8" x14ac:dyDescent="0.25">
      <c r="A30" s="10"/>
      <c r="B30" s="10"/>
    </row>
    <row r="31" spans="1:8" x14ac:dyDescent="0.25">
      <c r="H31" s="153"/>
    </row>
    <row r="32" spans="1:8" x14ac:dyDescent="0.25">
      <c r="E32" s="154"/>
      <c r="H32" s="153"/>
    </row>
    <row r="33" spans="8:8" x14ac:dyDescent="0.25">
      <c r="H33" s="153"/>
    </row>
    <row r="34" spans="8:8" x14ac:dyDescent="0.25">
      <c r="H34" s="153"/>
    </row>
    <row r="35" spans="8:8" x14ac:dyDescent="0.25">
      <c r="H35" s="153"/>
    </row>
    <row r="36" spans="8:8" x14ac:dyDescent="0.25">
      <c r="H36" s="153"/>
    </row>
    <row r="37" spans="8:8" x14ac:dyDescent="0.25">
      <c r="H37" s="153"/>
    </row>
  </sheetData>
  <sheetProtection algorithmName="SHA-512" hashValue="kC7Au5EmdWNQ+LA+tXQYB6E8f0rrhqKTM96F+5QOcfZZ1mypJZOrN+uBnuIYTKJZVVa6PqmEp0Af3aeo/KB5OA==" saltValue="xwvPnYrHW29LvhwXnGyWuQ==" spinCount="100000" sheet="1" objects="1" scenarios="1"/>
  <mergeCells count="25">
    <mergeCell ref="B5:D5"/>
    <mergeCell ref="E2:G2"/>
    <mergeCell ref="E3:G3"/>
    <mergeCell ref="C8:F8"/>
    <mergeCell ref="C9:F9"/>
    <mergeCell ref="C10:F10"/>
    <mergeCell ref="C11:F11"/>
    <mergeCell ref="C12:F12"/>
    <mergeCell ref="C13:F13"/>
    <mergeCell ref="C14:F14"/>
    <mergeCell ref="C15:F15"/>
    <mergeCell ref="C16:F16"/>
    <mergeCell ref="C17:F17"/>
    <mergeCell ref="C18:F18"/>
    <mergeCell ref="C19:F19"/>
    <mergeCell ref="C20:F20"/>
    <mergeCell ref="C21:F21"/>
    <mergeCell ref="C22:F22"/>
    <mergeCell ref="C23:F23"/>
    <mergeCell ref="C29:F29"/>
    <mergeCell ref="C24:F24"/>
    <mergeCell ref="C25:F25"/>
    <mergeCell ref="C26:F26"/>
    <mergeCell ref="C27:F27"/>
    <mergeCell ref="C28:F28"/>
  </mergeCells>
  <dataValidations count="3">
    <dataValidation type="textLength" allowBlank="1" showInputMessage="1" showErrorMessage="1" sqref="C10:C29">
      <formula1>0</formula1>
      <formula2>10000</formula2>
    </dataValidation>
    <dataValidation type="textLength" allowBlank="1" showInputMessage="1" showErrorMessage="1" sqref="B10:B29">
      <formula1>0</formula1>
      <formula2>100</formula2>
    </dataValidation>
    <dataValidation type="decimal" allowBlank="1" showInputMessage="1" showErrorMessage="1" sqref="D12:D29 G10:G29">
      <formula1>0</formula1>
      <formula2>99999999999999900000</formula2>
    </dataValidation>
  </dataValidations>
  <pageMargins left="0.7" right="0.7" top="0.75" bottom="0.75" header="0.3" footer="0.3"/>
  <pageSetup scale="65"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T47"/>
  <sheetViews>
    <sheetView showGridLines="0" zoomScaleNormal="100" workbookViewId="0"/>
  </sheetViews>
  <sheetFormatPr defaultColWidth="9.140625" defaultRowHeight="15" x14ac:dyDescent="0.25"/>
  <cols>
    <col min="1" max="1" width="4.28515625" style="60" customWidth="1"/>
    <col min="2" max="2" width="51.28515625" style="60" customWidth="1"/>
    <col min="3" max="3" width="18.7109375" style="60" customWidth="1"/>
    <col min="4" max="9" width="23.7109375" style="60" customWidth="1"/>
    <col min="10" max="11" width="24.7109375" style="60" customWidth="1"/>
    <col min="12" max="17" width="23.7109375" style="60" customWidth="1"/>
    <col min="18" max="18" width="22.7109375" style="60" customWidth="1"/>
    <col min="19" max="20" width="25.7109375" style="60" customWidth="1"/>
    <col min="21" max="21" width="15.140625" style="60" bestFit="1" customWidth="1"/>
    <col min="22" max="16384" width="9.140625" style="60"/>
  </cols>
  <sheetData>
    <row r="1" spans="1:8" ht="16.5" x14ac:dyDescent="0.25">
      <c r="A1" s="6" t="str">
        <f>Instructions!A1</f>
        <v>State of Indiana, OECOSL QA Systems RFP</v>
      </c>
      <c r="B1" s="10"/>
      <c r="C1" s="10"/>
      <c r="D1" s="10"/>
      <c r="E1" s="10"/>
      <c r="F1" s="10"/>
      <c r="G1" s="10"/>
      <c r="H1" s="10"/>
    </row>
    <row r="2" spans="1:8" ht="15" customHeight="1" x14ac:dyDescent="0.25">
      <c r="A2" s="5" t="str">
        <f>Instructions!A2</f>
        <v>Attachment D - Cost Proposal</v>
      </c>
      <c r="B2" s="10"/>
      <c r="C2" s="10"/>
      <c r="D2" s="10"/>
      <c r="E2" s="43" t="s">
        <v>7</v>
      </c>
      <c r="F2" s="214" t="str">
        <f>IF('Cost Proposal Summary'!F2="","",'Cost Proposal Summary'!F2)</f>
        <v/>
      </c>
      <c r="G2" s="215"/>
    </row>
    <row r="3" spans="1:8" ht="16.5" customHeight="1" x14ac:dyDescent="0.25">
      <c r="A3" s="5" t="s">
        <v>31</v>
      </c>
      <c r="B3" s="10"/>
      <c r="C3" s="10"/>
      <c r="D3" s="10"/>
      <c r="E3" s="10"/>
      <c r="F3" s="203" t="s">
        <v>8</v>
      </c>
      <c r="G3" s="204"/>
    </row>
    <row r="4" spans="1:8" ht="9" customHeight="1" x14ac:dyDescent="0.25">
      <c r="A4" s="7"/>
      <c r="B4" s="7" t="s">
        <v>60</v>
      </c>
      <c r="C4" s="11"/>
      <c r="D4" s="11"/>
      <c r="E4" s="11"/>
      <c r="F4" s="11"/>
      <c r="G4" s="11"/>
      <c r="H4" s="11"/>
    </row>
    <row r="5" spans="1:8" ht="188.25" customHeight="1" x14ac:dyDescent="0.25">
      <c r="A5" s="10"/>
      <c r="B5" s="216" t="s">
        <v>74</v>
      </c>
      <c r="C5" s="217"/>
      <c r="D5" s="217"/>
      <c r="E5" s="217"/>
      <c r="F5" s="217"/>
      <c r="G5" s="218"/>
      <c r="H5" s="11"/>
    </row>
    <row r="6" spans="1:8" ht="11.25" customHeight="1" x14ac:dyDescent="0.25">
      <c r="A6" s="10"/>
      <c r="B6" s="11"/>
      <c r="C6" s="11"/>
      <c r="D6" s="11"/>
      <c r="E6" s="11"/>
      <c r="F6" s="11"/>
      <c r="G6" s="11"/>
      <c r="H6" s="11"/>
    </row>
    <row r="7" spans="1:8" ht="18.75" customHeight="1" thickBot="1" x14ac:dyDescent="0.3">
      <c r="A7" s="10"/>
      <c r="B7" s="104" t="s">
        <v>82</v>
      </c>
      <c r="C7" s="31"/>
      <c r="D7" s="37"/>
      <c r="E7" s="37"/>
      <c r="F7" s="104" t="s">
        <v>83</v>
      </c>
      <c r="G7" s="37"/>
      <c r="H7" s="11"/>
    </row>
    <row r="8" spans="1:8" ht="30" x14ac:dyDescent="0.25">
      <c r="A8" s="10"/>
      <c r="B8" s="90" t="s">
        <v>12</v>
      </c>
      <c r="C8" s="91" t="s">
        <v>39</v>
      </c>
      <c r="D8" s="92" t="s">
        <v>48</v>
      </c>
      <c r="F8" s="96" t="s">
        <v>51</v>
      </c>
      <c r="G8" s="92" t="s">
        <v>16</v>
      </c>
      <c r="H8" s="11"/>
    </row>
    <row r="9" spans="1:8" x14ac:dyDescent="0.25">
      <c r="A9" s="10"/>
      <c r="B9" s="93" t="str">
        <f>'DDI Deliverables'!$D$20</f>
        <v>SoW Section 4.1 Requirements Validation</v>
      </c>
      <c r="C9" s="139">
        <f>D43</f>
        <v>0</v>
      </c>
      <c r="D9" s="140">
        <f>E43</f>
        <v>0</v>
      </c>
      <c r="F9" s="97">
        <v>0.1</v>
      </c>
      <c r="G9" s="98">
        <f t="shared" ref="G9:G14" si="0">F9*$D$15</f>
        <v>0</v>
      </c>
      <c r="H9" s="11"/>
    </row>
    <row r="10" spans="1:8" x14ac:dyDescent="0.25">
      <c r="A10" s="10"/>
      <c r="B10" s="93" t="str">
        <f>'DDI Deliverables'!$F$20</f>
        <v>SoW Section 4.2 Design</v>
      </c>
      <c r="C10" s="139">
        <f>F43</f>
        <v>0</v>
      </c>
      <c r="D10" s="140">
        <f>G43</f>
        <v>0</v>
      </c>
      <c r="F10" s="97">
        <v>0.15</v>
      </c>
      <c r="G10" s="98">
        <f t="shared" si="0"/>
        <v>0</v>
      </c>
      <c r="H10" s="11"/>
    </row>
    <row r="11" spans="1:8" x14ac:dyDescent="0.25">
      <c r="A11" s="10"/>
      <c r="B11" s="93" t="str">
        <f>'DDI Deliverables'!$H$20</f>
        <v>SoW Section 4.3 Development</v>
      </c>
      <c r="C11" s="139">
        <f>H43</f>
        <v>0</v>
      </c>
      <c r="D11" s="140">
        <f>I43</f>
        <v>0</v>
      </c>
      <c r="F11" s="97">
        <v>0.25</v>
      </c>
      <c r="G11" s="98">
        <f t="shared" si="0"/>
        <v>0</v>
      </c>
      <c r="H11" s="11"/>
    </row>
    <row r="12" spans="1:8" x14ac:dyDescent="0.25">
      <c r="A12" s="10"/>
      <c r="B12" s="93" t="str">
        <f>'DDI Deliverables'!$J$20</f>
        <v>SoW Section 4.4 Data Conversion and Migration</v>
      </c>
      <c r="C12" s="139">
        <f>J43</f>
        <v>0</v>
      </c>
      <c r="D12" s="140">
        <f>K43</f>
        <v>0</v>
      </c>
      <c r="F12" s="97">
        <v>0.1</v>
      </c>
      <c r="G12" s="98">
        <f t="shared" si="0"/>
        <v>0</v>
      </c>
      <c r="H12" s="11"/>
    </row>
    <row r="13" spans="1:8" x14ac:dyDescent="0.25">
      <c r="A13" s="10"/>
      <c r="B13" s="93" t="str">
        <f>'DDI Deliverables'!$L$20</f>
        <v>SoW Section 4.5 Testing</v>
      </c>
      <c r="C13" s="139">
        <f>L43</f>
        <v>0</v>
      </c>
      <c r="D13" s="140">
        <f>M43</f>
        <v>0</v>
      </c>
      <c r="F13" s="97">
        <v>0.15</v>
      </c>
      <c r="G13" s="98">
        <f t="shared" si="0"/>
        <v>0</v>
      </c>
      <c r="H13" s="11"/>
    </row>
    <row r="14" spans="1:8" ht="15.75" thickBot="1" x14ac:dyDescent="0.3">
      <c r="A14" s="10"/>
      <c r="B14" s="94" t="str">
        <f>'DDI Deliverables'!$N$20</f>
        <v>SoW Section 4.6 Implementation</v>
      </c>
      <c r="C14" s="143">
        <f>N43</f>
        <v>0</v>
      </c>
      <c r="D14" s="144">
        <f>O43</f>
        <v>0</v>
      </c>
      <c r="F14" s="99">
        <v>0.25</v>
      </c>
      <c r="G14" s="100">
        <f t="shared" si="0"/>
        <v>0</v>
      </c>
      <c r="H14" s="10"/>
    </row>
    <row r="15" spans="1:8" ht="16.5" thickTop="1" thickBot="1" x14ac:dyDescent="0.3">
      <c r="A15" s="10"/>
      <c r="B15" s="95" t="s">
        <v>61</v>
      </c>
      <c r="C15" s="141">
        <f>SUM(C9:C14)</f>
        <v>0</v>
      </c>
      <c r="D15" s="142">
        <f>SUM(D9:D14)</f>
        <v>0</v>
      </c>
      <c r="F15" s="101">
        <f>SUM(F9:F14)</f>
        <v>1</v>
      </c>
      <c r="G15" s="102">
        <f>SUM(G9:G14)</f>
        <v>0</v>
      </c>
      <c r="H15" s="10"/>
    </row>
    <row r="16" spans="1:8" ht="11.25" customHeight="1" thickBot="1" x14ac:dyDescent="0.3">
      <c r="A16" s="10"/>
      <c r="B16" s="16"/>
      <c r="C16" s="10"/>
      <c r="D16" s="10"/>
      <c r="E16" s="10"/>
      <c r="F16" s="10"/>
      <c r="G16" s="10"/>
      <c r="H16" s="10"/>
    </row>
    <row r="17" spans="1:19" ht="18.75" customHeight="1" thickBot="1" x14ac:dyDescent="0.3">
      <c r="A17" s="10"/>
      <c r="B17" s="104" t="s">
        <v>84</v>
      </c>
      <c r="C17" s="146" t="s">
        <v>48</v>
      </c>
      <c r="D17" s="145"/>
      <c r="E17" s="10"/>
      <c r="F17" s="10"/>
      <c r="G17" s="10"/>
      <c r="H17" s="10"/>
    </row>
    <row r="18" spans="1:19" ht="15.75" thickBot="1" x14ac:dyDescent="0.3">
      <c r="A18" s="10"/>
      <c r="B18" s="157" t="s">
        <v>85</v>
      </c>
      <c r="C18" s="102">
        <f>0.1*D15</f>
        <v>0</v>
      </c>
      <c r="D18" s="10"/>
      <c r="E18" s="10"/>
      <c r="F18" s="10"/>
      <c r="G18" s="10"/>
      <c r="H18" s="10"/>
    </row>
    <row r="19" spans="1:19" ht="11.25" customHeight="1" thickBot="1" x14ac:dyDescent="0.3">
      <c r="A19" s="10"/>
      <c r="B19" s="16"/>
      <c r="C19" s="10"/>
      <c r="D19" s="10"/>
      <c r="E19" s="10"/>
      <c r="F19" s="10"/>
      <c r="G19" s="10"/>
      <c r="H19" s="10"/>
    </row>
    <row r="20" spans="1:19" s="59" customFormat="1" ht="18.75" customHeight="1" thickBot="1" x14ac:dyDescent="0.3">
      <c r="A20" s="20"/>
      <c r="B20" s="103" t="s">
        <v>86</v>
      </c>
      <c r="C20" s="158"/>
      <c r="D20" s="219" t="s">
        <v>53</v>
      </c>
      <c r="E20" s="220"/>
      <c r="F20" s="219" t="s">
        <v>54</v>
      </c>
      <c r="G20" s="220"/>
      <c r="H20" s="221" t="s">
        <v>55</v>
      </c>
      <c r="I20" s="222"/>
      <c r="J20" s="223" t="s">
        <v>56</v>
      </c>
      <c r="K20" s="224"/>
      <c r="L20" s="221" t="s">
        <v>57</v>
      </c>
      <c r="M20" s="222"/>
      <c r="N20" s="223" t="s">
        <v>58</v>
      </c>
      <c r="O20" s="225"/>
      <c r="P20" s="225" t="s">
        <v>19</v>
      </c>
      <c r="Q20" s="222"/>
      <c r="R20" s="158"/>
      <c r="S20" s="158"/>
    </row>
    <row r="21" spans="1:19" ht="45" x14ac:dyDescent="0.25">
      <c r="B21" s="62" t="s">
        <v>10</v>
      </c>
      <c r="C21" s="63" t="s">
        <v>11</v>
      </c>
      <c r="D21" s="70" t="s">
        <v>27</v>
      </c>
      <c r="E21" s="71" t="s">
        <v>28</v>
      </c>
      <c r="F21" s="70" t="s">
        <v>27</v>
      </c>
      <c r="G21" s="71" t="s">
        <v>28</v>
      </c>
      <c r="H21" s="70" t="s">
        <v>27</v>
      </c>
      <c r="I21" s="71" t="s">
        <v>28</v>
      </c>
      <c r="J21" s="70" t="s">
        <v>27</v>
      </c>
      <c r="K21" s="71" t="s">
        <v>28</v>
      </c>
      <c r="L21" s="70" t="s">
        <v>27</v>
      </c>
      <c r="M21" s="71" t="s">
        <v>28</v>
      </c>
      <c r="N21" s="70" t="s">
        <v>27</v>
      </c>
      <c r="O21" s="71" t="s">
        <v>28</v>
      </c>
      <c r="P21" s="70" t="s">
        <v>29</v>
      </c>
      <c r="Q21" s="71" t="s">
        <v>30</v>
      </c>
    </row>
    <row r="22" spans="1:19" x14ac:dyDescent="0.25">
      <c r="A22" s="26" t="s">
        <v>13</v>
      </c>
      <c r="B22" s="64" t="str">
        <f>'Staffing Rates'!B9</f>
        <v>Example - Analyst</v>
      </c>
      <c r="C22" s="65">
        <v>65</v>
      </c>
      <c r="D22" s="85">
        <v>10</v>
      </c>
      <c r="E22" s="27">
        <f>$C22*D22</f>
        <v>650</v>
      </c>
      <c r="F22" s="86">
        <v>10</v>
      </c>
      <c r="G22" s="27">
        <f>$C22*F22</f>
        <v>650</v>
      </c>
      <c r="H22" s="86">
        <v>10</v>
      </c>
      <c r="I22" s="27">
        <f>$C22*H22</f>
        <v>650</v>
      </c>
      <c r="J22" s="86">
        <v>10</v>
      </c>
      <c r="K22" s="27">
        <f>$C22*J22</f>
        <v>650</v>
      </c>
      <c r="L22" s="86">
        <v>10</v>
      </c>
      <c r="M22" s="27">
        <f>$C22*L22</f>
        <v>650</v>
      </c>
      <c r="N22" s="86">
        <v>10</v>
      </c>
      <c r="O22" s="27">
        <f>$C22*N22</f>
        <v>650</v>
      </c>
      <c r="P22" s="86">
        <f>SUM(D22,H22, F22,J22,L22, N22)</f>
        <v>60</v>
      </c>
      <c r="Q22" s="27">
        <f>$C22*P22</f>
        <v>3900</v>
      </c>
    </row>
    <row r="23" spans="1:19" x14ac:dyDescent="0.25">
      <c r="A23" s="28">
        <v>1</v>
      </c>
      <c r="B23" s="66" t="str">
        <f>'Staffing Rates'!B10</f>
        <v>Project Manager</v>
      </c>
      <c r="C23" s="67">
        <f>'Staffing Rates'!$G10</f>
        <v>0</v>
      </c>
      <c r="D23" s="159"/>
      <c r="E23" s="29">
        <f>$C23*D23</f>
        <v>0</v>
      </c>
      <c r="F23" s="161"/>
      <c r="G23" s="29">
        <f>$C23*F23</f>
        <v>0</v>
      </c>
      <c r="H23" s="161"/>
      <c r="I23" s="29">
        <f>$C23*H23</f>
        <v>0</v>
      </c>
      <c r="J23" s="161"/>
      <c r="K23" s="29">
        <f>$C23*J23</f>
        <v>0</v>
      </c>
      <c r="L23" s="161"/>
      <c r="M23" s="29">
        <f>$C23*L23</f>
        <v>0</v>
      </c>
      <c r="N23" s="161"/>
      <c r="O23" s="29">
        <f>$C23*N23</f>
        <v>0</v>
      </c>
      <c r="P23" s="51">
        <f>SUM(D23,H23, F23,J23,L23, N23)</f>
        <v>0</v>
      </c>
      <c r="Q23" s="29">
        <f>$C23*P23</f>
        <v>0</v>
      </c>
    </row>
    <row r="24" spans="1:19" x14ac:dyDescent="0.25">
      <c r="A24" s="28">
        <v>2</v>
      </c>
      <c r="B24" s="66" t="str">
        <f>'Staffing Rates'!B11</f>
        <v>Business Analyst</v>
      </c>
      <c r="C24" s="67">
        <f>'Staffing Rates'!$G11</f>
        <v>0</v>
      </c>
      <c r="D24" s="159"/>
      <c r="E24" s="29">
        <f t="shared" ref="E24:E42" si="1">$C24*D24</f>
        <v>0</v>
      </c>
      <c r="F24" s="161"/>
      <c r="G24" s="29">
        <f t="shared" ref="G24:I42" si="2">$C24*F24</f>
        <v>0</v>
      </c>
      <c r="H24" s="161"/>
      <c r="I24" s="29">
        <f t="shared" si="2"/>
        <v>0</v>
      </c>
      <c r="J24" s="161"/>
      <c r="K24" s="29">
        <f t="shared" ref="K24" si="3">$C24*J24</f>
        <v>0</v>
      </c>
      <c r="L24" s="161"/>
      <c r="M24" s="29">
        <f t="shared" ref="M24:O24" si="4">$C24*L24</f>
        <v>0</v>
      </c>
      <c r="N24" s="161"/>
      <c r="O24" s="29">
        <f t="shared" si="4"/>
        <v>0</v>
      </c>
      <c r="P24" s="51">
        <f t="shared" ref="P24:P42" si="5">SUM(D24,H24, F24,J24,L24, N24)</f>
        <v>0</v>
      </c>
      <c r="Q24" s="29">
        <f t="shared" ref="Q24" si="6">$C24*P24</f>
        <v>0</v>
      </c>
    </row>
    <row r="25" spans="1:19" x14ac:dyDescent="0.25">
      <c r="A25" s="28">
        <v>3</v>
      </c>
      <c r="B25" s="66" t="str">
        <f>'Staffing Rates'!B12</f>
        <v>Developer</v>
      </c>
      <c r="C25" s="67">
        <f>'Staffing Rates'!$G12</f>
        <v>0</v>
      </c>
      <c r="D25" s="159"/>
      <c r="E25" s="29">
        <f t="shared" si="1"/>
        <v>0</v>
      </c>
      <c r="F25" s="161"/>
      <c r="G25" s="29">
        <f t="shared" si="2"/>
        <v>0</v>
      </c>
      <c r="H25" s="161"/>
      <c r="I25" s="29">
        <f t="shared" si="2"/>
        <v>0</v>
      </c>
      <c r="J25" s="161"/>
      <c r="K25" s="29">
        <f t="shared" ref="K25" si="7">$C25*J25</f>
        <v>0</v>
      </c>
      <c r="L25" s="161"/>
      <c r="M25" s="29">
        <f t="shared" ref="M25:O25" si="8">$C25*L25</f>
        <v>0</v>
      </c>
      <c r="N25" s="161"/>
      <c r="O25" s="29">
        <f t="shared" si="8"/>
        <v>0</v>
      </c>
      <c r="P25" s="51">
        <f t="shared" si="5"/>
        <v>0</v>
      </c>
      <c r="Q25" s="29">
        <f t="shared" ref="Q25" si="9">$C25*P25</f>
        <v>0</v>
      </c>
    </row>
    <row r="26" spans="1:19" x14ac:dyDescent="0.25">
      <c r="A26" s="28">
        <v>4</v>
      </c>
      <c r="B26" s="66" t="str">
        <f>'Staffing Rates'!B13</f>
        <v>Tester</v>
      </c>
      <c r="C26" s="67">
        <f>'Staffing Rates'!$G13</f>
        <v>0</v>
      </c>
      <c r="D26" s="159"/>
      <c r="E26" s="29">
        <f t="shared" si="1"/>
        <v>0</v>
      </c>
      <c r="F26" s="161"/>
      <c r="G26" s="29">
        <f t="shared" si="2"/>
        <v>0</v>
      </c>
      <c r="H26" s="161"/>
      <c r="I26" s="29">
        <f t="shared" si="2"/>
        <v>0</v>
      </c>
      <c r="J26" s="161"/>
      <c r="K26" s="29">
        <f t="shared" ref="K26" si="10">$C26*J26</f>
        <v>0</v>
      </c>
      <c r="L26" s="161"/>
      <c r="M26" s="29">
        <f t="shared" ref="M26:O26" si="11">$C26*L26</f>
        <v>0</v>
      </c>
      <c r="N26" s="161"/>
      <c r="O26" s="29">
        <f t="shared" si="11"/>
        <v>0</v>
      </c>
      <c r="P26" s="51">
        <f t="shared" si="5"/>
        <v>0</v>
      </c>
      <c r="Q26" s="29">
        <f t="shared" ref="Q26" si="12">$C26*P26</f>
        <v>0</v>
      </c>
    </row>
    <row r="27" spans="1:19" x14ac:dyDescent="0.25">
      <c r="A27" s="28">
        <v>5</v>
      </c>
      <c r="B27" s="66">
        <f>'Staffing Rates'!B14</f>
        <v>0</v>
      </c>
      <c r="C27" s="67">
        <f>'Staffing Rates'!$G14</f>
        <v>0</v>
      </c>
      <c r="D27" s="159"/>
      <c r="E27" s="29">
        <f t="shared" si="1"/>
        <v>0</v>
      </c>
      <c r="F27" s="161"/>
      <c r="G27" s="29">
        <f t="shared" si="2"/>
        <v>0</v>
      </c>
      <c r="H27" s="161"/>
      <c r="I27" s="29">
        <f t="shared" si="2"/>
        <v>0</v>
      </c>
      <c r="J27" s="161"/>
      <c r="K27" s="29">
        <f t="shared" ref="K27" si="13">$C27*J27</f>
        <v>0</v>
      </c>
      <c r="L27" s="161"/>
      <c r="M27" s="29">
        <f t="shared" ref="M27:O27" si="14">$C27*L27</f>
        <v>0</v>
      </c>
      <c r="N27" s="161"/>
      <c r="O27" s="29">
        <f t="shared" si="14"/>
        <v>0</v>
      </c>
      <c r="P27" s="51">
        <f t="shared" si="5"/>
        <v>0</v>
      </c>
      <c r="Q27" s="29">
        <f t="shared" ref="Q27" si="15">$C27*P27</f>
        <v>0</v>
      </c>
    </row>
    <row r="28" spans="1:19" x14ac:dyDescent="0.25">
      <c r="A28" s="28">
        <v>6</v>
      </c>
      <c r="B28" s="66">
        <f>'Staffing Rates'!B15</f>
        <v>0</v>
      </c>
      <c r="C28" s="67">
        <f>'Staffing Rates'!$G15</f>
        <v>0</v>
      </c>
      <c r="D28" s="159"/>
      <c r="E28" s="29">
        <f t="shared" si="1"/>
        <v>0</v>
      </c>
      <c r="F28" s="161"/>
      <c r="G28" s="29">
        <f t="shared" si="2"/>
        <v>0</v>
      </c>
      <c r="H28" s="161"/>
      <c r="I28" s="29">
        <f t="shared" si="2"/>
        <v>0</v>
      </c>
      <c r="J28" s="161"/>
      <c r="K28" s="29">
        <f t="shared" ref="K28" si="16">$C28*J28</f>
        <v>0</v>
      </c>
      <c r="L28" s="161"/>
      <c r="M28" s="29">
        <f t="shared" ref="M28:O28" si="17">$C28*L28</f>
        <v>0</v>
      </c>
      <c r="N28" s="161"/>
      <c r="O28" s="29">
        <f t="shared" si="17"/>
        <v>0</v>
      </c>
      <c r="P28" s="51">
        <f t="shared" si="5"/>
        <v>0</v>
      </c>
      <c r="Q28" s="29">
        <f t="shared" ref="Q28" si="18">$C28*P28</f>
        <v>0</v>
      </c>
    </row>
    <row r="29" spans="1:19" x14ac:dyDescent="0.25">
      <c r="A29" s="28">
        <v>7</v>
      </c>
      <c r="B29" s="66">
        <f>'Staffing Rates'!B16</f>
        <v>0</v>
      </c>
      <c r="C29" s="67">
        <f>'Staffing Rates'!$G16</f>
        <v>0</v>
      </c>
      <c r="D29" s="159"/>
      <c r="E29" s="29">
        <f t="shared" si="1"/>
        <v>0</v>
      </c>
      <c r="F29" s="161"/>
      <c r="G29" s="29">
        <f t="shared" si="2"/>
        <v>0</v>
      </c>
      <c r="H29" s="161"/>
      <c r="I29" s="29">
        <f t="shared" si="2"/>
        <v>0</v>
      </c>
      <c r="J29" s="161"/>
      <c r="K29" s="29">
        <f t="shared" ref="K29" si="19">$C29*J29</f>
        <v>0</v>
      </c>
      <c r="L29" s="161"/>
      <c r="M29" s="29">
        <f t="shared" ref="M29:O29" si="20">$C29*L29</f>
        <v>0</v>
      </c>
      <c r="N29" s="161"/>
      <c r="O29" s="29">
        <f t="shared" si="20"/>
        <v>0</v>
      </c>
      <c r="P29" s="51">
        <f t="shared" si="5"/>
        <v>0</v>
      </c>
      <c r="Q29" s="29">
        <f t="shared" ref="Q29" si="21">$C29*P29</f>
        <v>0</v>
      </c>
    </row>
    <row r="30" spans="1:19" x14ac:dyDescent="0.25">
      <c r="A30" s="28">
        <v>8</v>
      </c>
      <c r="B30" s="66">
        <f>'Staffing Rates'!B17</f>
        <v>0</v>
      </c>
      <c r="C30" s="67">
        <f>'Staffing Rates'!$G17</f>
        <v>0</v>
      </c>
      <c r="D30" s="159"/>
      <c r="E30" s="29">
        <f t="shared" si="1"/>
        <v>0</v>
      </c>
      <c r="F30" s="161"/>
      <c r="G30" s="29">
        <f t="shared" si="2"/>
        <v>0</v>
      </c>
      <c r="H30" s="161"/>
      <c r="I30" s="29">
        <f t="shared" si="2"/>
        <v>0</v>
      </c>
      <c r="J30" s="161"/>
      <c r="K30" s="29">
        <f t="shared" ref="K30" si="22">$C30*J30</f>
        <v>0</v>
      </c>
      <c r="L30" s="161"/>
      <c r="M30" s="29">
        <f t="shared" ref="M30:O30" si="23">$C30*L30</f>
        <v>0</v>
      </c>
      <c r="N30" s="161"/>
      <c r="O30" s="29">
        <f t="shared" si="23"/>
        <v>0</v>
      </c>
      <c r="P30" s="51">
        <f t="shared" si="5"/>
        <v>0</v>
      </c>
      <c r="Q30" s="29">
        <f t="shared" ref="Q30" si="24">$C30*P30</f>
        <v>0</v>
      </c>
    </row>
    <row r="31" spans="1:19" x14ac:dyDescent="0.25">
      <c r="A31" s="28">
        <v>9</v>
      </c>
      <c r="B31" s="66">
        <f>'Staffing Rates'!B18</f>
        <v>0</v>
      </c>
      <c r="C31" s="67">
        <f>'Staffing Rates'!$G18</f>
        <v>0</v>
      </c>
      <c r="D31" s="159"/>
      <c r="E31" s="29">
        <f t="shared" si="1"/>
        <v>0</v>
      </c>
      <c r="F31" s="161"/>
      <c r="G31" s="29">
        <f t="shared" si="2"/>
        <v>0</v>
      </c>
      <c r="H31" s="161"/>
      <c r="I31" s="29">
        <f t="shared" si="2"/>
        <v>0</v>
      </c>
      <c r="J31" s="161"/>
      <c r="K31" s="29">
        <f t="shared" ref="K31" si="25">$C31*J31</f>
        <v>0</v>
      </c>
      <c r="L31" s="161"/>
      <c r="M31" s="29">
        <f t="shared" ref="M31:O31" si="26">$C31*L31</f>
        <v>0</v>
      </c>
      <c r="N31" s="161"/>
      <c r="O31" s="29">
        <f t="shared" si="26"/>
        <v>0</v>
      </c>
      <c r="P31" s="51">
        <f t="shared" si="5"/>
        <v>0</v>
      </c>
      <c r="Q31" s="29">
        <f t="shared" ref="Q31" si="27">$C31*P31</f>
        <v>0</v>
      </c>
    </row>
    <row r="32" spans="1:19" x14ac:dyDescent="0.25">
      <c r="A32" s="28">
        <v>10</v>
      </c>
      <c r="B32" s="66">
        <f>'Staffing Rates'!B19</f>
        <v>0</v>
      </c>
      <c r="C32" s="67">
        <f>'Staffing Rates'!$G19</f>
        <v>0</v>
      </c>
      <c r="D32" s="159"/>
      <c r="E32" s="29">
        <f t="shared" si="1"/>
        <v>0</v>
      </c>
      <c r="F32" s="161"/>
      <c r="G32" s="29">
        <f t="shared" si="2"/>
        <v>0</v>
      </c>
      <c r="H32" s="161"/>
      <c r="I32" s="29">
        <f t="shared" si="2"/>
        <v>0</v>
      </c>
      <c r="J32" s="161"/>
      <c r="K32" s="29">
        <f t="shared" ref="K32" si="28">$C32*J32</f>
        <v>0</v>
      </c>
      <c r="L32" s="161"/>
      <c r="M32" s="29">
        <f t="shared" ref="M32:O32" si="29">$C32*L32</f>
        <v>0</v>
      </c>
      <c r="N32" s="161"/>
      <c r="O32" s="29">
        <f t="shared" si="29"/>
        <v>0</v>
      </c>
      <c r="P32" s="51">
        <f t="shared" si="5"/>
        <v>0</v>
      </c>
      <c r="Q32" s="29">
        <f t="shared" ref="Q32" si="30">$C32*P32</f>
        <v>0</v>
      </c>
    </row>
    <row r="33" spans="1:20" x14ac:dyDescent="0.25">
      <c r="A33" s="28">
        <v>11</v>
      </c>
      <c r="B33" s="66">
        <f>'Staffing Rates'!B20</f>
        <v>0</v>
      </c>
      <c r="C33" s="67">
        <f>'Staffing Rates'!$G20</f>
        <v>0</v>
      </c>
      <c r="D33" s="159"/>
      <c r="E33" s="29">
        <f t="shared" si="1"/>
        <v>0</v>
      </c>
      <c r="F33" s="161"/>
      <c r="G33" s="29">
        <f t="shared" si="2"/>
        <v>0</v>
      </c>
      <c r="H33" s="161"/>
      <c r="I33" s="29">
        <f t="shared" si="2"/>
        <v>0</v>
      </c>
      <c r="J33" s="161"/>
      <c r="K33" s="29">
        <f t="shared" ref="K33" si="31">$C33*J33</f>
        <v>0</v>
      </c>
      <c r="L33" s="161"/>
      <c r="M33" s="29">
        <f t="shared" ref="M33:O33" si="32">$C33*L33</f>
        <v>0</v>
      </c>
      <c r="N33" s="161"/>
      <c r="O33" s="29">
        <f t="shared" si="32"/>
        <v>0</v>
      </c>
      <c r="P33" s="51">
        <f t="shared" si="5"/>
        <v>0</v>
      </c>
      <c r="Q33" s="29">
        <f t="shared" ref="Q33" si="33">$C33*P33</f>
        <v>0</v>
      </c>
    </row>
    <row r="34" spans="1:20" x14ac:dyDescent="0.25">
      <c r="A34" s="28">
        <v>12</v>
      </c>
      <c r="B34" s="66">
        <f>'Staffing Rates'!B21</f>
        <v>0</v>
      </c>
      <c r="C34" s="67">
        <f>'Staffing Rates'!$G21</f>
        <v>0</v>
      </c>
      <c r="D34" s="159"/>
      <c r="E34" s="29">
        <f t="shared" si="1"/>
        <v>0</v>
      </c>
      <c r="F34" s="161"/>
      <c r="G34" s="29">
        <f t="shared" si="2"/>
        <v>0</v>
      </c>
      <c r="H34" s="161"/>
      <c r="I34" s="29">
        <f t="shared" si="2"/>
        <v>0</v>
      </c>
      <c r="J34" s="161"/>
      <c r="K34" s="29">
        <f t="shared" ref="K34" si="34">$C34*J34</f>
        <v>0</v>
      </c>
      <c r="L34" s="161"/>
      <c r="M34" s="29">
        <f t="shared" ref="M34:O34" si="35">$C34*L34</f>
        <v>0</v>
      </c>
      <c r="N34" s="161"/>
      <c r="O34" s="29">
        <f t="shared" si="35"/>
        <v>0</v>
      </c>
      <c r="P34" s="51">
        <f t="shared" si="5"/>
        <v>0</v>
      </c>
      <c r="Q34" s="29">
        <f t="shared" ref="Q34" si="36">$C34*P34</f>
        <v>0</v>
      </c>
    </row>
    <row r="35" spans="1:20" x14ac:dyDescent="0.25">
      <c r="A35" s="28">
        <v>13</v>
      </c>
      <c r="B35" s="66">
        <f>'Staffing Rates'!B22</f>
        <v>0</v>
      </c>
      <c r="C35" s="67">
        <f>'Staffing Rates'!$G22</f>
        <v>0</v>
      </c>
      <c r="D35" s="159"/>
      <c r="E35" s="29">
        <f t="shared" si="1"/>
        <v>0</v>
      </c>
      <c r="F35" s="161"/>
      <c r="G35" s="29">
        <f t="shared" si="2"/>
        <v>0</v>
      </c>
      <c r="H35" s="161"/>
      <c r="I35" s="29">
        <f t="shared" si="2"/>
        <v>0</v>
      </c>
      <c r="J35" s="161"/>
      <c r="K35" s="29">
        <f t="shared" ref="K35" si="37">$C35*J35</f>
        <v>0</v>
      </c>
      <c r="L35" s="161"/>
      <c r="M35" s="29">
        <f t="shared" ref="M35:O35" si="38">$C35*L35</f>
        <v>0</v>
      </c>
      <c r="N35" s="161"/>
      <c r="O35" s="29">
        <f t="shared" si="38"/>
        <v>0</v>
      </c>
      <c r="P35" s="51">
        <f t="shared" si="5"/>
        <v>0</v>
      </c>
      <c r="Q35" s="29">
        <f t="shared" ref="Q35" si="39">$C35*P35</f>
        <v>0</v>
      </c>
    </row>
    <row r="36" spans="1:20" x14ac:dyDescent="0.25">
      <c r="A36" s="28">
        <v>14</v>
      </c>
      <c r="B36" s="66">
        <f>'Staffing Rates'!B23</f>
        <v>0</v>
      </c>
      <c r="C36" s="67">
        <f>'Staffing Rates'!$G23</f>
        <v>0</v>
      </c>
      <c r="D36" s="159"/>
      <c r="E36" s="29">
        <f t="shared" si="1"/>
        <v>0</v>
      </c>
      <c r="F36" s="161"/>
      <c r="G36" s="29">
        <f t="shared" si="2"/>
        <v>0</v>
      </c>
      <c r="H36" s="161"/>
      <c r="I36" s="29">
        <f t="shared" si="2"/>
        <v>0</v>
      </c>
      <c r="J36" s="161"/>
      <c r="K36" s="29">
        <f t="shared" ref="K36" si="40">$C36*J36</f>
        <v>0</v>
      </c>
      <c r="L36" s="161"/>
      <c r="M36" s="29">
        <f t="shared" ref="M36:O36" si="41">$C36*L36</f>
        <v>0</v>
      </c>
      <c r="N36" s="161"/>
      <c r="O36" s="29">
        <f t="shared" si="41"/>
        <v>0</v>
      </c>
      <c r="P36" s="51">
        <f t="shared" si="5"/>
        <v>0</v>
      </c>
      <c r="Q36" s="29">
        <f t="shared" ref="Q36" si="42">$C36*P36</f>
        <v>0</v>
      </c>
    </row>
    <row r="37" spans="1:20" ht="15.75" customHeight="1" x14ac:dyDescent="0.25">
      <c r="A37" s="28">
        <v>15</v>
      </c>
      <c r="B37" s="66">
        <f>'Staffing Rates'!B24</f>
        <v>0</v>
      </c>
      <c r="C37" s="67">
        <f>'Staffing Rates'!$G24</f>
        <v>0</v>
      </c>
      <c r="D37" s="159"/>
      <c r="E37" s="29">
        <f t="shared" si="1"/>
        <v>0</v>
      </c>
      <c r="F37" s="161"/>
      <c r="G37" s="29">
        <f t="shared" si="2"/>
        <v>0</v>
      </c>
      <c r="H37" s="161"/>
      <c r="I37" s="29">
        <f t="shared" si="2"/>
        <v>0</v>
      </c>
      <c r="J37" s="161"/>
      <c r="K37" s="29">
        <f t="shared" ref="K37" si="43">$C37*J37</f>
        <v>0</v>
      </c>
      <c r="L37" s="161"/>
      <c r="M37" s="29">
        <f t="shared" ref="M37:O37" si="44">$C37*L37</f>
        <v>0</v>
      </c>
      <c r="N37" s="161"/>
      <c r="O37" s="29">
        <f t="shared" si="44"/>
        <v>0</v>
      </c>
      <c r="P37" s="51">
        <f t="shared" si="5"/>
        <v>0</v>
      </c>
      <c r="Q37" s="29">
        <f t="shared" ref="Q37" si="45">$C37*P37</f>
        <v>0</v>
      </c>
    </row>
    <row r="38" spans="1:20" ht="15.75" customHeight="1" x14ac:dyDescent="0.25">
      <c r="A38" s="28">
        <v>16</v>
      </c>
      <c r="B38" s="66">
        <f>'Staffing Rates'!B25</f>
        <v>0</v>
      </c>
      <c r="C38" s="67">
        <f>'Staffing Rates'!$G25</f>
        <v>0</v>
      </c>
      <c r="D38" s="159"/>
      <c r="E38" s="29">
        <f t="shared" si="1"/>
        <v>0</v>
      </c>
      <c r="F38" s="161"/>
      <c r="G38" s="29">
        <f t="shared" si="2"/>
        <v>0</v>
      </c>
      <c r="H38" s="161"/>
      <c r="I38" s="29">
        <f t="shared" si="2"/>
        <v>0</v>
      </c>
      <c r="J38" s="161"/>
      <c r="K38" s="29">
        <f t="shared" ref="K38" si="46">$C38*J38</f>
        <v>0</v>
      </c>
      <c r="L38" s="161"/>
      <c r="M38" s="29">
        <f t="shared" ref="M38:O38" si="47">$C38*L38</f>
        <v>0</v>
      </c>
      <c r="N38" s="161"/>
      <c r="O38" s="29">
        <f t="shared" si="47"/>
        <v>0</v>
      </c>
      <c r="P38" s="51">
        <f t="shared" si="5"/>
        <v>0</v>
      </c>
      <c r="Q38" s="29">
        <f t="shared" ref="Q38" si="48">$C38*P38</f>
        <v>0</v>
      </c>
    </row>
    <row r="39" spans="1:20" ht="15.75" customHeight="1" x14ac:dyDescent="0.25">
      <c r="A39" s="28">
        <v>17</v>
      </c>
      <c r="B39" s="66">
        <f>'Staffing Rates'!B26</f>
        <v>0</v>
      </c>
      <c r="C39" s="67">
        <f>'Staffing Rates'!$G26</f>
        <v>0</v>
      </c>
      <c r="D39" s="159"/>
      <c r="E39" s="29">
        <f t="shared" si="1"/>
        <v>0</v>
      </c>
      <c r="F39" s="161"/>
      <c r="G39" s="29">
        <f t="shared" si="2"/>
        <v>0</v>
      </c>
      <c r="H39" s="161"/>
      <c r="I39" s="29">
        <f t="shared" si="2"/>
        <v>0</v>
      </c>
      <c r="J39" s="161"/>
      <c r="K39" s="29">
        <f t="shared" ref="K39" si="49">$C39*J39</f>
        <v>0</v>
      </c>
      <c r="L39" s="161"/>
      <c r="M39" s="29">
        <f t="shared" ref="M39:O39" si="50">$C39*L39</f>
        <v>0</v>
      </c>
      <c r="N39" s="161"/>
      <c r="O39" s="29">
        <f t="shared" si="50"/>
        <v>0</v>
      </c>
      <c r="P39" s="51">
        <f t="shared" si="5"/>
        <v>0</v>
      </c>
      <c r="Q39" s="29">
        <f t="shared" ref="Q39" si="51">$C39*P39</f>
        <v>0</v>
      </c>
    </row>
    <row r="40" spans="1:20" ht="15.75" customHeight="1" x14ac:dyDescent="0.25">
      <c r="A40" s="28">
        <v>18</v>
      </c>
      <c r="B40" s="66">
        <f>'Staffing Rates'!B27</f>
        <v>0</v>
      </c>
      <c r="C40" s="67">
        <f>'Staffing Rates'!$G27</f>
        <v>0</v>
      </c>
      <c r="D40" s="159"/>
      <c r="E40" s="29">
        <f t="shared" si="1"/>
        <v>0</v>
      </c>
      <c r="F40" s="161"/>
      <c r="G40" s="29">
        <f t="shared" si="2"/>
        <v>0</v>
      </c>
      <c r="H40" s="161"/>
      <c r="I40" s="29">
        <f t="shared" si="2"/>
        <v>0</v>
      </c>
      <c r="J40" s="161"/>
      <c r="K40" s="29">
        <f t="shared" ref="K40" si="52">$C40*J40</f>
        <v>0</v>
      </c>
      <c r="L40" s="161"/>
      <c r="M40" s="29">
        <f t="shared" ref="M40:O40" si="53">$C40*L40</f>
        <v>0</v>
      </c>
      <c r="N40" s="161"/>
      <c r="O40" s="29">
        <f t="shared" si="53"/>
        <v>0</v>
      </c>
      <c r="P40" s="51">
        <f t="shared" si="5"/>
        <v>0</v>
      </c>
      <c r="Q40" s="29">
        <f t="shared" ref="Q40" si="54">$C40*P40</f>
        <v>0</v>
      </c>
    </row>
    <row r="41" spans="1:20" ht="15.75" customHeight="1" x14ac:dyDescent="0.25">
      <c r="A41" s="28">
        <v>19</v>
      </c>
      <c r="B41" s="66">
        <f>'Staffing Rates'!B28</f>
        <v>0</v>
      </c>
      <c r="C41" s="67">
        <f>'Staffing Rates'!$G28</f>
        <v>0</v>
      </c>
      <c r="D41" s="159"/>
      <c r="E41" s="29">
        <f t="shared" si="1"/>
        <v>0</v>
      </c>
      <c r="F41" s="161"/>
      <c r="G41" s="29">
        <f t="shared" si="2"/>
        <v>0</v>
      </c>
      <c r="H41" s="161"/>
      <c r="I41" s="29">
        <f t="shared" si="2"/>
        <v>0</v>
      </c>
      <c r="J41" s="161"/>
      <c r="K41" s="29">
        <f t="shared" ref="K41" si="55">$C41*J41</f>
        <v>0</v>
      </c>
      <c r="L41" s="161"/>
      <c r="M41" s="29">
        <f t="shared" ref="M41:O41" si="56">$C41*L41</f>
        <v>0</v>
      </c>
      <c r="N41" s="161"/>
      <c r="O41" s="29">
        <f t="shared" si="56"/>
        <v>0</v>
      </c>
      <c r="P41" s="51">
        <f t="shared" si="5"/>
        <v>0</v>
      </c>
      <c r="Q41" s="29">
        <f t="shared" ref="Q41" si="57">$C41*P41</f>
        <v>0</v>
      </c>
    </row>
    <row r="42" spans="1:20" ht="15.75" customHeight="1" thickBot="1" x14ac:dyDescent="0.3">
      <c r="A42" s="28">
        <v>20</v>
      </c>
      <c r="B42" s="68">
        <f>'Staffing Rates'!B29</f>
        <v>0</v>
      </c>
      <c r="C42" s="69">
        <f>'Staffing Rates'!$G29</f>
        <v>0</v>
      </c>
      <c r="D42" s="160"/>
      <c r="E42" s="30">
        <f t="shared" si="1"/>
        <v>0</v>
      </c>
      <c r="F42" s="162"/>
      <c r="G42" s="30">
        <f t="shared" si="2"/>
        <v>0</v>
      </c>
      <c r="H42" s="162"/>
      <c r="I42" s="30">
        <f t="shared" si="2"/>
        <v>0</v>
      </c>
      <c r="J42" s="162"/>
      <c r="K42" s="30">
        <f t="shared" ref="K42" si="58">$C42*J42</f>
        <v>0</v>
      </c>
      <c r="L42" s="163"/>
      <c r="M42" s="30">
        <f t="shared" ref="M42:O42" si="59">$C42*L42</f>
        <v>0</v>
      </c>
      <c r="N42" s="163"/>
      <c r="O42" s="30">
        <f t="shared" si="59"/>
        <v>0</v>
      </c>
      <c r="P42" s="72">
        <f t="shared" si="5"/>
        <v>0</v>
      </c>
      <c r="Q42" s="30">
        <f t="shared" ref="Q42" si="60">$C42*P42</f>
        <v>0</v>
      </c>
    </row>
    <row r="43" spans="1:20" ht="30.75" thickBot="1" x14ac:dyDescent="0.3">
      <c r="A43" s="31"/>
      <c r="B43" s="32"/>
      <c r="C43" s="33" t="s">
        <v>18</v>
      </c>
      <c r="D43" s="87">
        <f>SUM(D23:D42)</f>
        <v>0</v>
      </c>
      <c r="E43" s="24">
        <f t="shared" ref="E43:M43" si="61">SUM(E23:E42)</f>
        <v>0</v>
      </c>
      <c r="F43" s="50">
        <f t="shared" si="61"/>
        <v>0</v>
      </c>
      <c r="G43" s="24">
        <f t="shared" si="61"/>
        <v>0</v>
      </c>
      <c r="H43" s="50">
        <f t="shared" si="61"/>
        <v>0</v>
      </c>
      <c r="I43" s="24">
        <f t="shared" si="61"/>
        <v>0</v>
      </c>
      <c r="J43" s="50">
        <f t="shared" si="61"/>
        <v>0</v>
      </c>
      <c r="K43" s="24">
        <f t="shared" si="61"/>
        <v>0</v>
      </c>
      <c r="L43" s="50">
        <f t="shared" si="61"/>
        <v>0</v>
      </c>
      <c r="M43" s="24">
        <f t="shared" si="61"/>
        <v>0</v>
      </c>
      <c r="N43" s="50">
        <f>SUM(N23:N42)</f>
        <v>0</v>
      </c>
      <c r="O43" s="24">
        <f>SUM(O23:O42)</f>
        <v>0</v>
      </c>
      <c r="P43" s="89">
        <f>SUM(P23:P42)</f>
        <v>0</v>
      </c>
      <c r="Q43" s="24">
        <f>SUM(Q23:Q42)</f>
        <v>0</v>
      </c>
    </row>
    <row r="44" spans="1:20" x14ac:dyDescent="0.25">
      <c r="A44" s="21"/>
      <c r="C44" s="21"/>
      <c r="F44" s="21"/>
      <c r="G44" s="21"/>
      <c r="H44" s="21"/>
      <c r="Q44" s="61"/>
    </row>
    <row r="45" spans="1:20" x14ac:dyDescent="0.25">
      <c r="A45" s="21"/>
      <c r="C45" s="21"/>
      <c r="F45" s="21"/>
      <c r="G45" s="21"/>
      <c r="H45" s="21"/>
    </row>
    <row r="46" spans="1:20" x14ac:dyDescent="0.25">
      <c r="T46" s="61"/>
    </row>
    <row r="47" spans="1:20" x14ac:dyDescent="0.25">
      <c r="T47" s="61"/>
    </row>
  </sheetData>
  <sheetProtection algorithmName="SHA-512" hashValue="g9sqnOt6Q31DQL08TUxmXfeHqPh6sbTt1rt+nr2oARdb/S944w3a7dzpV5n04L4wqOXeyJHBjWgddqX5TZMWJg==" saltValue="gS93jE1193/CrzkJv5Qd0A==" spinCount="100000" sheet="1" objects="1" scenarios="1"/>
  <mergeCells count="10">
    <mergeCell ref="H20:I20"/>
    <mergeCell ref="J20:K20"/>
    <mergeCell ref="L20:M20"/>
    <mergeCell ref="N20:O20"/>
    <mergeCell ref="P20:Q20"/>
    <mergeCell ref="F2:G2"/>
    <mergeCell ref="F3:G3"/>
    <mergeCell ref="B5:G5"/>
    <mergeCell ref="D20:E20"/>
    <mergeCell ref="F20:G20"/>
  </mergeCells>
  <dataValidations count="2">
    <dataValidation type="decimal" allowBlank="1" showInputMessage="1" showErrorMessage="1" sqref="C23:D42 J23:J42 F23:F42 H23:H42 L23:L42 N23:N42">
      <formula1>0</formula1>
      <formula2>99999999999999900000</formula2>
    </dataValidation>
    <dataValidation type="textLength" allowBlank="1" showInputMessage="1" showErrorMessage="1" sqref="B23:B42">
      <formula1>0</formula1>
      <formula2>100</formula2>
    </dataValidation>
  </dataValidations>
  <pageMargins left="0.25" right="0.25" top="0.75" bottom="0.75" header="0.3" footer="0.3"/>
  <pageSetup scale="50" orientation="landscape" horizontalDpi="1200" verticalDpi="1200" r:id="rId1"/>
  <colBreaks count="2" manualBreakCount="2">
    <brk id="9" max="31" man="1"/>
    <brk id="17" max="31" man="1"/>
  </colBreaks>
  <ignoredErrors>
    <ignoredError sqref="N43"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3"/>
  <sheetViews>
    <sheetView showGridLines="0" zoomScaleNormal="100" workbookViewId="0"/>
  </sheetViews>
  <sheetFormatPr defaultColWidth="9.140625" defaultRowHeight="15" x14ac:dyDescent="0.25"/>
  <cols>
    <col min="1" max="1" width="5" style="60" customWidth="1"/>
    <col min="2" max="2" width="29.140625" style="60" customWidth="1"/>
    <col min="3" max="3" width="25.28515625" style="60" bestFit="1" customWidth="1"/>
    <col min="4" max="7" width="23.7109375" style="60" customWidth="1"/>
    <col min="8" max="8" width="18.42578125" style="60" customWidth="1"/>
    <col min="9" max="17" width="23.7109375" style="60" customWidth="1"/>
    <col min="18" max="18" width="22.7109375" style="60" customWidth="1"/>
    <col min="19" max="20" width="25.7109375" style="60" customWidth="1"/>
    <col min="21" max="21" width="15.140625" style="60" bestFit="1" customWidth="1"/>
    <col min="22" max="16384" width="9.140625" style="60"/>
  </cols>
  <sheetData>
    <row r="1" spans="1:19" ht="16.5" x14ac:dyDescent="0.25">
      <c r="A1" s="6" t="str">
        <f>Instructions!A1</f>
        <v>State of Indiana, OECOSL QA Systems RFP</v>
      </c>
      <c r="B1" s="10"/>
      <c r="C1" s="10"/>
      <c r="D1" s="10"/>
      <c r="E1" s="10"/>
      <c r="F1" s="10"/>
      <c r="G1" s="10"/>
      <c r="H1" s="10"/>
    </row>
    <row r="2" spans="1:19" ht="15" customHeight="1" x14ac:dyDescent="0.25">
      <c r="A2" s="5" t="str">
        <f>Instructions!A2</f>
        <v>Attachment D - Cost Proposal</v>
      </c>
      <c r="B2" s="10"/>
      <c r="C2" s="10"/>
      <c r="D2" s="10"/>
      <c r="E2" s="43" t="s">
        <v>7</v>
      </c>
      <c r="F2" s="214" t="str">
        <f>IF('Cost Proposal Summary'!F2="","",'Cost Proposal Summary'!F2)</f>
        <v/>
      </c>
      <c r="G2" s="215"/>
    </row>
    <row r="3" spans="1:19" ht="16.5" customHeight="1" x14ac:dyDescent="0.25">
      <c r="A3" s="5" t="s">
        <v>32</v>
      </c>
      <c r="B3" s="10"/>
      <c r="C3" s="10"/>
      <c r="D3" s="10"/>
      <c r="E3" s="10"/>
      <c r="F3" s="203" t="s">
        <v>8</v>
      </c>
      <c r="G3" s="204"/>
    </row>
    <row r="4" spans="1:19" x14ac:dyDescent="0.25">
      <c r="A4" s="7"/>
      <c r="B4" s="7"/>
      <c r="C4" s="11"/>
      <c r="D4" s="11"/>
      <c r="E4" s="11"/>
      <c r="F4" s="11"/>
      <c r="G4" s="11"/>
      <c r="H4" s="11"/>
    </row>
    <row r="5" spans="1:19" ht="132" customHeight="1" x14ac:dyDescent="0.25">
      <c r="A5" s="10"/>
      <c r="B5" s="232" t="s">
        <v>102</v>
      </c>
      <c r="C5" s="232"/>
      <c r="D5" s="232"/>
      <c r="E5" s="232"/>
      <c r="F5" s="232"/>
      <c r="G5" s="232"/>
      <c r="H5" s="232"/>
    </row>
    <row r="6" spans="1:19" ht="11.25" customHeight="1" thickBot="1" x14ac:dyDescent="0.3">
      <c r="A6" s="10"/>
      <c r="B6" s="16"/>
      <c r="C6" s="10"/>
      <c r="D6" s="10"/>
      <c r="E6" s="10"/>
      <c r="F6" s="10"/>
      <c r="G6" s="10"/>
      <c r="H6" s="10"/>
    </row>
    <row r="7" spans="1:19" ht="18.75" customHeight="1" thickBot="1" x14ac:dyDescent="0.3">
      <c r="A7" s="10"/>
      <c r="B7" s="104" t="s">
        <v>76</v>
      </c>
      <c r="C7" s="105" t="s">
        <v>91</v>
      </c>
      <c r="D7" s="106" t="s">
        <v>92</v>
      </c>
      <c r="E7" s="10"/>
    </row>
    <row r="8" spans="1:19" x14ac:dyDescent="0.25">
      <c r="A8" s="10"/>
      <c r="B8" s="107" t="s">
        <v>32</v>
      </c>
      <c r="C8" s="111">
        <f>D14</f>
        <v>0</v>
      </c>
      <c r="D8" s="112">
        <f>IFERROR(C8*12, "")</f>
        <v>0</v>
      </c>
      <c r="E8" s="10"/>
    </row>
    <row r="9" spans="1:19" ht="15.75" thickBot="1" x14ac:dyDescent="0.3">
      <c r="A9" s="10"/>
      <c r="B9" s="108" t="s">
        <v>93</v>
      </c>
      <c r="C9" s="114"/>
      <c r="D9" s="113">
        <f>D19</f>
        <v>0</v>
      </c>
      <c r="E9" s="10"/>
    </row>
    <row r="10" spans="1:19" x14ac:dyDescent="0.25">
      <c r="A10" s="10"/>
      <c r="B10" s="16"/>
      <c r="C10" s="10"/>
      <c r="D10" s="10"/>
      <c r="E10" s="10" t="s">
        <v>96</v>
      </c>
    </row>
    <row r="11" spans="1:19" s="59" customFormat="1" ht="18.75" customHeight="1" thickBot="1" x14ac:dyDescent="0.3">
      <c r="A11" s="20"/>
      <c r="B11" s="103" t="s">
        <v>77</v>
      </c>
      <c r="C11" s="60"/>
      <c r="D11" s="60"/>
      <c r="E11" s="60"/>
      <c r="F11" s="60"/>
      <c r="G11" s="158"/>
      <c r="H11" s="158"/>
      <c r="I11" s="158"/>
      <c r="J11" s="158"/>
      <c r="K11" s="158"/>
      <c r="L11" s="158"/>
      <c r="M11" s="158"/>
      <c r="N11" s="158"/>
      <c r="O11" s="158"/>
      <c r="P11" s="158"/>
      <c r="Q11" s="158"/>
      <c r="R11" s="158"/>
      <c r="S11" s="158"/>
    </row>
    <row r="12" spans="1:19" s="59" customFormat="1" ht="18.75" customHeight="1" x14ac:dyDescent="0.25">
      <c r="A12" s="20"/>
      <c r="B12" s="226" t="s">
        <v>95</v>
      </c>
      <c r="C12" s="227"/>
      <c r="D12" s="138">
        <v>100</v>
      </c>
      <c r="E12" s="60"/>
      <c r="F12" s="60"/>
      <c r="G12" s="158"/>
      <c r="H12" s="158"/>
      <c r="I12" s="158"/>
      <c r="J12" s="158"/>
      <c r="K12" s="158"/>
      <c r="L12" s="158"/>
      <c r="M12" s="158"/>
      <c r="N12" s="158"/>
      <c r="O12" s="158"/>
      <c r="P12" s="158"/>
      <c r="Q12" s="158"/>
      <c r="R12" s="158"/>
      <c r="S12" s="158"/>
    </row>
    <row r="13" spans="1:19" s="59" customFormat="1" ht="15.75" thickBot="1" x14ac:dyDescent="0.3">
      <c r="A13" s="20"/>
      <c r="B13" s="228" t="s">
        <v>62</v>
      </c>
      <c r="C13" s="229"/>
      <c r="D13" s="109">
        <f>IFERROR('DDI Deliverables'!D15/'DDI Deliverables'!C15, 0)</f>
        <v>0</v>
      </c>
      <c r="E13" s="60"/>
      <c r="F13" s="60"/>
      <c r="G13" s="158"/>
      <c r="H13" s="158"/>
      <c r="I13" s="158"/>
      <c r="J13" s="158"/>
      <c r="K13" s="158"/>
      <c r="L13" s="158"/>
      <c r="M13" s="158"/>
      <c r="N13" s="158"/>
      <c r="O13" s="158"/>
      <c r="P13" s="158"/>
      <c r="Q13" s="158"/>
      <c r="R13" s="158"/>
      <c r="S13" s="158"/>
    </row>
    <row r="14" spans="1:19" ht="16.5" thickTop="1" thickBot="1" x14ac:dyDescent="0.3">
      <c r="A14" s="31"/>
      <c r="B14" s="230" t="s">
        <v>100</v>
      </c>
      <c r="C14" s="231"/>
      <c r="D14" s="110">
        <f>IF((D12*D13)&gt;25000, "Greater than $25,000", D12*D13)</f>
        <v>0</v>
      </c>
      <c r="E14" s="150" t="str">
        <f>IF((D12*D13)&gt;25000, "Estimated Monthly Cost for Systems M&amp;O must be under $25,000", "")</f>
        <v/>
      </c>
      <c r="G14" s="158"/>
      <c r="H14" s="158"/>
      <c r="I14" s="158"/>
      <c r="J14" s="158"/>
      <c r="K14" s="158"/>
      <c r="L14" s="158"/>
      <c r="M14" s="158"/>
      <c r="N14" s="158"/>
      <c r="O14" s="158"/>
      <c r="P14" s="158"/>
      <c r="Q14" s="158"/>
    </row>
    <row r="15" spans="1:19" x14ac:dyDescent="0.25">
      <c r="A15" s="21"/>
      <c r="G15" s="21"/>
      <c r="H15" s="21"/>
      <c r="Q15" s="61"/>
    </row>
    <row r="16" spans="1:19" ht="18.75" customHeight="1" thickBot="1" x14ac:dyDescent="0.3">
      <c r="A16" s="21"/>
      <c r="B16" s="103" t="s">
        <v>78</v>
      </c>
      <c r="C16" s="21"/>
      <c r="F16" s="21"/>
      <c r="G16" s="21"/>
      <c r="H16" s="21"/>
    </row>
    <row r="17" spans="1:20" x14ac:dyDescent="0.25">
      <c r="A17" s="21"/>
      <c r="B17" s="226" t="s">
        <v>63</v>
      </c>
      <c r="C17" s="227"/>
      <c r="D17" s="138">
        <v>500</v>
      </c>
      <c r="F17" s="21"/>
      <c r="G17" s="21"/>
      <c r="H17" s="21"/>
    </row>
    <row r="18" spans="1:20" ht="15.75" thickBot="1" x14ac:dyDescent="0.3">
      <c r="A18" s="21"/>
      <c r="B18" s="228" t="s">
        <v>62</v>
      </c>
      <c r="C18" s="229"/>
      <c r="D18" s="109" t="str">
        <f>IFERROR('DDI Deliverables'!D15/'DDI Deliverables'!C15, "")</f>
        <v/>
      </c>
      <c r="F18" s="21"/>
      <c r="G18" s="21"/>
      <c r="H18" s="21"/>
    </row>
    <row r="19" spans="1:20" ht="16.5" thickTop="1" thickBot="1" x14ac:dyDescent="0.3">
      <c r="A19" s="21"/>
      <c r="B19" s="230" t="s">
        <v>64</v>
      </c>
      <c r="C19" s="231"/>
      <c r="D19" s="110">
        <f>IFERROR(D17*D18, 0)</f>
        <v>0</v>
      </c>
      <c r="F19" s="21"/>
      <c r="G19" s="21"/>
      <c r="H19" s="21"/>
    </row>
    <row r="20" spans="1:20" x14ac:dyDescent="0.25">
      <c r="B20" s="164"/>
      <c r="T20" s="61"/>
    </row>
    <row r="21" spans="1:20" x14ac:dyDescent="0.25">
      <c r="B21" s="37"/>
      <c r="C21" s="37"/>
      <c r="D21" s="10"/>
      <c r="T21" s="61"/>
    </row>
    <row r="23" spans="1:20" x14ac:dyDescent="0.25">
      <c r="C23" s="37"/>
      <c r="D23" s="10"/>
    </row>
  </sheetData>
  <sheetProtection algorithmName="SHA-512" hashValue="bmdaZ/gXcYX2JsVNXLLCrzVliGIZXnHNUbOZIyothhahiVbaf12/jx6eZ1q4NYxQDnhRZrwPA8adtzu594467w==" saltValue="5z1yZCN39BKvuQeKNVtS0g==" spinCount="100000" sheet="1" objects="1" scenarios="1"/>
  <mergeCells count="9">
    <mergeCell ref="B17:C17"/>
    <mergeCell ref="B18:C18"/>
    <mergeCell ref="B19:C19"/>
    <mergeCell ref="F3:G3"/>
    <mergeCell ref="F2:G2"/>
    <mergeCell ref="B5:H5"/>
    <mergeCell ref="B12:C12"/>
    <mergeCell ref="B13:C13"/>
    <mergeCell ref="B14:C14"/>
  </mergeCells>
  <pageMargins left="0.25" right="0.25" top="0.75" bottom="0.75" header="0.3" footer="0.3"/>
  <pageSetup scale="67"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zoomScaleNormal="100" workbookViewId="0"/>
  </sheetViews>
  <sheetFormatPr defaultColWidth="9.140625" defaultRowHeight="15" x14ac:dyDescent="0.25"/>
  <cols>
    <col min="1" max="1" width="4.85546875" style="165" customWidth="1"/>
    <col min="2" max="2" width="49.7109375" style="165" customWidth="1"/>
    <col min="3" max="3" width="23.7109375" style="165" customWidth="1"/>
    <col min="4" max="4" width="24.28515625" style="165" bestFit="1" customWidth="1"/>
    <col min="5" max="6" width="23.7109375" style="165" customWidth="1"/>
    <col min="7" max="13" width="23.7109375" style="158" customWidth="1"/>
    <col min="14" max="17" width="23.7109375" style="165" customWidth="1"/>
    <col min="18" max="18" width="22.7109375" style="165" customWidth="1"/>
    <col min="19" max="20" width="25.7109375" style="165" customWidth="1"/>
    <col min="21" max="21" width="15.140625" style="165" bestFit="1" customWidth="1"/>
    <col min="22" max="16384" width="9.140625" style="165"/>
  </cols>
  <sheetData>
    <row r="1" spans="1:13" s="8" customFormat="1" ht="16.5" x14ac:dyDescent="0.25">
      <c r="A1" s="6" t="str">
        <f>Instructions!A1</f>
        <v>State of Indiana, OECOSL QA Systems RFP</v>
      </c>
      <c r="B1" s="10"/>
      <c r="C1" s="10"/>
      <c r="D1" s="10"/>
      <c r="E1" s="10"/>
      <c r="F1" s="10"/>
      <c r="G1" s="158"/>
      <c r="H1" s="158"/>
      <c r="I1" s="158"/>
      <c r="J1" s="158"/>
      <c r="K1" s="158"/>
      <c r="L1" s="158"/>
      <c r="M1" s="158"/>
    </row>
    <row r="2" spans="1:13" s="8" customFormat="1" ht="15" customHeight="1" x14ac:dyDescent="0.25">
      <c r="A2" s="5" t="str">
        <f>Instructions!A2</f>
        <v>Attachment D - Cost Proposal</v>
      </c>
      <c r="B2" s="10"/>
      <c r="C2" s="10"/>
      <c r="D2" s="43" t="s">
        <v>7</v>
      </c>
      <c r="E2" s="210" t="str">
        <f>IF('Cost Proposal Summary'!F2="","",'Cost Proposal Summary'!F2)</f>
        <v/>
      </c>
      <c r="F2" s="210"/>
      <c r="G2" s="158"/>
      <c r="H2" s="158"/>
      <c r="I2" s="158"/>
      <c r="J2" s="158"/>
      <c r="K2" s="158"/>
      <c r="L2" s="158"/>
      <c r="M2" s="158"/>
    </row>
    <row r="3" spans="1:13" s="8" customFormat="1" ht="16.5" customHeight="1" x14ac:dyDescent="0.25">
      <c r="A3" s="5" t="s">
        <v>33</v>
      </c>
      <c r="B3" s="10"/>
      <c r="C3" s="10"/>
      <c r="D3" s="10"/>
      <c r="E3" s="211" t="s">
        <v>8</v>
      </c>
      <c r="F3" s="211"/>
      <c r="G3" s="158"/>
      <c r="H3" s="158"/>
      <c r="I3" s="158"/>
      <c r="J3" s="158"/>
      <c r="K3" s="158"/>
      <c r="L3" s="158"/>
      <c r="M3" s="158"/>
    </row>
    <row r="4" spans="1:13" s="8" customFormat="1" x14ac:dyDescent="0.25">
      <c r="A4" s="7"/>
      <c r="B4" s="7"/>
      <c r="C4" s="11"/>
      <c r="D4" s="11"/>
      <c r="E4" s="11"/>
      <c r="F4" s="11"/>
      <c r="G4" s="158"/>
      <c r="H4" s="158"/>
      <c r="I4" s="158"/>
      <c r="J4" s="158"/>
      <c r="K4" s="158"/>
      <c r="L4" s="158"/>
      <c r="M4" s="158"/>
    </row>
    <row r="5" spans="1:13" ht="60" customHeight="1" x14ac:dyDescent="0.25">
      <c r="B5" s="232" t="s">
        <v>97</v>
      </c>
      <c r="C5" s="232"/>
      <c r="D5" s="232"/>
      <c r="E5" s="232"/>
      <c r="F5" s="232"/>
    </row>
    <row r="7" spans="1:13" s="167" customFormat="1" ht="18.75" customHeight="1" x14ac:dyDescent="0.25">
      <c r="A7" s="166" t="s">
        <v>79</v>
      </c>
      <c r="G7" s="168"/>
      <c r="H7" s="168"/>
      <c r="I7" s="168"/>
      <c r="J7" s="168"/>
      <c r="K7" s="168"/>
      <c r="L7" s="168"/>
      <c r="M7" s="168"/>
    </row>
    <row r="8" spans="1:13" x14ac:dyDescent="0.25">
      <c r="A8" s="75" t="s">
        <v>13</v>
      </c>
      <c r="B8" s="169" t="s">
        <v>35</v>
      </c>
      <c r="C8" s="169" t="s">
        <v>34</v>
      </c>
      <c r="D8" s="170" t="s">
        <v>36</v>
      </c>
      <c r="E8" s="169" t="s">
        <v>37</v>
      </c>
      <c r="F8" s="169" t="s">
        <v>38</v>
      </c>
    </row>
    <row r="9" spans="1:13" x14ac:dyDescent="0.25">
      <c r="A9" s="73">
        <v>1</v>
      </c>
      <c r="B9" s="177"/>
      <c r="C9" s="171">
        <v>15</v>
      </c>
      <c r="D9" s="178"/>
      <c r="E9" s="172">
        <f>C9*D9</f>
        <v>0</v>
      </c>
      <c r="F9" s="172">
        <f>E9*12</f>
        <v>0</v>
      </c>
    </row>
    <row r="10" spans="1:13" x14ac:dyDescent="0.25">
      <c r="A10" s="73">
        <v>2</v>
      </c>
      <c r="B10" s="177"/>
      <c r="C10" s="171">
        <v>15</v>
      </c>
      <c r="D10" s="178"/>
      <c r="E10" s="172">
        <f t="shared" ref="E10:E17" si="0">C10*D10</f>
        <v>0</v>
      </c>
      <c r="F10" s="172">
        <f t="shared" ref="F10:F17" si="1">E10*12</f>
        <v>0</v>
      </c>
    </row>
    <row r="11" spans="1:13" x14ac:dyDescent="0.25">
      <c r="A11" s="73">
        <v>3</v>
      </c>
      <c r="B11" s="177"/>
      <c r="C11" s="171">
        <v>15</v>
      </c>
      <c r="D11" s="178"/>
      <c r="E11" s="172">
        <f t="shared" si="0"/>
        <v>0</v>
      </c>
      <c r="F11" s="172">
        <f t="shared" si="1"/>
        <v>0</v>
      </c>
    </row>
    <row r="12" spans="1:13" x14ac:dyDescent="0.25">
      <c r="A12" s="73">
        <v>4</v>
      </c>
      <c r="B12" s="177"/>
      <c r="C12" s="171">
        <v>15</v>
      </c>
      <c r="D12" s="178"/>
      <c r="E12" s="172">
        <f t="shared" si="0"/>
        <v>0</v>
      </c>
      <c r="F12" s="172">
        <f t="shared" si="1"/>
        <v>0</v>
      </c>
    </row>
    <row r="13" spans="1:13" x14ac:dyDescent="0.25">
      <c r="A13" s="73">
        <v>5</v>
      </c>
      <c r="B13" s="177"/>
      <c r="C13" s="171">
        <v>15</v>
      </c>
      <c r="D13" s="178"/>
      <c r="E13" s="172">
        <f t="shared" si="0"/>
        <v>0</v>
      </c>
      <c r="F13" s="172">
        <f t="shared" si="1"/>
        <v>0</v>
      </c>
    </row>
    <row r="14" spans="1:13" x14ac:dyDescent="0.25">
      <c r="A14" s="73">
        <v>6</v>
      </c>
      <c r="B14" s="177"/>
      <c r="C14" s="171">
        <v>15</v>
      </c>
      <c r="D14" s="178"/>
      <c r="E14" s="172">
        <f t="shared" si="0"/>
        <v>0</v>
      </c>
      <c r="F14" s="172">
        <f t="shared" si="1"/>
        <v>0</v>
      </c>
    </row>
    <row r="15" spans="1:13" x14ac:dyDescent="0.25">
      <c r="A15" s="73">
        <v>7</v>
      </c>
      <c r="B15" s="177"/>
      <c r="C15" s="171">
        <v>15</v>
      </c>
      <c r="D15" s="178"/>
      <c r="E15" s="172">
        <f t="shared" si="0"/>
        <v>0</v>
      </c>
      <c r="F15" s="172">
        <f t="shared" si="1"/>
        <v>0</v>
      </c>
    </row>
    <row r="16" spans="1:13" x14ac:dyDescent="0.25">
      <c r="A16" s="73">
        <v>8</v>
      </c>
      <c r="B16" s="177"/>
      <c r="C16" s="171">
        <v>15</v>
      </c>
      <c r="D16" s="178"/>
      <c r="E16" s="172">
        <f t="shared" si="0"/>
        <v>0</v>
      </c>
      <c r="F16" s="172">
        <f t="shared" si="1"/>
        <v>0</v>
      </c>
    </row>
    <row r="17" spans="1:6" x14ac:dyDescent="0.25">
      <c r="A17" s="73">
        <v>9</v>
      </c>
      <c r="B17" s="177"/>
      <c r="C17" s="171">
        <v>15</v>
      </c>
      <c r="D17" s="178"/>
      <c r="E17" s="172">
        <f t="shared" si="0"/>
        <v>0</v>
      </c>
      <c r="F17" s="172">
        <f t="shared" si="1"/>
        <v>0</v>
      </c>
    </row>
    <row r="18" spans="1:6" ht="15.75" thickBot="1" x14ac:dyDescent="0.3">
      <c r="A18" s="73">
        <v>10</v>
      </c>
      <c r="B18" s="177"/>
      <c r="C18" s="173">
        <v>15</v>
      </c>
      <c r="D18" s="179"/>
      <c r="E18" s="174">
        <f>C18*D18</f>
        <v>0</v>
      </c>
      <c r="F18" s="174">
        <f>E18*12</f>
        <v>0</v>
      </c>
    </row>
    <row r="19" spans="1:6" ht="15.75" thickTop="1" x14ac:dyDescent="0.25">
      <c r="B19" s="169" t="s">
        <v>19</v>
      </c>
      <c r="C19" s="175">
        <v>15</v>
      </c>
      <c r="D19" s="74">
        <f>SUM(D9:D18)</f>
        <v>0</v>
      </c>
      <c r="E19" s="176">
        <f>SUM(E9:E18)</f>
        <v>0</v>
      </c>
      <c r="F19" s="176">
        <f>SUM(F9:F18)</f>
        <v>0</v>
      </c>
    </row>
    <row r="22" spans="1:6" ht="15.75" customHeight="1" x14ac:dyDescent="0.25"/>
    <row r="23" spans="1:6" ht="15.75" customHeight="1" x14ac:dyDescent="0.25"/>
    <row r="24" spans="1:6" ht="15.75" customHeight="1" x14ac:dyDescent="0.25"/>
    <row r="25" spans="1:6" ht="15.75" customHeight="1" x14ac:dyDescent="0.25"/>
    <row r="26" spans="1:6" ht="15.75" customHeight="1" x14ac:dyDescent="0.25"/>
    <row r="27" spans="1:6" ht="15.75" customHeight="1" x14ac:dyDescent="0.25"/>
  </sheetData>
  <sheetProtection algorithmName="SHA-512" hashValue="K7q3SrAUx3rqd8xd+jB38i4wIQihrliMpx1McgrM2EAKyPN6j3UwdOjgSw7H7+WjR7ol6IWSkr7YEYBh3EIydw==" saltValue="qQXCFJLguthbyHPxd8RjmQ==" spinCount="100000" sheet="1" objects="1" scenarios="1"/>
  <mergeCells count="3">
    <mergeCell ref="E3:F3"/>
    <mergeCell ref="E2:F2"/>
    <mergeCell ref="B5:F5"/>
  </mergeCells>
  <pageMargins left="0.25" right="0.25" top="0.75" bottom="0.75" header="0.3" footer="0.3"/>
  <pageSetup scale="65" fitToHeight="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zoomScaleNormal="100" workbookViewId="0"/>
  </sheetViews>
  <sheetFormatPr defaultColWidth="9.140625" defaultRowHeight="14.25" x14ac:dyDescent="0.2"/>
  <cols>
    <col min="1" max="1" width="4.85546875" style="165" customWidth="1"/>
    <col min="2" max="2" width="49.7109375" style="165" customWidth="1"/>
    <col min="3" max="3" width="23.7109375" style="165" customWidth="1"/>
    <col min="4" max="4" width="24.28515625" style="165" bestFit="1" customWidth="1"/>
    <col min="5" max="17" width="23.7109375" style="165" customWidth="1"/>
    <col min="18" max="18" width="22.7109375" style="165" customWidth="1"/>
    <col min="19" max="20" width="25.7109375" style="165" customWidth="1"/>
    <col min="21" max="21" width="15.140625" style="165" bestFit="1" customWidth="1"/>
    <col min="22" max="16384" width="9.140625" style="165"/>
  </cols>
  <sheetData>
    <row r="1" spans="1:8" s="8" customFormat="1" ht="16.5" x14ac:dyDescent="0.25">
      <c r="A1" s="6" t="str">
        <f>Instructions!A1</f>
        <v>State of Indiana, OECOSL QA Systems RFP</v>
      </c>
      <c r="B1" s="10"/>
      <c r="C1" s="10"/>
      <c r="D1" s="10"/>
      <c r="E1" s="10"/>
      <c r="F1" s="10"/>
      <c r="G1" s="10"/>
      <c r="H1" s="10"/>
    </row>
    <row r="2" spans="1:8" s="8" customFormat="1" ht="15" customHeight="1" x14ac:dyDescent="0.25">
      <c r="A2" s="5" t="str">
        <f>Instructions!A2</f>
        <v>Attachment D - Cost Proposal</v>
      </c>
      <c r="B2" s="10"/>
      <c r="C2" s="10"/>
      <c r="D2" s="43" t="s">
        <v>7</v>
      </c>
      <c r="E2" s="210" t="str">
        <f>IF('Cost Proposal Summary'!F2="","",'Cost Proposal Summary'!F2)</f>
        <v/>
      </c>
      <c r="F2" s="210"/>
    </row>
    <row r="3" spans="1:8" s="8" customFormat="1" ht="16.5" customHeight="1" x14ac:dyDescent="0.25">
      <c r="A3" s="5" t="s">
        <v>40</v>
      </c>
      <c r="B3" s="10"/>
      <c r="C3" s="10"/>
      <c r="D3" s="10"/>
      <c r="E3" s="211" t="s">
        <v>8</v>
      </c>
      <c r="F3" s="211"/>
    </row>
    <row r="4" spans="1:8" s="8" customFormat="1" ht="15" x14ac:dyDescent="0.25">
      <c r="A4" s="7"/>
      <c r="B4" s="7"/>
      <c r="C4" s="11"/>
      <c r="D4" s="11"/>
      <c r="E4" s="11"/>
      <c r="F4" s="11"/>
      <c r="G4" s="11"/>
      <c r="H4" s="11"/>
    </row>
    <row r="5" spans="1:8" ht="35.25" customHeight="1" x14ac:dyDescent="0.2">
      <c r="B5" s="232" t="s">
        <v>72</v>
      </c>
      <c r="C5" s="232"/>
      <c r="D5" s="232"/>
      <c r="E5" s="232"/>
      <c r="F5" s="232"/>
    </row>
    <row r="7" spans="1:8" ht="18.75" customHeight="1" x14ac:dyDescent="0.25">
      <c r="B7" s="166" t="s">
        <v>80</v>
      </c>
      <c r="C7" s="169" t="s">
        <v>52</v>
      </c>
      <c r="D7" s="169" t="s">
        <v>49</v>
      </c>
    </row>
    <row r="8" spans="1:8" ht="30" x14ac:dyDescent="0.25">
      <c r="B8" s="170" t="s">
        <v>43</v>
      </c>
      <c r="C8" s="182"/>
      <c r="D8" s="180">
        <f t="shared" ref="D8" si="0">C8*12</f>
        <v>0</v>
      </c>
    </row>
    <row r="9" spans="1:8" ht="15.75" customHeight="1" x14ac:dyDescent="0.2"/>
    <row r="10" spans="1:8" ht="18.75" customHeight="1" x14ac:dyDescent="0.2">
      <c r="B10" s="166" t="s">
        <v>81</v>
      </c>
    </row>
    <row r="11" spans="1:8" ht="15" x14ac:dyDescent="0.25">
      <c r="B11" s="169" t="s">
        <v>41</v>
      </c>
      <c r="C11" s="169" t="s">
        <v>50</v>
      </c>
    </row>
    <row r="12" spans="1:8" x14ac:dyDescent="0.2">
      <c r="B12" s="183"/>
      <c r="C12" s="184"/>
    </row>
    <row r="13" spans="1:8" x14ac:dyDescent="0.2">
      <c r="B13" s="183"/>
      <c r="C13" s="184"/>
    </row>
    <row r="14" spans="1:8" x14ac:dyDescent="0.2">
      <c r="B14" s="183"/>
      <c r="C14" s="184"/>
    </row>
    <row r="15" spans="1:8" x14ac:dyDescent="0.2">
      <c r="B15" s="183"/>
      <c r="C15" s="184"/>
    </row>
    <row r="16" spans="1:8" x14ac:dyDescent="0.2">
      <c r="B16" s="183"/>
      <c r="C16" s="184"/>
    </row>
    <row r="17" spans="2:3" ht="15" x14ac:dyDescent="0.25">
      <c r="B17" s="169" t="s">
        <v>42</v>
      </c>
      <c r="C17" s="181">
        <f>SUM(C12:C16)</f>
        <v>0</v>
      </c>
    </row>
  </sheetData>
  <sheetProtection algorithmName="SHA-512" hashValue="ornihhYYKOu3GMtBUIyJYzl4ZkVPMIk5yEMZ6XQvvHr6illTyFK+YhmYZwi/u5n3Ynzp/y5tHIGfzPS3SZso+w==" saltValue="DUa0FGnJ0ALXVpi/eyGjxg==" spinCount="100000" sheet="1" objects="1" scenarios="1"/>
  <mergeCells count="3">
    <mergeCell ref="E2:F2"/>
    <mergeCell ref="E3:F3"/>
    <mergeCell ref="B5:F5"/>
  </mergeCells>
  <pageMargins left="0.25" right="0.25" top="0.75" bottom="0.75" header="0.3" footer="0.3"/>
  <pageSetup scale="54" orientation="landscape"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Title</vt:lpstr>
      <vt:lpstr>Instructions</vt:lpstr>
      <vt:lpstr>Cost Proposal Summary</vt:lpstr>
      <vt:lpstr>Staffing Rates</vt:lpstr>
      <vt:lpstr>DDI Deliverables</vt:lpstr>
      <vt:lpstr>Systems M&amp;O</vt:lpstr>
      <vt:lpstr>Licensing</vt:lpstr>
      <vt:lpstr>Hardware and Hosting</vt:lpstr>
      <vt:lpstr>'Cost Proposal Summary'!Print_Area</vt:lpstr>
      <vt:lpstr>'Hardware and Hosting'!Print_Area</vt:lpstr>
      <vt:lpstr>Instructions!Print_Area</vt:lpstr>
      <vt:lpstr>Licensing!Print_Area</vt:lpstr>
      <vt:lpstr>'Staffing Rates'!Print_Area</vt:lpstr>
      <vt:lpstr>'Systems M&amp;O'!Print_Area</vt:lpstr>
      <vt:lpstr>Title!Print_Area</vt:lpstr>
      <vt:lpstr>'DDI Deliverables'!Print_Titles</vt:lpstr>
      <vt:lpstr>'Hardware and Hosting'!Print_Titles</vt:lpstr>
      <vt:lpstr>Licensing!Print_Titles</vt:lpstr>
      <vt:lpstr>'Systems M&amp;O'!Print_Titles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dc:creator>
  <cp:lastModifiedBy>Deaton, Teresa</cp:lastModifiedBy>
  <cp:lastPrinted>2019-04-12T23:32:59Z</cp:lastPrinted>
  <dcterms:created xsi:type="dcterms:W3CDTF">2015-01-30T02:18:39Z</dcterms:created>
  <dcterms:modified xsi:type="dcterms:W3CDTF">2019-06-19T13:17:16Z</dcterms:modified>
</cp:coreProperties>
</file>