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ASA-18-062 Road Salt\Bid\"/>
    </mc:Choice>
  </mc:AlternateContent>
  <bookViews>
    <workbookView xWindow="0" yWindow="0" windowWidth="19200" windowHeight="11595" tabRatio="906"/>
  </bookViews>
  <sheets>
    <sheet name="Instructions" sheetId="6" r:id="rId1"/>
    <sheet name="Treated Salt" sheetId="2" r:id="rId2"/>
    <sheet name="Untreated Salt" sheetId="1" r:id="rId3"/>
    <sheet name="Other State Agencies" sheetId="3" r:id="rId4"/>
    <sheet name="Local Entities Tonnage" sheetId="4" r:id="rId5"/>
    <sheet name="Local Entities Delivery Info" sheetId="11" r:id="rId6"/>
    <sheet name="INDOT Sub-District Breakout" sheetId="7" r:id="rId7"/>
    <sheet name="INDOT Early Fill Requirement" sheetId="8" r:id="rId8"/>
    <sheet name="INDOT Facility Addresses" sheetId="9"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 l="1"/>
  <c r="F16" i="1"/>
  <c r="F43" i="2"/>
  <c r="D44" i="3" l="1"/>
  <c r="F34" i="1"/>
  <c r="F4" i="1"/>
  <c r="D10" i="7"/>
  <c r="E183" i="8"/>
  <c r="E88" i="8"/>
  <c r="E29" i="8"/>
  <c r="E4" i="1"/>
  <c r="F13" i="1"/>
  <c r="F7" i="1"/>
  <c r="F28" i="1"/>
  <c r="F22" i="1"/>
  <c r="F10" i="1"/>
  <c r="E13" i="3" l="1"/>
  <c r="H82" i="4" l="1"/>
  <c r="H46" i="4"/>
  <c r="H33" i="4"/>
  <c r="H88" i="8" l="1"/>
  <c r="H65" i="8"/>
  <c r="H292" i="4" l="1"/>
  <c r="F37" i="1" s="1"/>
  <c r="H278" i="4"/>
  <c r="F31" i="1" s="1"/>
  <c r="H262" i="4"/>
  <c r="F25" i="1" s="1"/>
  <c r="H217" i="4"/>
  <c r="F19" i="1" s="1"/>
  <c r="H202" i="4"/>
  <c r="H165" i="4"/>
  <c r="H140" i="4"/>
  <c r="F37" i="2" s="1"/>
  <c r="H136" i="4"/>
  <c r="F31" i="2" s="1"/>
  <c r="H105" i="4"/>
  <c r="F25" i="2" s="1"/>
  <c r="F19" i="2"/>
  <c r="F13" i="2"/>
  <c r="F7" i="2"/>
  <c r="F43" i="1" l="1"/>
  <c r="H143" i="4"/>
  <c r="H295" i="4"/>
  <c r="H178" i="8"/>
  <c r="G178" i="8"/>
  <c r="F178" i="8"/>
  <c r="E178" i="8"/>
  <c r="H172" i="8"/>
  <c r="G172" i="8"/>
  <c r="F172" i="8"/>
  <c r="E172" i="8"/>
  <c r="H166" i="8"/>
  <c r="G166" i="8"/>
  <c r="F166" i="8"/>
  <c r="E166" i="8"/>
  <c r="H161" i="8"/>
  <c r="G161" i="8"/>
  <c r="F161" i="8"/>
  <c r="E161" i="8"/>
  <c r="H156" i="8"/>
  <c r="G156" i="8"/>
  <c r="F156" i="8"/>
  <c r="E156" i="8"/>
  <c r="H145" i="8"/>
  <c r="G145" i="8"/>
  <c r="F145" i="8"/>
  <c r="E145" i="8"/>
  <c r="H140" i="8"/>
  <c r="G140" i="8"/>
  <c r="F140" i="8"/>
  <c r="E140" i="8"/>
  <c r="H137" i="8"/>
  <c r="G137" i="8"/>
  <c r="F137" i="8"/>
  <c r="E137" i="8"/>
  <c r="H133" i="8"/>
  <c r="G133" i="8"/>
  <c r="F133" i="8"/>
  <c r="E133" i="8"/>
  <c r="H127" i="8"/>
  <c r="G127" i="8"/>
  <c r="F127" i="8"/>
  <c r="E127" i="8"/>
  <c r="H116" i="8"/>
  <c r="G116" i="8"/>
  <c r="F116" i="8"/>
  <c r="E116" i="8"/>
  <c r="H112" i="8"/>
  <c r="G112" i="8"/>
  <c r="F112" i="8"/>
  <c r="E112" i="8"/>
  <c r="H107" i="8"/>
  <c r="G107" i="8"/>
  <c r="F107" i="8"/>
  <c r="E107" i="8"/>
  <c r="H102" i="8"/>
  <c r="G102" i="8"/>
  <c r="F102" i="8"/>
  <c r="E102" i="8"/>
  <c r="H97" i="8"/>
  <c r="G97" i="8"/>
  <c r="F97" i="8"/>
  <c r="E97" i="8"/>
  <c r="H87" i="8"/>
  <c r="G87" i="8"/>
  <c r="F87" i="8"/>
  <c r="E87" i="8"/>
  <c r="H82" i="8"/>
  <c r="G82" i="8"/>
  <c r="F82" i="8"/>
  <c r="E82" i="8"/>
  <c r="H77" i="8"/>
  <c r="G77" i="8"/>
  <c r="F77" i="8"/>
  <c r="E77" i="8"/>
  <c r="H71" i="8"/>
  <c r="G71" i="8"/>
  <c r="F71" i="8"/>
  <c r="E71" i="8"/>
  <c r="G65" i="8"/>
  <c r="F65" i="8"/>
  <c r="E65" i="8"/>
  <c r="H55" i="8"/>
  <c r="G55" i="8"/>
  <c r="F55" i="8"/>
  <c r="E55" i="8"/>
  <c r="H50" i="8"/>
  <c r="G50" i="8"/>
  <c r="F50" i="8"/>
  <c r="E50" i="8"/>
  <c r="H46" i="8"/>
  <c r="G46" i="8"/>
  <c r="F46" i="8"/>
  <c r="E46" i="8"/>
  <c r="H39" i="8"/>
  <c r="G39" i="8"/>
  <c r="F39" i="8"/>
  <c r="E39" i="8"/>
  <c r="K7" i="2" l="1"/>
  <c r="K1" i="1" l="1"/>
  <c r="K1" i="2"/>
  <c r="K37" i="1" l="1"/>
  <c r="K31" i="1"/>
  <c r="K25" i="1"/>
  <c r="K19" i="1"/>
  <c r="K7" i="1"/>
  <c r="K37" i="2"/>
  <c r="K31" i="2"/>
  <c r="K25" i="2"/>
  <c r="K19" i="2"/>
  <c r="K13" i="2"/>
  <c r="E39" i="3"/>
  <c r="E35" i="3"/>
  <c r="E28" i="3"/>
  <c r="E31" i="3"/>
  <c r="E16" i="3"/>
  <c r="E19" i="3"/>
  <c r="E8" i="3"/>
  <c r="D23" i="3" l="1"/>
  <c r="K13" i="1"/>
  <c r="F28" i="8"/>
  <c r="G28" i="8"/>
  <c r="H28" i="8"/>
  <c r="E28" i="8"/>
  <c r="F23" i="8"/>
  <c r="G23" i="8"/>
  <c r="H23" i="8"/>
  <c r="E23" i="8"/>
  <c r="F19" i="8"/>
  <c r="G19" i="8"/>
  <c r="H19" i="8"/>
  <c r="E19" i="8"/>
  <c r="F15" i="8"/>
  <c r="G15" i="8"/>
  <c r="H15" i="8"/>
  <c r="E15" i="8"/>
  <c r="F9" i="8"/>
  <c r="G9" i="8"/>
  <c r="H9" i="8"/>
  <c r="G148" i="8" l="1"/>
  <c r="E28" i="2" s="1"/>
  <c r="F148" i="8"/>
  <c r="E28" i="1" s="1"/>
  <c r="D23" i="7"/>
  <c r="E30" i="7"/>
  <c r="H148" i="8"/>
  <c r="F28" i="2" s="1"/>
  <c r="E45" i="7"/>
  <c r="D38" i="7"/>
  <c r="D48" i="7" s="1"/>
  <c r="E10" i="7"/>
  <c r="D45" i="7"/>
  <c r="E23" i="7"/>
  <c r="E16" i="7"/>
  <c r="D16" i="7"/>
  <c r="K29" i="2" l="1"/>
  <c r="D30" i="7"/>
  <c r="H147" i="8"/>
  <c r="G147" i="8"/>
  <c r="F147" i="8"/>
  <c r="E147" i="8"/>
  <c r="D147" i="8"/>
  <c r="H117" i="8"/>
  <c r="F22" i="2" s="1"/>
  <c r="E179" i="8"/>
  <c r="G179" i="8"/>
  <c r="E34" i="2" s="1"/>
  <c r="H179" i="8"/>
  <c r="F34" i="2" s="1"/>
  <c r="H29" i="8"/>
  <c r="F4" i="2" s="1"/>
  <c r="K5" i="2" s="1"/>
  <c r="D9" i="8"/>
  <c r="E9" i="8"/>
  <c r="D178" i="8"/>
  <c r="D172" i="8"/>
  <c r="D166" i="8"/>
  <c r="D161" i="8"/>
  <c r="D156" i="8"/>
  <c r="D179" i="8" s="1"/>
  <c r="E148" i="8"/>
  <c r="K29" i="1" s="1"/>
  <c r="D145" i="8"/>
  <c r="D140" i="8"/>
  <c r="D137" i="8"/>
  <c r="D133" i="8"/>
  <c r="D127" i="8"/>
  <c r="E117" i="8"/>
  <c r="D116" i="8"/>
  <c r="D112" i="8"/>
  <c r="D107" i="8"/>
  <c r="D102" i="8"/>
  <c r="G117" i="8"/>
  <c r="E22" i="2" s="1"/>
  <c r="D97" i="8"/>
  <c r="D87" i="8"/>
  <c r="D82" i="8"/>
  <c r="D77" i="8"/>
  <c r="D71" i="8"/>
  <c r="D65" i="8"/>
  <c r="E56" i="8"/>
  <c r="D55" i="8"/>
  <c r="D50" i="8"/>
  <c r="D46" i="8"/>
  <c r="D39" i="8"/>
  <c r="D28" i="8"/>
  <c r="D23" i="8"/>
  <c r="D19" i="8"/>
  <c r="D15" i="8"/>
  <c r="K23" i="2" l="1"/>
  <c r="K35" i="2"/>
  <c r="E38" i="7"/>
  <c r="E48" i="7" s="1"/>
  <c r="F179" i="8"/>
  <c r="E34" i="1" s="1"/>
  <c r="K35" i="1" s="1"/>
  <c r="H56" i="8"/>
  <c r="G56" i="8"/>
  <c r="E10" i="2" s="1"/>
  <c r="F56" i="8"/>
  <c r="E10" i="1" s="1"/>
  <c r="D88" i="8"/>
  <c r="F88" i="8"/>
  <c r="E16" i="1" s="1"/>
  <c r="K17" i="1" s="1"/>
  <c r="D148" i="8"/>
  <c r="G88" i="8"/>
  <c r="E16" i="2" s="1"/>
  <c r="K17" i="2" s="1"/>
  <c r="F117" i="8"/>
  <c r="E22" i="1" s="1"/>
  <c r="K24" i="1" s="1"/>
  <c r="D117" i="8"/>
  <c r="D56" i="8"/>
  <c r="G29" i="8"/>
  <c r="E4" i="2" s="1"/>
  <c r="D29" i="8"/>
  <c r="F29" i="8"/>
  <c r="K11" i="1" l="1"/>
  <c r="E43" i="1"/>
  <c r="E45" i="1" s="1"/>
  <c r="H183" i="8"/>
  <c r="F10" i="2"/>
  <c r="E43" i="2"/>
  <c r="G183" i="8"/>
  <c r="F183" i="8"/>
  <c r="D183" i="8"/>
  <c r="K5" i="1" l="1"/>
  <c r="K42" i="1" s="1"/>
  <c r="E45" i="2"/>
  <c r="K11" i="2"/>
  <c r="K42" i="2" s="1"/>
</calcChain>
</file>

<file path=xl/sharedStrings.xml><?xml version="1.0" encoding="utf-8"?>
<sst xmlns="http://schemas.openxmlformats.org/spreadsheetml/2006/main" count="8519" uniqueCount="3452">
  <si>
    <t>INDOT District</t>
  </si>
  <si>
    <t>Entity</t>
  </si>
  <si>
    <t>Commitment Range</t>
  </si>
  <si>
    <t>Delivery Method</t>
  </si>
  <si>
    <t>Total Bid Amount Calculation</t>
  </si>
  <si>
    <t>Delivered</t>
  </si>
  <si>
    <t>Delivered &amp; Loaded</t>
  </si>
  <si>
    <t>Pick Up</t>
  </si>
  <si>
    <t>10-Crawfordsville</t>
  </si>
  <si>
    <t>INDOT &amp; Other State Agencies</t>
  </si>
  <si>
    <t>Local Governmental Entities</t>
  </si>
  <si>
    <t>80%-120%</t>
  </si>
  <si>
    <t>20-Fort Wayne</t>
  </si>
  <si>
    <t>30-Greenfield</t>
  </si>
  <si>
    <t>40-LaPorte</t>
  </si>
  <si>
    <t>50-Seymour</t>
  </si>
  <si>
    <t>60-Vincennes</t>
  </si>
  <si>
    <t>Line Item</t>
  </si>
  <si>
    <t>Treated Salt</t>
  </si>
  <si>
    <t>Entity Name</t>
  </si>
  <si>
    <t>Entity Type</t>
  </si>
  <si>
    <t>Unit of Measure</t>
  </si>
  <si>
    <t>Delivery Address</t>
  </si>
  <si>
    <t>Deliver To City</t>
  </si>
  <si>
    <t>Deliver To State</t>
  </si>
  <si>
    <t>Deliver To Zip Code</t>
  </si>
  <si>
    <t>Contact Phone Number</t>
  </si>
  <si>
    <t>Other Delivery Notes</t>
  </si>
  <si>
    <t>Crawfordsville - 10</t>
  </si>
  <si>
    <t>DOC-Indiana Women's Prison</t>
  </si>
  <si>
    <t>Other State Agency</t>
  </si>
  <si>
    <t>TON</t>
  </si>
  <si>
    <t>Treated</t>
  </si>
  <si>
    <t>2596 Girls School Rd</t>
  </si>
  <si>
    <t>Indianapolis</t>
  </si>
  <si>
    <t>IN</t>
  </si>
  <si>
    <t>317-244-3387</t>
  </si>
  <si>
    <t>DOC-Putnamville Correctional Facility</t>
  </si>
  <si>
    <t>DOC-Rockville Correctional Facility</t>
  </si>
  <si>
    <t>811 W 50 N</t>
  </si>
  <si>
    <t>Rockville</t>
  </si>
  <si>
    <t xml:space="preserve">765-569-3178, ext 342 </t>
  </si>
  <si>
    <t xml:space="preserve">Contact is Richard Buehler, PPD / Can also be reached via email at  or Rbuehler@idoc.in.gov </t>
  </si>
  <si>
    <t>Greenfield - 30</t>
  </si>
  <si>
    <t>Richmond State Hospital</t>
  </si>
  <si>
    <t xml:space="preserve">498 N.W. 18th St, </t>
  </si>
  <si>
    <t>Richmond</t>
  </si>
  <si>
    <t>765-935-9260</t>
  </si>
  <si>
    <t>Contact is Karen Smallwood. Upon arrival to location's campus for salt delivery, please call for detail on where salt should be taken.</t>
  </si>
  <si>
    <t>Seymour - 50</t>
  </si>
  <si>
    <t>Camp Atterbury</t>
  </si>
  <si>
    <t>Camp Atterbury, Building 232</t>
  </si>
  <si>
    <t>812-526-1104</t>
  </si>
  <si>
    <t>Vincennes - 60</t>
  </si>
  <si>
    <t>DOC-Wabash Valley Correctional Facility</t>
  </si>
  <si>
    <t>6908 S Old US Hwy 41</t>
  </si>
  <si>
    <t>Carlisle</t>
  </si>
  <si>
    <t>812-398-5050</t>
  </si>
  <si>
    <t>Contact is Greg Eaton</t>
  </si>
  <si>
    <t>Untreated Salt</t>
  </si>
  <si>
    <t>Entity Phone Number</t>
  </si>
  <si>
    <t>Untreated</t>
  </si>
  <si>
    <t xml:space="preserve">501 W. Main St. </t>
  </si>
  <si>
    <t>Plainfield</t>
  </si>
  <si>
    <t>317-839-7751</t>
  </si>
  <si>
    <t>DOC-Correctional Industrial Facility / IR</t>
  </si>
  <si>
    <t>Indiana State Fair Commission</t>
  </si>
  <si>
    <t xml:space="preserve">1202 E. 38th St. </t>
  </si>
  <si>
    <t>317-459-2708</t>
  </si>
  <si>
    <t>Jimmy Stucky is contact - please call him for directions onto the grounds during delivery.</t>
  </si>
  <si>
    <t>LaPorte - 40</t>
  </si>
  <si>
    <t>DOC-Indiana State Prison</t>
  </si>
  <si>
    <t>1 Park Row</t>
  </si>
  <si>
    <t>Michigan City</t>
  </si>
  <si>
    <t>219-874-7256 x3516
219-874-7256 x1200</t>
  </si>
  <si>
    <t>Contacts are:
 1st - Art Kaufman, 219.874.7256 x3516
 2nd - Don Parkes  219.874.7256 x1200
Entrance to facility for deliveries is on the North side. Delivery times are Monday – Friday from 7 am to 1 pm</t>
  </si>
  <si>
    <t>DOC-Westville Correctional Facility</t>
  </si>
  <si>
    <t>5501 S. 1100 W</t>
  </si>
  <si>
    <t>Westville</t>
  </si>
  <si>
    <t>219-608-0822</t>
  </si>
  <si>
    <t>DOC-Madison Correctional Facility</t>
  </si>
  <si>
    <t>800 MSH Bus Stop Dr.</t>
  </si>
  <si>
    <t>Madison</t>
  </si>
  <si>
    <t>812-265-6154</t>
  </si>
  <si>
    <t>Contact is Jeff Meece</t>
  </si>
  <si>
    <t>Madison State Hospital</t>
  </si>
  <si>
    <t xml:space="preserve">711 Green Rd. </t>
  </si>
  <si>
    <t>812-265-7747
812-265-7448</t>
  </si>
  <si>
    <t>Site Code</t>
  </si>
  <si>
    <t>Facility</t>
  </si>
  <si>
    <t>Address</t>
  </si>
  <si>
    <t>Phone Number</t>
  </si>
  <si>
    <t xml:space="preserve">600 S Grant Ave </t>
  </si>
  <si>
    <t>Fowler IN 47944-1638</t>
  </si>
  <si>
    <t> 765-884-1501</t>
  </si>
  <si>
    <t>Lebanon Unit</t>
  </si>
  <si>
    <t>2637 N State Road 52</t>
  </si>
  <si>
    <t xml:space="preserve">Lebanon IN 46052 </t>
  </si>
  <si>
    <t> 765-482-1240</t>
  </si>
  <si>
    <t>Ashboro Unit</t>
  </si>
  <si>
    <t>179 N. SR-59</t>
  </si>
  <si>
    <t>Centerpoint IN  47840</t>
  </si>
  <si>
    <t> 812-835-4493</t>
  </si>
  <si>
    <t>Frankfort Subdistrict &amp; Unit</t>
  </si>
  <si>
    <t>1675 W State Road 28</t>
  </si>
  <si>
    <t xml:space="preserve">Frankfort IN 46041-6999 </t>
  </si>
  <si>
    <t> 765-659-3360</t>
  </si>
  <si>
    <t xml:space="preserve">Veedersburg Unit </t>
  </si>
  <si>
    <t xml:space="preserve">201 S Sterling Ave </t>
  </si>
  <si>
    <t>Veedersburg IN 47987</t>
  </si>
  <si>
    <t> 765-294-2241</t>
  </si>
  <si>
    <t>Lizton Unit</t>
  </si>
  <si>
    <t>Lizton IN 46149</t>
  </si>
  <si>
    <t> 317-994-5397</t>
  </si>
  <si>
    <t>Plainfield Unit</t>
  </si>
  <si>
    <t xml:space="preserve">1000 S Center St </t>
  </si>
  <si>
    <t xml:space="preserve">Plainfield IN 46168 </t>
  </si>
  <si>
    <t> 317-839-0189</t>
  </si>
  <si>
    <t>Crawfordsville District Complex</t>
  </si>
  <si>
    <t>41 W CR 300N</t>
  </si>
  <si>
    <t>Crawfordsville IN 47933-9088</t>
  </si>
  <si>
    <t> 765-361-5200</t>
  </si>
  <si>
    <t>Bloomingdale Unit</t>
  </si>
  <si>
    <t>3422 N US Highway 41</t>
  </si>
  <si>
    <t>Bloomingdale IN 47832</t>
  </si>
  <si>
    <t> 765-498-3653</t>
  </si>
  <si>
    <t xml:space="preserve">Cloverdale Subdistrict </t>
  </si>
  <si>
    <t>10 N High Street</t>
  </si>
  <si>
    <t>Cloverdale IN 46120-0749</t>
  </si>
  <si>
    <t> 765-795-6825</t>
  </si>
  <si>
    <t>Bainbridge Unit</t>
  </si>
  <si>
    <t>1558 W US Highway 36</t>
  </si>
  <si>
    <t>Bainbridge IN 46105</t>
  </si>
  <si>
    <t>Romney Unit</t>
  </si>
  <si>
    <t>12800 US Highway 231 S</t>
  </si>
  <si>
    <t>Romney IN 47981</t>
  </si>
  <si>
    <t> 765-538-3711</t>
  </si>
  <si>
    <t>Lafayette Unit</t>
  </si>
  <si>
    <t>5110 St. Rd. 43 N</t>
  </si>
  <si>
    <t xml:space="preserve">West Lafayette IN 47906 </t>
  </si>
  <si>
    <t> 765-463-4403</t>
  </si>
  <si>
    <t>Newport Unit</t>
  </si>
  <si>
    <t>990 S. Old SR-63</t>
  </si>
  <si>
    <t>Hilldale IN 47854</t>
  </si>
  <si>
    <t> 765-492-3536</t>
  </si>
  <si>
    <t>Terre Haute Subdistrict Complex</t>
  </si>
  <si>
    <t xml:space="preserve">5693 E Sony Dr </t>
  </si>
  <si>
    <t xml:space="preserve">Terre Haute IN 47801-0006 </t>
  </si>
  <si>
    <t> 812-232-1176</t>
  </si>
  <si>
    <t>Fort Harrison Unit</t>
  </si>
  <si>
    <t xml:space="preserve">2900 Ft. Harrison Rd. </t>
  </si>
  <si>
    <t xml:space="preserve">Terre Haute IN 47805 </t>
  </si>
  <si>
    <t> 812-466-4261</t>
  </si>
  <si>
    <t>West Lafayette Subdistrict</t>
  </si>
  <si>
    <t>2319 U.S. 231</t>
  </si>
  <si>
    <t>765-743-3253</t>
  </si>
  <si>
    <t>Carbondale Unit</t>
  </si>
  <si>
    <t xml:space="preserve">1538 W. 200N </t>
  </si>
  <si>
    <t xml:space="preserve">Williamsport  IN  47993 </t>
  </si>
  <si>
    <t> 765-762-6020</t>
  </si>
  <si>
    <t>Remington/S.R. 24 Dome</t>
  </si>
  <si>
    <t>NE Quadrant of I-65/S.R. 24</t>
  </si>
  <si>
    <t>Remington, IN 47977</t>
  </si>
  <si>
    <t>N/A</t>
  </si>
  <si>
    <t>Monroe Unit</t>
  </si>
  <si>
    <t>RR 1 CR 100 W</t>
  </si>
  <si>
    <t xml:space="preserve">Monroe IN 46772 </t>
  </si>
  <si>
    <t> 260-692-6324</t>
  </si>
  <si>
    <t>Fort Wayne District Complex</t>
  </si>
  <si>
    <t xml:space="preserve">5333 Hatfield Rd </t>
  </si>
  <si>
    <t xml:space="preserve">Fort Wayne IN 46808-1042 </t>
  </si>
  <si>
    <t> 260-484-9541</t>
  </si>
  <si>
    <t>New Haven Unit</t>
  </si>
  <si>
    <t xml:space="preserve">2111 McConnel Rd </t>
  </si>
  <si>
    <t xml:space="preserve">New Haven IN 46774 </t>
  </si>
  <si>
    <t> 260-749-8612</t>
  </si>
  <si>
    <t>US27 South Unit &amp; Test Lab</t>
  </si>
  <si>
    <t>10422 US27 South</t>
  </si>
  <si>
    <t xml:space="preserve">Fort Wayne IN 46816 </t>
  </si>
  <si>
    <t> 260-447-6746</t>
  </si>
  <si>
    <t>Waterloo Unit</t>
  </si>
  <si>
    <t>3407 US 6</t>
  </si>
  <si>
    <t xml:space="preserve">Waterloo IN 46793 </t>
  </si>
  <si>
    <t> 260-837-8491</t>
  </si>
  <si>
    <t xml:space="preserve">Elkhart Subdistrict </t>
  </si>
  <si>
    <t>58905 County Road 9</t>
  </si>
  <si>
    <t xml:space="preserve">Elkhart IN 46517-9531 </t>
  </si>
  <si>
    <t>  574-294-3178</t>
  </si>
  <si>
    <t>New Paris Unit</t>
  </si>
  <si>
    <t>21335 US 6</t>
  </si>
  <si>
    <t>New Paris IN 46553</t>
  </si>
  <si>
    <t> 574-831-4267 vacant</t>
  </si>
  <si>
    <t>Gas City Unit</t>
  </si>
  <si>
    <t>5291 East 500 South</t>
  </si>
  <si>
    <t>Gas City IN 46953</t>
  </si>
  <si>
    <t> 765-674-1461</t>
  </si>
  <si>
    <t>Markle Unit</t>
  </si>
  <si>
    <t xml:space="preserve">555 Harrison Street </t>
  </si>
  <si>
    <t>Markle IN 46770</t>
  </si>
  <si>
    <t> N/A VACANT</t>
  </si>
  <si>
    <t xml:space="preserve">Warsaw Subdistrict </t>
  </si>
  <si>
    <t xml:space="preserve">2790 Fox Farm Rd </t>
  </si>
  <si>
    <t xml:space="preserve">Warsaw IN 46582-6545 </t>
  </si>
  <si>
    <t>  574-267-6847</t>
  </si>
  <si>
    <t>Shipshewana Unit</t>
  </si>
  <si>
    <t>CR 675 W</t>
  </si>
  <si>
    <t>Shipshewana IN 46565</t>
  </si>
  <si>
    <t> 260-768-4597</t>
  </si>
  <si>
    <t>Peru Unit</t>
  </si>
  <si>
    <t>2892 W 200 N</t>
  </si>
  <si>
    <t>Peru IN 46970</t>
  </si>
  <si>
    <t>Brimfield Unit</t>
  </si>
  <si>
    <t>0507 East US 6</t>
  </si>
  <si>
    <t xml:space="preserve">Wawaka, IN 46720 </t>
  </si>
  <si>
    <t> 260-636-7445</t>
  </si>
  <si>
    <t xml:space="preserve">Angola Subdistrict </t>
  </si>
  <si>
    <t xml:space="preserve">315 S Gerald Lett Ave </t>
  </si>
  <si>
    <t>Angola IN 46703-2177</t>
  </si>
  <si>
    <t> 260-665-9507</t>
  </si>
  <si>
    <t>Orland Unit &amp; Testing Lab</t>
  </si>
  <si>
    <t>SR 327</t>
  </si>
  <si>
    <t xml:space="preserve">Orland, IN 46776 </t>
  </si>
  <si>
    <t> 260-668-3929</t>
  </si>
  <si>
    <t>Wabash Subdistrict &amp; Testing Lab</t>
  </si>
  <si>
    <t xml:space="preserve">1178 Manchester Ave </t>
  </si>
  <si>
    <t>Wabash IN 46992-1637</t>
  </si>
  <si>
    <t> 260-563-0682</t>
  </si>
  <si>
    <t>North Manchester Unit</t>
  </si>
  <si>
    <t>11758 N SR 13</t>
  </si>
  <si>
    <t xml:space="preserve">North Manchester 46962 </t>
  </si>
  <si>
    <t xml:space="preserve">Bluffton Subdistrict </t>
  </si>
  <si>
    <t>2800 W State Road 124</t>
  </si>
  <si>
    <t>Bluffton IN 46716-9745</t>
  </si>
  <si>
    <t> 260-694-6383</t>
  </si>
  <si>
    <t xml:space="preserve">Laud Unit </t>
  </si>
  <si>
    <t>5631 SR 9</t>
  </si>
  <si>
    <t>Columbia City IN 46725</t>
  </si>
  <si>
    <t> 260-396-2929</t>
  </si>
  <si>
    <t>Muncie Unit</t>
  </si>
  <si>
    <t>5400 N Old SR 3N</t>
  </si>
  <si>
    <t xml:space="preserve">Muncie IN 47302 </t>
  </si>
  <si>
    <t> 765-289-2652</t>
  </si>
  <si>
    <t>Westfield Unit</t>
  </si>
  <si>
    <t>651 SR 32 West</t>
  </si>
  <si>
    <t xml:space="preserve">Westfield IN 46074-6849 </t>
  </si>
  <si>
    <t> 317-896-2240</t>
  </si>
  <si>
    <t xml:space="preserve">Greenfield IN 46140-2227 </t>
  </si>
  <si>
    <t>  317-462-7751</t>
  </si>
  <si>
    <t>New Castle Unit</t>
  </si>
  <si>
    <t>3906 S SR 3</t>
  </si>
  <si>
    <t xml:space="preserve">New Castle IN 47362 </t>
  </si>
  <si>
    <t> 765-529-6520</t>
  </si>
  <si>
    <t xml:space="preserve">Kokomo Unit </t>
  </si>
  <si>
    <t>3814 E 00 North South</t>
  </si>
  <si>
    <t xml:space="preserve">Kokomo IN 46901-6649 </t>
  </si>
  <si>
    <t> 765-457-7909</t>
  </si>
  <si>
    <t>Portland Unit</t>
  </si>
  <si>
    <t>SR 67 and CR 50 S</t>
  </si>
  <si>
    <t xml:space="preserve">Portland IN 47371 </t>
  </si>
  <si>
    <t>  260-726-8865</t>
  </si>
  <si>
    <t>Anderson Unit</t>
  </si>
  <si>
    <t xml:space="preserve">6536 Columbus Ave </t>
  </si>
  <si>
    <t xml:space="preserve">Anderson IN 48013-3433 </t>
  </si>
  <si>
    <t> 765-683-1097</t>
  </si>
  <si>
    <t>Alexandria Unit</t>
  </si>
  <si>
    <t xml:space="preserve">Alexandria IN 46001 </t>
  </si>
  <si>
    <t> 765-724-7491</t>
  </si>
  <si>
    <t>Fortville Unit</t>
  </si>
  <si>
    <t>Pendleton IN 46064</t>
  </si>
  <si>
    <t> 317-485-6628</t>
  </si>
  <si>
    <t xml:space="preserve">Indianapolis Subdistrict </t>
  </si>
  <si>
    <t xml:space="preserve">7105 Brookville Rd </t>
  </si>
  <si>
    <t xml:space="preserve">Indianapolis IN 46239 </t>
  </si>
  <si>
    <t>  317-356-2412</t>
  </si>
  <si>
    <t>71st Street Unit</t>
  </si>
  <si>
    <t xml:space="preserve">7160 Lafayette Rd </t>
  </si>
  <si>
    <t xml:space="preserve">Indianapolis IN 46278 </t>
  </si>
  <si>
    <t>  317-297-0962</t>
  </si>
  <si>
    <t>65th Street Unit</t>
  </si>
  <si>
    <t xml:space="preserve">5350 E 65th St </t>
  </si>
  <si>
    <t xml:space="preserve">Indianapolis IN 46220 </t>
  </si>
  <si>
    <t> 317-849-1436</t>
  </si>
  <si>
    <t>Madison &amp; Morris Unit</t>
  </si>
  <si>
    <t xml:space="preserve">1040 S Madison Ave </t>
  </si>
  <si>
    <t xml:space="preserve">Indianapolis IN 46225 </t>
  </si>
  <si>
    <t>  317-634-1987</t>
  </si>
  <si>
    <t xml:space="preserve">Albany Subdistrict </t>
  </si>
  <si>
    <t>12239 W State Road 28</t>
  </si>
  <si>
    <t xml:space="preserve">Albany IN 47320-9317 </t>
  </si>
  <si>
    <t> 765-789-4178</t>
  </si>
  <si>
    <t>Winchester Unit</t>
  </si>
  <si>
    <t xml:space="preserve">Winchester IN 47394 </t>
  </si>
  <si>
    <t> 765-584-5541</t>
  </si>
  <si>
    <t>Rushville Unit</t>
  </si>
  <si>
    <t>2123 W SR 44</t>
  </si>
  <si>
    <t>Rushville IN 46173</t>
  </si>
  <si>
    <t> 765-932-2636</t>
  </si>
  <si>
    <t>Shelbyville Unit</t>
  </si>
  <si>
    <t xml:space="preserve">76 Rampart St </t>
  </si>
  <si>
    <t>Shelbyville IN 46176</t>
  </si>
  <si>
    <t> 317-398-7647</t>
  </si>
  <si>
    <t xml:space="preserve">Tipton Subdistrict </t>
  </si>
  <si>
    <t>2152 W State Road 28</t>
  </si>
  <si>
    <t>Tipton IN 46062-8209</t>
  </si>
  <si>
    <t>  765-675-7402</t>
  </si>
  <si>
    <t xml:space="preserve">Liberty Unit </t>
  </si>
  <si>
    <t>4902 W SR 44</t>
  </si>
  <si>
    <t xml:space="preserve">Liberty IN 47353 </t>
  </si>
  <si>
    <t> 765-458-5771</t>
  </si>
  <si>
    <t>Cambridge City Subdistrict Site</t>
  </si>
  <si>
    <t>1241 S SR 1</t>
  </si>
  <si>
    <t>Cambridge City IN 47327</t>
  </si>
  <si>
    <t> 765-334-8168</t>
  </si>
  <si>
    <t>Richmond Unit</t>
  </si>
  <si>
    <t xml:space="preserve">2790 Salisbury Rd </t>
  </si>
  <si>
    <t xml:space="preserve">Richmond IN 47374 </t>
  </si>
  <si>
    <t> 765-962-2166</t>
  </si>
  <si>
    <t xml:space="preserve">Monticello Subdistrict </t>
  </si>
  <si>
    <t>12209 N 1200 W</t>
  </si>
  <si>
    <t>Monticello IN 47960-2789</t>
  </si>
  <si>
    <t>Flora Unit</t>
  </si>
  <si>
    <t>Flora IN 46929</t>
  </si>
  <si>
    <t>Logansport Unit</t>
  </si>
  <si>
    <t>2098 S State Road 25</t>
  </si>
  <si>
    <t xml:space="preserve">Logansport IN 46947 </t>
  </si>
  <si>
    <t>Rochester Unit</t>
  </si>
  <si>
    <t>8 W 50 N</t>
  </si>
  <si>
    <t xml:space="preserve">Rochester IN 46975 </t>
  </si>
  <si>
    <t xml:space="preserve">Rensselaer Subdistrict </t>
  </si>
  <si>
    <t xml:space="preserve">1130 E Maple St </t>
  </si>
  <si>
    <t>Rensselaer IN 47978</t>
  </si>
  <si>
    <t>Roselawn Unit</t>
  </si>
  <si>
    <t>9958 N. 600 East</t>
  </si>
  <si>
    <t>Roselawn IN 46372</t>
  </si>
  <si>
    <t xml:space="preserve">Gary Subdistrict </t>
  </si>
  <si>
    <t xml:space="preserve">7601 Melton Rd </t>
  </si>
  <si>
    <t>Gary IN 46404</t>
  </si>
  <si>
    <t>Crown Point Unit</t>
  </si>
  <si>
    <t xml:space="preserve">Crown Point IN 46307 </t>
  </si>
  <si>
    <t>LaPorte District Complex</t>
  </si>
  <si>
    <t xml:space="preserve">315 E Boyd Ave </t>
  </si>
  <si>
    <t>LaPorte IN 46350-6734</t>
  </si>
  <si>
    <t>Michigan City Unit</t>
  </si>
  <si>
    <t>6100 E. Michigan Blvd.</t>
  </si>
  <si>
    <t xml:space="preserve">Michigan City IN 46360 </t>
  </si>
  <si>
    <t>Wanatah Unit</t>
  </si>
  <si>
    <t>10621 W. US 30</t>
  </si>
  <si>
    <t>Wanatah IN 46390</t>
  </si>
  <si>
    <t xml:space="preserve">Plymouth Subdistrict </t>
  </si>
  <si>
    <t xml:space="preserve">Plymouth IN 46563-8420 </t>
  </si>
  <si>
    <t>Kentland Unit</t>
  </si>
  <si>
    <t>12788 S. US 41</t>
  </si>
  <si>
    <t>Kentland IN 47951</t>
  </si>
  <si>
    <t>Chesterton Unit</t>
  </si>
  <si>
    <t>1651 N US35</t>
  </si>
  <si>
    <t>Winamac IN 46996</t>
  </si>
  <si>
    <t>Medaryville Unit</t>
  </si>
  <si>
    <t>15028 N. 600 East</t>
  </si>
  <si>
    <t>Medaryville IN 47957</t>
  </si>
  <si>
    <t>South Bend</t>
  </si>
  <si>
    <t>55650 Mayflower Rd.</t>
  </si>
  <si>
    <t>South Bend IN  46619</t>
  </si>
  <si>
    <t>Mishawaka Unit</t>
  </si>
  <si>
    <t xml:space="preserve">915 S Beiger St </t>
  </si>
  <si>
    <t xml:space="preserve">Mishawaka IN 46544 </t>
  </si>
  <si>
    <t xml:space="preserve">3545 Two Milehouse RD  </t>
  </si>
  <si>
    <t xml:space="preserve">Columbus IN 47201-9242 </t>
  </si>
  <si>
    <t>6751 N SR135</t>
  </si>
  <si>
    <t>Falls City Subdistrict &amp; Sellersburg Unit</t>
  </si>
  <si>
    <t xml:space="preserve">Clarksville IN 47129-9243 </t>
  </si>
  <si>
    <t>Aurora IN 47001-9132</t>
  </si>
  <si>
    <t>Greensburg Unit</t>
  </si>
  <si>
    <t>Greensburg 47240</t>
  </si>
  <si>
    <t>Brookville Unit</t>
  </si>
  <si>
    <t>Brookville 47012</t>
  </si>
  <si>
    <t>Corydon Unit</t>
  </si>
  <si>
    <t xml:space="preserve">3180 Harrison Way NW </t>
  </si>
  <si>
    <t>Corydon IN 47112</t>
  </si>
  <si>
    <t>Seymour District Complex</t>
  </si>
  <si>
    <t xml:space="preserve">185 Agrico Ln </t>
  </si>
  <si>
    <t xml:space="preserve">Seymour IN 47240-4055 </t>
  </si>
  <si>
    <t>Brownstown 47220</t>
  </si>
  <si>
    <t xml:space="preserve">1875 JPG Woodfil Rd </t>
  </si>
  <si>
    <t>Madison IN 47250-9741</t>
  </si>
  <si>
    <t>North Vernon Unit</t>
  </si>
  <si>
    <t>2900 N. ST.Hwy 3</t>
  </si>
  <si>
    <t xml:space="preserve">North Vernon 47265 </t>
  </si>
  <si>
    <t>Amity Unit</t>
  </si>
  <si>
    <t>4511 S Hwy 31</t>
  </si>
  <si>
    <t>Amity 47131</t>
  </si>
  <si>
    <t xml:space="preserve">2965 Prow Rd </t>
  </si>
  <si>
    <t xml:space="preserve">Bloomington IN 47404-1603 </t>
  </si>
  <si>
    <t>Martinsville Unit</t>
  </si>
  <si>
    <t xml:space="preserve">1188 Lenvoil Rd </t>
  </si>
  <si>
    <t>Martinsville 46151</t>
  </si>
  <si>
    <t>Aberdeen Unit</t>
  </si>
  <si>
    <t xml:space="preserve">9057 Aberdeen Road </t>
  </si>
  <si>
    <t>Spencer Unit</t>
  </si>
  <si>
    <t>2201 E St Rd 46</t>
  </si>
  <si>
    <t>Spencer 47460</t>
  </si>
  <si>
    <t>Penntown Unit</t>
  </si>
  <si>
    <t xml:space="preserve">14209 Rosefelt Rd </t>
  </si>
  <si>
    <t>Sunman 47041</t>
  </si>
  <si>
    <t>Versailles Unit</t>
  </si>
  <si>
    <t>Versailles 47042</t>
  </si>
  <si>
    <t>Scottsburg Unit</t>
  </si>
  <si>
    <t xml:space="preserve">1601 W Mcclain Ave </t>
  </si>
  <si>
    <t>Scottsburg 47170</t>
  </si>
  <si>
    <t>Salem Unit</t>
  </si>
  <si>
    <t>4780 W State Road 60</t>
  </si>
  <si>
    <t xml:space="preserve">Salem IN 47167 </t>
  </si>
  <si>
    <t>Washington Unit</t>
  </si>
  <si>
    <t>914 Hwy 57 S</t>
  </si>
  <si>
    <t xml:space="preserve">Washington  IN 47501 </t>
  </si>
  <si>
    <t> 812-254-0047</t>
  </si>
  <si>
    <t xml:space="preserve">Jasper Unit </t>
  </si>
  <si>
    <t>1967 SR 162</t>
  </si>
  <si>
    <t>Jasper IN 47546</t>
  </si>
  <si>
    <t> 812-482-3422</t>
  </si>
  <si>
    <t>Princeton Unit &amp; 210 Lot</t>
  </si>
  <si>
    <t>Princeton IN 47670</t>
  </si>
  <si>
    <t xml:space="preserve">Linton Subdistrict </t>
  </si>
  <si>
    <t>Linton IN 47441</t>
  </si>
  <si>
    <t> 812-847-2246</t>
  </si>
  <si>
    <t>Crane Unit</t>
  </si>
  <si>
    <t xml:space="preserve">13573 E 1700 N </t>
  </si>
  <si>
    <t>Newberry, In 47449</t>
  </si>
  <si>
    <t>812-863-2670</t>
  </si>
  <si>
    <t>Vincennes District Complex</t>
  </si>
  <si>
    <t>3650 S US Highway 41</t>
  </si>
  <si>
    <t xml:space="preserve">Vincennes IN 47591-9443 </t>
  </si>
  <si>
    <t>1-800-279-5758</t>
  </si>
  <si>
    <t>Bedford Unit</t>
  </si>
  <si>
    <t>1415 Bundy LN</t>
  </si>
  <si>
    <t xml:space="preserve">Bedford IN 47421 </t>
  </si>
  <si>
    <t> 812-279-1340</t>
  </si>
  <si>
    <t xml:space="preserve">Loogootee Unit </t>
  </si>
  <si>
    <t>Loogootee, IN 47553</t>
  </si>
  <si>
    <t xml:space="preserve">Paoli Subdistrict </t>
  </si>
  <si>
    <t>1222 N Greenbriar</t>
  </si>
  <si>
    <t>Paoli IN 47454-8811</t>
  </si>
  <si>
    <t>Tell City Subdistrict</t>
  </si>
  <si>
    <t>15077 Old State Road 37</t>
  </si>
  <si>
    <t>Tell City IN 47586-8624</t>
  </si>
  <si>
    <t> 812-836-2112</t>
  </si>
  <si>
    <t>Derby Unit</t>
  </si>
  <si>
    <t>15114 Old SR 37</t>
  </si>
  <si>
    <t>Tell City IN 47586</t>
  </si>
  <si>
    <t> 812-836-2748</t>
  </si>
  <si>
    <t>Birdseye Unit</t>
  </si>
  <si>
    <t>26900 SR 145</t>
  </si>
  <si>
    <t>Siberia In 47515</t>
  </si>
  <si>
    <t> 812-357-7508</t>
  </si>
  <si>
    <t>Petersburg Unit</t>
  </si>
  <si>
    <t xml:space="preserve">1120 North Vincennes Ave </t>
  </si>
  <si>
    <t xml:space="preserve">Petersburg IN 47567 </t>
  </si>
  <si>
    <t> 812-354-9631</t>
  </si>
  <si>
    <t>Poseyville Unit</t>
  </si>
  <si>
    <t>10 N Walnut</t>
  </si>
  <si>
    <t>Poseyville IN 47633</t>
  </si>
  <si>
    <t> 812-8743400</t>
  </si>
  <si>
    <t>Dale Unit Site &amp; Testing Lab</t>
  </si>
  <si>
    <t>21235 N US Highway 231</t>
  </si>
  <si>
    <t>Dale IN 47523</t>
  </si>
  <si>
    <t> 812-937-4481</t>
  </si>
  <si>
    <t>Chrisney Unit</t>
  </si>
  <si>
    <t>823 N Main</t>
  </si>
  <si>
    <t>Chrisney IN 47611</t>
  </si>
  <si>
    <t> 812362-7778</t>
  </si>
  <si>
    <t>Sullivan Unit</t>
  </si>
  <si>
    <t>810 Frakes Street</t>
  </si>
  <si>
    <t>Sullivan IN 47882</t>
  </si>
  <si>
    <t> 812-268-3292</t>
  </si>
  <si>
    <t xml:space="preserve">Evansville Subdistrict </t>
  </si>
  <si>
    <t xml:space="preserve">16601 N Boyle Ln </t>
  </si>
  <si>
    <t xml:space="preserve">Evansville IN 47725-8522 </t>
  </si>
  <si>
    <t> 812-867-9017</t>
  </si>
  <si>
    <t xml:space="preserve">3200 Marion Ave </t>
  </si>
  <si>
    <t xml:space="preserve">Evansville IN 47712 </t>
  </si>
  <si>
    <t> 812-424-3421</t>
  </si>
  <si>
    <t>Chandler Unit</t>
  </si>
  <si>
    <t xml:space="preserve">322 Inderrieden Rd </t>
  </si>
  <si>
    <t xml:space="preserve">Chandler IN 47610 </t>
  </si>
  <si>
    <t> 812-925-3736</t>
  </si>
  <si>
    <t>DISTRICT LOCATION</t>
  </si>
  <si>
    <t>UNIT OR STOCK NO</t>
  </si>
  <si>
    <t>CAPACITY (TONS)</t>
  </si>
  <si>
    <t>SEASONAL STORAGE REQUIREMENTS (Untreated Salt)</t>
  </si>
  <si>
    <t xml:space="preserve">EARLY FILL STORAGE REQUIREMENTS (Untreated Salt) </t>
  </si>
  <si>
    <t xml:space="preserve">EARLY FILL STORAGE REQUIREMENTS (Treated Salt) </t>
  </si>
  <si>
    <t>SEASONAL STORAGE REQUIREMENTS (Treated Salt)</t>
  </si>
  <si>
    <t>CRAWFORDSVILLE DISTRICT</t>
  </si>
  <si>
    <t>Crawfordsville Sub</t>
  </si>
  <si>
    <t>1201 C-ville</t>
  </si>
  <si>
    <t>1202 Bloomingdale</t>
  </si>
  <si>
    <t>1203 Newport</t>
  </si>
  <si>
    <t>1204 Veedersburg</t>
  </si>
  <si>
    <t>Subtotal</t>
  </si>
  <si>
    <t>1300 West Lafayette</t>
  </si>
  <si>
    <t>1301 Fowler</t>
  </si>
  <si>
    <t>1302 Carbondale</t>
  </si>
  <si>
    <t>1303 Lafayette</t>
  </si>
  <si>
    <t>Pile 1 Remmington</t>
  </si>
  <si>
    <t>Frankfort Sub</t>
  </si>
  <si>
    <t>1401 Frankfort</t>
  </si>
  <si>
    <t>1402 Lebanon</t>
  </si>
  <si>
    <t>1403 Romney</t>
  </si>
  <si>
    <t>Terre Haute Sub</t>
  </si>
  <si>
    <t>1101 T.H. -I-70</t>
  </si>
  <si>
    <t>1102 Ashboro</t>
  </si>
  <si>
    <t>1103 T.H.-Ft. Harrison Rd</t>
  </si>
  <si>
    <t>Cloverdale Sub</t>
  </si>
  <si>
    <t>1501 Cloverdale</t>
  </si>
  <si>
    <t>1502 Bainbridge</t>
  </si>
  <si>
    <t>1503 Lizton</t>
  </si>
  <si>
    <t>1504 Plainfield</t>
  </si>
  <si>
    <t>CRAWFORDSVILLE DISTRICT TOTAL</t>
  </si>
  <si>
    <t>FORT WAYNE DISTRICT</t>
  </si>
  <si>
    <t>Elkhart Sub</t>
  </si>
  <si>
    <t>2201 Elkhart</t>
  </si>
  <si>
    <t>2202 New Paris</t>
  </si>
  <si>
    <t>2203 Warsaw</t>
  </si>
  <si>
    <t xml:space="preserve">2204 Brimfield </t>
  </si>
  <si>
    <t>2205 Shipshewana</t>
  </si>
  <si>
    <t>Fort Wayne Sub</t>
  </si>
  <si>
    <t>2301 Fort Wayne</t>
  </si>
  <si>
    <t>2302 US 27 South</t>
  </si>
  <si>
    <t>2303 New Haven</t>
  </si>
  <si>
    <t>2304 Angola</t>
  </si>
  <si>
    <t>2305 Waterloo</t>
  </si>
  <si>
    <t>2306 Orland</t>
  </si>
  <si>
    <t>Wabash Sub</t>
  </si>
  <si>
    <t>2501 Wabash</t>
  </si>
  <si>
    <t>2502 Peru</t>
  </si>
  <si>
    <t>2504 Laud</t>
  </si>
  <si>
    <t>Bluffton Sub</t>
  </si>
  <si>
    <t>2601 Bluffton</t>
  </si>
  <si>
    <t>2602 Markle</t>
  </si>
  <si>
    <t>2603 Monroe</t>
  </si>
  <si>
    <t>2604 Gas City</t>
  </si>
  <si>
    <t>FORT WAYNE DISTRICT TOTAL</t>
  </si>
  <si>
    <t>GREENFIELD DISTRICT</t>
  </si>
  <si>
    <t>Cambridge City</t>
  </si>
  <si>
    <t>3301 Richmond</t>
  </si>
  <si>
    <t>3302 Cambridge City</t>
  </si>
  <si>
    <t>3303 New Castle</t>
  </si>
  <si>
    <t>3304 Liberty</t>
  </si>
  <si>
    <t>Albany Sub</t>
  </si>
  <si>
    <t>3600 Albany Sub</t>
  </si>
  <si>
    <t>3601 Muncie</t>
  </si>
  <si>
    <t>3603 Albany Unit</t>
  </si>
  <si>
    <t>3604 Winchester</t>
  </si>
  <si>
    <t>3605 Alexandria</t>
  </si>
  <si>
    <t>Indianapolis Sub</t>
  </si>
  <si>
    <t>3101 Brookville</t>
  </si>
  <si>
    <t>3102 Tibbs</t>
  </si>
  <si>
    <t>3103 71st St.</t>
  </si>
  <si>
    <t>3104 65th St.</t>
  </si>
  <si>
    <t>3105 Madison/Mor</t>
  </si>
  <si>
    <t>Greenfield Sub</t>
  </si>
  <si>
    <t>3201 Greenfield</t>
  </si>
  <si>
    <t>3202 Anderson</t>
  </si>
  <si>
    <t>3203 Rushville</t>
  </si>
  <si>
    <t>3204 Shelbyville</t>
  </si>
  <si>
    <t>Tipton Sub</t>
  </si>
  <si>
    <t>3501 Tipton</t>
  </si>
  <si>
    <t>3502 Kokomo</t>
  </si>
  <si>
    <t>3503 Westfield</t>
  </si>
  <si>
    <t>3504 Fortville</t>
  </si>
  <si>
    <t>GREENFIELD DISTRICT TOTAL</t>
  </si>
  <si>
    <t>LAPORTE DISTRICT</t>
  </si>
  <si>
    <t>Gary Sub</t>
  </si>
  <si>
    <t>4701 Crown Point</t>
  </si>
  <si>
    <t>4702 Miller</t>
  </si>
  <si>
    <t>4703 Gary</t>
  </si>
  <si>
    <t>4106 Chesterton</t>
  </si>
  <si>
    <t>LaPorte</t>
  </si>
  <si>
    <t>4101 LaPorte</t>
  </si>
  <si>
    <t>4103 Mich. City</t>
  </si>
  <si>
    <t>4104 Wanatah</t>
  </si>
  <si>
    <t>4301 Plymouth</t>
  </si>
  <si>
    <t>Pile 2 South Bend</t>
  </si>
  <si>
    <t>Rensselaer Sub</t>
  </si>
  <si>
    <t>4602 Rochester</t>
  </si>
  <si>
    <t>LAPORTE DISTRICT TOTAL</t>
  </si>
  <si>
    <t>SEYMOUR DISTRICT</t>
  </si>
  <si>
    <t>Aurora Sub</t>
  </si>
  <si>
    <t>5101 Penntown</t>
  </si>
  <si>
    <t>5102 Aberdeen</t>
  </si>
  <si>
    <t>5103 Aurora</t>
  </si>
  <si>
    <t>5104 Brookville</t>
  </si>
  <si>
    <t>5105 Versailles</t>
  </si>
  <si>
    <t>Bloomington Sub</t>
  </si>
  <si>
    <t>5201 Spencer</t>
  </si>
  <si>
    <t>5202 Martinsville</t>
  </si>
  <si>
    <t>5203 Bloomington</t>
  </si>
  <si>
    <t>5204 BeanBlossm</t>
  </si>
  <si>
    <t>5205 Brownstown</t>
  </si>
  <si>
    <t>Columbus Sub</t>
  </si>
  <si>
    <t>5301 Greensburg</t>
  </si>
  <si>
    <t>5302 Amity</t>
  </si>
  <si>
    <t>5303 Columbus</t>
  </si>
  <si>
    <t>Falls City Sub</t>
  </si>
  <si>
    <t>5402 Sellersburg</t>
  </si>
  <si>
    <t>5403 Corydon</t>
  </si>
  <si>
    <t>Madison Sub</t>
  </si>
  <si>
    <t>5501 Madison</t>
  </si>
  <si>
    <t>5502 No. Vernon</t>
  </si>
  <si>
    <t>5504 Scottsburg</t>
  </si>
  <si>
    <t>5505 Salem</t>
  </si>
  <si>
    <t>Seymour District</t>
  </si>
  <si>
    <t>185 Agrico Lane 47274</t>
  </si>
  <si>
    <t>SEYMOUR DISTRICT TOTAL</t>
  </si>
  <si>
    <t>VINCENNES DISTRICT</t>
  </si>
  <si>
    <t>Linton Sub</t>
  </si>
  <si>
    <t>6101 Linton</t>
  </si>
  <si>
    <t>6103 Sullivan</t>
  </si>
  <si>
    <t>Evansville Sub</t>
  </si>
  <si>
    <t>6301 Eville Addison</t>
  </si>
  <si>
    <t>6302 Eville Boyle</t>
  </si>
  <si>
    <t>6303 Poseyville</t>
  </si>
  <si>
    <t>6304 Chandler</t>
  </si>
  <si>
    <t>Paoli Sub</t>
  </si>
  <si>
    <t>6401 Paoli</t>
  </si>
  <si>
    <t>6402 Shoals</t>
  </si>
  <si>
    <t>6403 Bedford</t>
  </si>
  <si>
    <t>6404 Jasper</t>
  </si>
  <si>
    <t>Tell City Sub</t>
  </si>
  <si>
    <t>6501 Grantsburg</t>
  </si>
  <si>
    <t>6502 Derby</t>
  </si>
  <si>
    <t>6503 Birdseye</t>
  </si>
  <si>
    <t>6504 Dale</t>
  </si>
  <si>
    <t>6505 Chrisney</t>
  </si>
  <si>
    <t>Vincennes Sub</t>
  </si>
  <si>
    <t>6601 Petersburg</t>
  </si>
  <si>
    <t>6602 Vincennes</t>
  </si>
  <si>
    <t>6603 Washington</t>
  </si>
  <si>
    <t>6604 Princeton</t>
  </si>
  <si>
    <t>VINCENNES DISTRICT TOTAL</t>
  </si>
  <si>
    <t>Monticello</t>
  </si>
  <si>
    <t>4201 Monticello</t>
  </si>
  <si>
    <t>4202 Logansport</t>
  </si>
  <si>
    <t>4203 Flora</t>
  </si>
  <si>
    <t>Winamac</t>
  </si>
  <si>
    <t>Plymouth Sub</t>
  </si>
  <si>
    <t>Mishawaka</t>
  </si>
  <si>
    <t>West Lafayette Sub</t>
  </si>
  <si>
    <t>6102 Crane</t>
  </si>
  <si>
    <t>6402 Loogootee</t>
  </si>
  <si>
    <t>CAPACITY</t>
  </si>
  <si>
    <t>INDOT TOTALS</t>
  </si>
  <si>
    <t>UNTREATED SALT EARLY FILL TOTAL</t>
  </si>
  <si>
    <t>UNTREATED SALT SEASONAL TOTAL</t>
  </si>
  <si>
    <t>INDOT DISTRICT</t>
  </si>
  <si>
    <t>INDOT 
SUB-DISTRICT</t>
  </si>
  <si>
    <t>ESTIMATED TONS BY 
SUB-DISTRICT (Untreated Salt)</t>
  </si>
  <si>
    <t>Crawfordsville</t>
  </si>
  <si>
    <t>West Lafayette</t>
  </si>
  <si>
    <t>Frankfort</t>
  </si>
  <si>
    <t>Terre Haute</t>
  </si>
  <si>
    <t>Cloverdale</t>
  </si>
  <si>
    <t>Crawfordsville Total</t>
  </si>
  <si>
    <t>Fort Wayne</t>
  </si>
  <si>
    <t>Elkhart</t>
  </si>
  <si>
    <t>Wabash</t>
  </si>
  <si>
    <t>Bluffton</t>
  </si>
  <si>
    <t>Fort Wayne Total</t>
  </si>
  <si>
    <t>Greenfield</t>
  </si>
  <si>
    <t>Albany</t>
  </si>
  <si>
    <t>Tipton</t>
  </si>
  <si>
    <t>Greenfield Total</t>
  </si>
  <si>
    <t>Plymouth</t>
  </si>
  <si>
    <t>Gary</t>
  </si>
  <si>
    <t>Rensselaer</t>
  </si>
  <si>
    <t>LaPorte Total</t>
  </si>
  <si>
    <t>Seymour</t>
  </si>
  <si>
    <t>Aurora</t>
  </si>
  <si>
    <t>Bloomington</t>
  </si>
  <si>
    <t>Columbus</t>
  </si>
  <si>
    <t>Falls City</t>
  </si>
  <si>
    <t>District</t>
  </si>
  <si>
    <t>Seymour Total</t>
  </si>
  <si>
    <t>Vincennes</t>
  </si>
  <si>
    <t>Linton</t>
  </si>
  <si>
    <t>Evansville</t>
  </si>
  <si>
    <t>Paoli</t>
  </si>
  <si>
    <t>Tell City</t>
  </si>
  <si>
    <t>Vincennes Total</t>
  </si>
  <si>
    <t>ESTIMATED TONS BY 
SUB-DISTRICT
 (Treated Salt)</t>
  </si>
  <si>
    <t>Grand Totals</t>
  </si>
  <si>
    <t>ESTIMATED TONS (Untreated Salt)</t>
  </si>
  <si>
    <t>ESTIMATED TONS 
 (Treated Salt)</t>
  </si>
  <si>
    <t>TREATED SALT EARLY FILL TOTAL TONS</t>
  </si>
  <si>
    <t>TREATED SALT SEASONAL TOTAL TONS</t>
  </si>
  <si>
    <t>Customer Name</t>
  </si>
  <si>
    <t>Contact Name</t>
  </si>
  <si>
    <t>Comments</t>
  </si>
  <si>
    <t>Unit Of Measure</t>
  </si>
  <si>
    <t>Short Description</t>
  </si>
  <si>
    <t>Last Supplier Used</t>
  </si>
  <si>
    <t>Last Price Paid</t>
  </si>
  <si>
    <t>1.1. Entity Name:</t>
  </si>
  <si>
    <t>2.1. Billing Street Address:</t>
  </si>
  <si>
    <t>2.2. Billing City:</t>
  </si>
  <si>
    <t>2.3. Billing State:</t>
  </si>
  <si>
    <t>2.4 County:</t>
  </si>
  <si>
    <t>3.1. INDOT District</t>
  </si>
  <si>
    <t>4.1. Delivery Contact Name:</t>
  </si>
  <si>
    <t>4.2. Delivery Contact Phone:</t>
  </si>
  <si>
    <t>4.3. Delivery Contact Email:</t>
  </si>
  <si>
    <t>5.1. Purchasing Contact Name:</t>
  </si>
  <si>
    <t>5.2. Purchasing Contact Phone:</t>
  </si>
  <si>
    <t>5.3. Purchasing Contact Email:</t>
  </si>
  <si>
    <t>Deliver To County</t>
  </si>
  <si>
    <t>Deliver To Notes</t>
  </si>
  <si>
    <t>Adams County Highway - OneIndiana</t>
  </si>
  <si>
    <t>Becky Cochran</t>
  </si>
  <si>
    <t>260-692-6222</t>
  </si>
  <si>
    <t>Adams County Highway</t>
  </si>
  <si>
    <t>201 N Polk Street</t>
  </si>
  <si>
    <t>Monroe</t>
  </si>
  <si>
    <t>Indiana</t>
  </si>
  <si>
    <t>Adams</t>
  </si>
  <si>
    <t>Fort Wayne - 20</t>
  </si>
  <si>
    <t>Boone County - OneIndiana</t>
  </si>
  <si>
    <t/>
  </si>
  <si>
    <t>Lebanon</t>
  </si>
  <si>
    <t>Boone</t>
  </si>
  <si>
    <t>Brown County Government - OneIndiana</t>
  </si>
  <si>
    <t>Mike Magner</t>
  </si>
  <si>
    <t>magnerm@browncounty-in.us</t>
  </si>
  <si>
    <t>Cargill</t>
  </si>
  <si>
    <t>Brown County Highway</t>
  </si>
  <si>
    <t>Brown</t>
  </si>
  <si>
    <t>711 Greasy Creek Rd</t>
  </si>
  <si>
    <t>po box 2088</t>
  </si>
  <si>
    <t>Nashville</t>
  </si>
  <si>
    <t>Carroll County Highway - OneIndiana</t>
  </si>
  <si>
    <t>5749674244</t>
  </si>
  <si>
    <t>Flora</t>
  </si>
  <si>
    <t>Carroll</t>
  </si>
  <si>
    <t>La Porte - 40</t>
  </si>
  <si>
    <t>Cass County Highway - OneIndiana</t>
  </si>
  <si>
    <t>Jeff Smith</t>
  </si>
  <si>
    <t>jeff.smith@co.cass.in.us</t>
  </si>
  <si>
    <t>574-753-3749</t>
  </si>
  <si>
    <t>Compass Minerals</t>
  </si>
  <si>
    <t xml:space="preserve">Cass County Highway </t>
  </si>
  <si>
    <t>1251 N. SR 17</t>
  </si>
  <si>
    <t>Logansport</t>
  </si>
  <si>
    <t>Cass</t>
  </si>
  <si>
    <t>delivered</t>
  </si>
  <si>
    <t>City of Alexandria  - OneIndiana</t>
  </si>
  <si>
    <t>Gary Hartwell</t>
  </si>
  <si>
    <t>street.cityofalex@comcast.net</t>
  </si>
  <si>
    <t>765-724-3354</t>
  </si>
  <si>
    <t>cargill</t>
  </si>
  <si>
    <t>79.91</t>
  </si>
  <si>
    <t>dump</t>
  </si>
  <si>
    <t>205 N Pennsylvania</t>
  </si>
  <si>
    <t>Alexandria</t>
  </si>
  <si>
    <t>City of Anderson Street - OneIndiana</t>
  </si>
  <si>
    <t>in</t>
  </si>
  <si>
    <t>City of Angola Clerk - OneIndiana</t>
  </si>
  <si>
    <t>Doug Anderson</t>
  </si>
  <si>
    <t>danderson@angolain.org</t>
  </si>
  <si>
    <t>260-316-8008</t>
  </si>
  <si>
    <t>Detroit Salt</t>
  </si>
  <si>
    <t>72.31</t>
  </si>
  <si>
    <t>Angola</t>
  </si>
  <si>
    <t>Steuben</t>
  </si>
  <si>
    <t>Dumped</t>
  </si>
  <si>
    <t>210 North Public Square</t>
  </si>
  <si>
    <t>210 West Mill Street</t>
  </si>
  <si>
    <t>City of Attica - OneIndiana</t>
  </si>
  <si>
    <t>atticagarage@hotmail.com</t>
  </si>
  <si>
    <t>attica</t>
  </si>
  <si>
    <t>Fountain</t>
  </si>
  <si>
    <t>fountain</t>
  </si>
  <si>
    <t>City of Auburn - OneIndiana</t>
  </si>
  <si>
    <t>William Brandon</t>
  </si>
  <si>
    <t>City of Auburn</t>
  </si>
  <si>
    <t>PO Box 506</t>
  </si>
  <si>
    <t>Auburn</t>
  </si>
  <si>
    <t>Dekalb</t>
  </si>
  <si>
    <t>street@ci.auburn.in.us</t>
  </si>
  <si>
    <t>101 Ensley Ave</t>
  </si>
  <si>
    <t>Ripley</t>
  </si>
  <si>
    <t>dump truck</t>
  </si>
  <si>
    <t>dumped</t>
  </si>
  <si>
    <t>City of Beech Grove - OneIndiana</t>
  </si>
  <si>
    <t>Brad Meriwether</t>
  </si>
  <si>
    <t>brad.meriwether@beechgrove.com</t>
  </si>
  <si>
    <t>City of Beech Grove</t>
  </si>
  <si>
    <t>Beech Grove</t>
  </si>
  <si>
    <t>Marion</t>
  </si>
  <si>
    <t>5520 Churchman Ave.</t>
  </si>
  <si>
    <t>City of Bluffton - OneIndiana</t>
  </si>
  <si>
    <t>Tim Simpson</t>
  </si>
  <si>
    <t>260-824-0714</t>
  </si>
  <si>
    <t>Wells</t>
  </si>
  <si>
    <t>260-273-9579</t>
  </si>
  <si>
    <t>street@ci.bluffton.in.us</t>
  </si>
  <si>
    <t>City of Charlestown - OneIndiana</t>
  </si>
  <si>
    <t>Mike Perry</t>
  </si>
  <si>
    <t>ctownwwtp@aol.com</t>
  </si>
  <si>
    <t>502-643-0524</t>
  </si>
  <si>
    <t>City of Charlestown</t>
  </si>
  <si>
    <t>304 Main Cross St.</t>
  </si>
  <si>
    <t>Charlestown</t>
  </si>
  <si>
    <t>Clark</t>
  </si>
  <si>
    <t>tri-axle</t>
  </si>
  <si>
    <t>200 Charlestown Landing Rd.</t>
  </si>
  <si>
    <t>City of Columbia City - OneIndiana</t>
  </si>
  <si>
    <t>Kelly Cearbaugh</t>
  </si>
  <si>
    <t>Columbia City</t>
  </si>
  <si>
    <t>Whitley</t>
  </si>
  <si>
    <t>316 S. Towerview Dr</t>
  </si>
  <si>
    <t>City of Covington - OneIndiana</t>
  </si>
  <si>
    <t>citycov@sbcglobal.net</t>
  </si>
  <si>
    <t>City of Covington</t>
  </si>
  <si>
    <t>Covington</t>
  </si>
  <si>
    <t>In</t>
  </si>
  <si>
    <t>Rick Smith</t>
  </si>
  <si>
    <t>765-585-0461</t>
  </si>
  <si>
    <t>City of Crawfordsville Street - OneIndiana</t>
  </si>
  <si>
    <t>Rhonda Niece</t>
  </si>
  <si>
    <t>rniece@crawfordsville-in.gov</t>
  </si>
  <si>
    <t>Detroit Salt Company</t>
  </si>
  <si>
    <t>81.01</t>
  </si>
  <si>
    <t>107 N. Vermont St.</t>
  </si>
  <si>
    <t>Montgomery</t>
  </si>
  <si>
    <t xml:space="preserve">Crawfordsville </t>
  </si>
  <si>
    <t>City of Delphi - OneIndiana</t>
  </si>
  <si>
    <t>Aaron Lyons</t>
  </si>
  <si>
    <t>street@cityofdelphi.org</t>
  </si>
  <si>
    <t>City of Delphi</t>
  </si>
  <si>
    <t>truck</t>
  </si>
  <si>
    <t>201 South Union Street</t>
  </si>
  <si>
    <t>Delphi</t>
  </si>
  <si>
    <t>Jay</t>
  </si>
  <si>
    <t>City of Elkhart - OneIndiana</t>
  </si>
  <si>
    <t>574-293-5518</t>
  </si>
  <si>
    <t>City of Elwood - OneIndiana</t>
  </si>
  <si>
    <t>Cargil</t>
  </si>
  <si>
    <t>Elwood</t>
  </si>
  <si>
    <t>Dave Jones</t>
  </si>
  <si>
    <t>765-552-2711</t>
  </si>
  <si>
    <t>Delivery</t>
  </si>
  <si>
    <t>City of Evansville-Vanderburgh County - OneIndiana</t>
  </si>
  <si>
    <t>Debra Spalding</t>
  </si>
  <si>
    <t>Vanderburgh</t>
  </si>
  <si>
    <t>Greg Bryant</t>
  </si>
  <si>
    <t>dspalding@evansville.in.gov</t>
  </si>
  <si>
    <t>Dump Truck</t>
  </si>
  <si>
    <t>1500 Waterworks Road</t>
  </si>
  <si>
    <t>City of Frankfort - OneIndiana</t>
  </si>
  <si>
    <t>jforsythe@frankfort-in.gov</t>
  </si>
  <si>
    <t>765-659-2912</t>
  </si>
  <si>
    <t>indiana</t>
  </si>
  <si>
    <t>Clinton</t>
  </si>
  <si>
    <t>City of Franklin - OneIndiana</t>
  </si>
  <si>
    <t>Brett Jones</t>
  </si>
  <si>
    <t>Morton Salt</t>
  </si>
  <si>
    <t>City of Franklin</t>
  </si>
  <si>
    <t>2871 N. Morton St</t>
  </si>
  <si>
    <t>Franklin</t>
  </si>
  <si>
    <t>Johnson</t>
  </si>
  <si>
    <t>City of Gary - OneIndiana</t>
  </si>
  <si>
    <t>Lake</t>
  </si>
  <si>
    <t>1100 Madison St</t>
  </si>
  <si>
    <t>City of Gas City - OneIndiana</t>
  </si>
  <si>
    <t>Brian Burbank</t>
  </si>
  <si>
    <t>burbank44@yahoo.com</t>
  </si>
  <si>
    <t>Gas City</t>
  </si>
  <si>
    <t>Grant</t>
  </si>
  <si>
    <t>City of Goshen - OneIndiana</t>
  </si>
  <si>
    <t>Keitha Windsor</t>
  </si>
  <si>
    <t>keithawindsor@goshencity.com</t>
  </si>
  <si>
    <t>5745373816</t>
  </si>
  <si>
    <t>City of Goshen</t>
  </si>
  <si>
    <t>Goshen</t>
  </si>
  <si>
    <t>475 Steury Ave</t>
  </si>
  <si>
    <t>86.66</t>
  </si>
  <si>
    <t>Greencastle</t>
  </si>
  <si>
    <t>Putnam</t>
  </si>
  <si>
    <t>City of Greendale - OneIndiana</t>
  </si>
  <si>
    <t>CARGILL</t>
  </si>
  <si>
    <t>Dearborn</t>
  </si>
  <si>
    <t>325 Rand Avenue</t>
  </si>
  <si>
    <t>Greendale</t>
  </si>
  <si>
    <t>City of Greenfield Street - OneIndiana</t>
  </si>
  <si>
    <t>317-477-4380</t>
  </si>
  <si>
    <t>Hancock</t>
  </si>
  <si>
    <t>Brad Evans</t>
  </si>
  <si>
    <t>900 W Tague St</t>
  </si>
  <si>
    <t>City of Greensburg - OneIndiana</t>
  </si>
  <si>
    <t>Mark Klosterkemper</t>
  </si>
  <si>
    <t>812-663-5634</t>
  </si>
  <si>
    <t>City of Greensburg</t>
  </si>
  <si>
    <t>200 South Monfort Street</t>
  </si>
  <si>
    <t>Greensburg</t>
  </si>
  <si>
    <t>Decatur</t>
  </si>
  <si>
    <t>mklosterkemper@greensburg.in.gov</t>
  </si>
  <si>
    <t>Hammond</t>
  </si>
  <si>
    <t>City of Hartford City - OneIndiana</t>
  </si>
  <si>
    <t>Jeff Thomas</t>
  </si>
  <si>
    <t>dpw@hartfordcity.net</t>
  </si>
  <si>
    <t>765-348-3363</t>
  </si>
  <si>
    <t>City of Hartford City</t>
  </si>
  <si>
    <t>700 N. Walnut St.</t>
  </si>
  <si>
    <t>Hartford City</t>
  </si>
  <si>
    <t>Blackford</t>
  </si>
  <si>
    <t>Smith St.</t>
  </si>
  <si>
    <t>City of Hobart - OneIndiana</t>
  </si>
  <si>
    <t>John Dubach</t>
  </si>
  <si>
    <t>Hobart</t>
  </si>
  <si>
    <t>jdubach@cityofhobart.org</t>
  </si>
  <si>
    <t>City of Huntington - OneIndiana</t>
  </si>
  <si>
    <t>Bob Caley</t>
  </si>
  <si>
    <t>bob.caley@huntington.in.us</t>
  </si>
  <si>
    <t>City of Huntington</t>
  </si>
  <si>
    <t>634 Webster St.</t>
  </si>
  <si>
    <t>Huntington</t>
  </si>
  <si>
    <t>City of Indianapolis - OneIndiana</t>
  </si>
  <si>
    <t>Jean Shank</t>
  </si>
  <si>
    <t>317-327-2979</t>
  </si>
  <si>
    <t>jean.shank@indy.gov</t>
  </si>
  <si>
    <t>INDIANAPOLIS</t>
  </si>
  <si>
    <t>Truck</t>
  </si>
  <si>
    <t>1725 S. WEST ST.</t>
  </si>
  <si>
    <t>City of Jasper Street - OneIndiana</t>
  </si>
  <si>
    <t>Jeff Theising</t>
  </si>
  <si>
    <t>P.O. Box 29</t>
  </si>
  <si>
    <t>Jasper</t>
  </si>
  <si>
    <t>Dubois</t>
  </si>
  <si>
    <t>City of Kendallville - OneIndiana</t>
  </si>
  <si>
    <t>Scott Derby</t>
  </si>
  <si>
    <t>sderby@kendallville-in.org</t>
  </si>
  <si>
    <t>260.347.7022</t>
  </si>
  <si>
    <t>City of Kendallville</t>
  </si>
  <si>
    <t>Kendallville</t>
  </si>
  <si>
    <t>Noble</t>
  </si>
  <si>
    <t>Ryan Alwine</t>
  </si>
  <si>
    <t>260.318.0479</t>
  </si>
  <si>
    <t>720 Weston Avenue</t>
  </si>
  <si>
    <t>City of Knox - OneIndiana</t>
  </si>
  <si>
    <t>Jeff Borg</t>
  </si>
  <si>
    <t>574-772-3825</t>
  </si>
  <si>
    <t>City of Knox</t>
  </si>
  <si>
    <t>Knox</t>
  </si>
  <si>
    <t>Starke</t>
  </si>
  <si>
    <t>knoxmvh@cityofknox.net</t>
  </si>
  <si>
    <t>101 W. Washington St.</t>
  </si>
  <si>
    <t>City of Kokomo - OneIndiana</t>
  </si>
  <si>
    <t>jbivens@cityofkokomo.org</t>
  </si>
  <si>
    <t>765-453-4030</t>
  </si>
  <si>
    <t>INDIANA</t>
  </si>
  <si>
    <t>Howard</t>
  </si>
  <si>
    <t>City of Lafayette - OneIndiana</t>
  </si>
  <si>
    <t>City of Lafayette</t>
  </si>
  <si>
    <t>20 N. 6th Street</t>
  </si>
  <si>
    <t>Lafayette</t>
  </si>
  <si>
    <t>Tippecanoe</t>
  </si>
  <si>
    <t>Street Department</t>
  </si>
  <si>
    <t>705 South River Road</t>
  </si>
  <si>
    <t>260 S. 3rd Street</t>
  </si>
  <si>
    <t>Tom Younkin</t>
  </si>
  <si>
    <t>City of Lake Station - OneIndiana</t>
  </si>
  <si>
    <t>City of Lebanon - OneIndiana</t>
  </si>
  <si>
    <t>Larry Lee</t>
  </si>
  <si>
    <t>1301 Lafayette Ave</t>
  </si>
  <si>
    <t>City of Ligonier - OneIndiana</t>
  </si>
  <si>
    <t>Mike Burdette</t>
  </si>
  <si>
    <t>mikeburdette1@yahoo.com</t>
  </si>
  <si>
    <t>260-894-2059</t>
  </si>
  <si>
    <t>Ligonier</t>
  </si>
  <si>
    <t>201 Water Street</t>
  </si>
  <si>
    <t>City of Logansport - OneIndiana</t>
  </si>
  <si>
    <t>Darla Powlen</t>
  </si>
  <si>
    <t>574-753-4610</t>
  </si>
  <si>
    <t>Logansport Street Department</t>
  </si>
  <si>
    <t>612 Race Street</t>
  </si>
  <si>
    <t>dpowlen@cityoflogansport.org</t>
  </si>
  <si>
    <t>City of Madison - OneIndiana</t>
  </si>
  <si>
    <t>Gina Center</t>
  </si>
  <si>
    <t>Tony Sorrells</t>
  </si>
  <si>
    <t>Jefferson</t>
  </si>
  <si>
    <t>812-265-8304</t>
  </si>
  <si>
    <t>City of Martinsville - OneIndiana</t>
  </si>
  <si>
    <t>Morgan</t>
  </si>
  <si>
    <t>Craig DeMott</t>
  </si>
  <si>
    <t>Martinsville</t>
  </si>
  <si>
    <t>City of Michigan City - OneIndiana</t>
  </si>
  <si>
    <t>Bob Zondor</t>
  </si>
  <si>
    <t>rzondor@emichigancity.com</t>
  </si>
  <si>
    <t>1400 W. Garfield</t>
  </si>
  <si>
    <t>La Porte</t>
  </si>
  <si>
    <t>City of Mishawaka - OneIndiana</t>
  </si>
  <si>
    <t>Tim Ryan</t>
  </si>
  <si>
    <t>tryan@mishawaka.in.gov</t>
  </si>
  <si>
    <t>574-258-1660</t>
  </si>
  <si>
    <t>700 Union St</t>
  </si>
  <si>
    <t>St. Joseph</t>
  </si>
  <si>
    <t>St.Joseph</t>
  </si>
  <si>
    <t>City of Monticello - OneIndiana</t>
  </si>
  <si>
    <t>Frank Arthur</t>
  </si>
  <si>
    <t>streets@monticelloin.gov</t>
  </si>
  <si>
    <t>574-870-0069</t>
  </si>
  <si>
    <t>515 N. Railroad St.</t>
  </si>
  <si>
    <t>In.</t>
  </si>
  <si>
    <t>White</t>
  </si>
  <si>
    <t>574-583-7033</t>
  </si>
  <si>
    <t>City of Montpelier - OneIndiana</t>
  </si>
  <si>
    <t>Jeff Clouse</t>
  </si>
  <si>
    <t>jclouse.montpelier@gmail.com</t>
  </si>
  <si>
    <t>300 W Huntington St.</t>
  </si>
  <si>
    <t>Montpelier</t>
  </si>
  <si>
    <t>City of Nappanee - OneIndiana</t>
  </si>
  <si>
    <t>Brent Warren</t>
  </si>
  <si>
    <t>bwarren@nappanee.org</t>
  </si>
  <si>
    <t>574-773-2112</t>
  </si>
  <si>
    <t>Nappanee</t>
  </si>
  <si>
    <t>841 E Wabash</t>
  </si>
  <si>
    <t>City of New Albany - OneIndiana</t>
  </si>
  <si>
    <t>Floyd</t>
  </si>
  <si>
    <t>floyd</t>
  </si>
  <si>
    <t>City of New Castle - OneIndiana</t>
  </si>
  <si>
    <t>new castle</t>
  </si>
  <si>
    <t>Henry</t>
  </si>
  <si>
    <t>kimble baker</t>
  </si>
  <si>
    <t>henry</t>
  </si>
  <si>
    <t>City of Plymouth Street - OneIndiana</t>
  </si>
  <si>
    <t>Jim Marquardt</t>
  </si>
  <si>
    <t>street@plymouthin.com</t>
  </si>
  <si>
    <t>2124 Western Ave.</t>
  </si>
  <si>
    <t>Marshall</t>
  </si>
  <si>
    <t>574-936-2017</t>
  </si>
  <si>
    <t>2124 Western Ave</t>
  </si>
  <si>
    <t>Portage</t>
  </si>
  <si>
    <t>Porter</t>
  </si>
  <si>
    <t>2303 Hamstrom Road</t>
  </si>
  <si>
    <t>City of Portland - OneIndiana</t>
  </si>
  <si>
    <t>Portland</t>
  </si>
  <si>
    <t>301 S. Wayne St</t>
  </si>
  <si>
    <t>City of Princeton - OneIndiana</t>
  </si>
  <si>
    <t>Lynn Elpers</t>
  </si>
  <si>
    <t>812-385-3343</t>
  </si>
  <si>
    <t>City of Princeton</t>
  </si>
  <si>
    <t>PO Box 15</t>
  </si>
  <si>
    <t>Princeton</t>
  </si>
  <si>
    <t>Gibson</t>
  </si>
  <si>
    <t>220  Richland Creek Drive</t>
  </si>
  <si>
    <t>City of Richmond - OneIndiana</t>
  </si>
  <si>
    <t>richmond</t>
  </si>
  <si>
    <t>Wayne</t>
  </si>
  <si>
    <t>t l bosell</t>
  </si>
  <si>
    <t>700 richmond ave</t>
  </si>
  <si>
    <t>wayne</t>
  </si>
  <si>
    <t>City of Rising Sun - OneIndiana</t>
  </si>
  <si>
    <t>tammyjjohns@cityofrisingsun.com</t>
  </si>
  <si>
    <t>812-438-2427</t>
  </si>
  <si>
    <t>City of Rising Sun</t>
  </si>
  <si>
    <t>PO Box 172 200 N Walnut St</t>
  </si>
  <si>
    <t>Rising Sun</t>
  </si>
  <si>
    <t>Ohio</t>
  </si>
  <si>
    <t>Paul Bovard</t>
  </si>
  <si>
    <t>812-290-3370</t>
  </si>
  <si>
    <t>401 Shiner Blvd.</t>
  </si>
  <si>
    <t>City of Rochester - OneIndiana</t>
  </si>
  <si>
    <t>City of Rochester</t>
  </si>
  <si>
    <t>PO Box 110</t>
  </si>
  <si>
    <t>Rochester</t>
  </si>
  <si>
    <t>Fulton</t>
  </si>
  <si>
    <t>Lennie Conley</t>
  </si>
  <si>
    <t>610 Monticello Rd</t>
  </si>
  <si>
    <t>Jemmy Miller</t>
  </si>
  <si>
    <t>Rushville</t>
  </si>
  <si>
    <t>Rush</t>
  </si>
  <si>
    <t>City of Salem - OneIndiana</t>
  </si>
  <si>
    <t>Cindy Walton</t>
  </si>
  <si>
    <t>cindy.walton@cityofsalemin.com</t>
  </si>
  <si>
    <t>812-883-2401</t>
  </si>
  <si>
    <t>City of Salem</t>
  </si>
  <si>
    <t>201 E Market St</t>
  </si>
  <si>
    <t>Salem</t>
  </si>
  <si>
    <t>Washington</t>
  </si>
  <si>
    <t>Tom Voyles</t>
  </si>
  <si>
    <t>121 Tarr Av</t>
  </si>
  <si>
    <t>City of Seymour - OneIndiana</t>
  </si>
  <si>
    <t>seydpw@cinergymetro.net</t>
  </si>
  <si>
    <t>Bill Everhart</t>
  </si>
  <si>
    <t>812-524-1100</t>
  </si>
  <si>
    <t>City of Seymour, DPW</t>
  </si>
  <si>
    <t>Jackson</t>
  </si>
  <si>
    <t>City of Shelbyville Street - OneIndiana</t>
  </si>
  <si>
    <t>Jennifer Jones</t>
  </si>
  <si>
    <t>605 Hale Rd.</t>
  </si>
  <si>
    <t>Shelbyville</t>
  </si>
  <si>
    <t>Shelby</t>
  </si>
  <si>
    <t>shelbyville</t>
  </si>
  <si>
    <t>City of South Bend - OneIndiana</t>
  </si>
  <si>
    <t>Terri Swift</t>
  </si>
  <si>
    <t>tswift@southbendin.gov</t>
  </si>
  <si>
    <t>City of South Bend</t>
  </si>
  <si>
    <t>731 S. Lafayette Blvd.</t>
  </si>
  <si>
    <t>City of Terre Haute Street - OneIndiana</t>
  </si>
  <si>
    <t>Terre Haute Street Department</t>
  </si>
  <si>
    <t>1329 Deming Street</t>
  </si>
  <si>
    <t>Vigo</t>
  </si>
  <si>
    <t>Gerri Woolard</t>
  </si>
  <si>
    <t>gerri.woolard@terrehaute.in.gov</t>
  </si>
  <si>
    <t>City of Valparaiso Clerk - OneIndiana</t>
  </si>
  <si>
    <t>Brent Dickson</t>
  </si>
  <si>
    <t>1855 Joliet Road</t>
  </si>
  <si>
    <t>City of Valparaiso</t>
  </si>
  <si>
    <t>bdickson@valpo.us</t>
  </si>
  <si>
    <t xml:space="preserve">Valparaiso </t>
  </si>
  <si>
    <t>City of Vincennes - OneIndiana</t>
  </si>
  <si>
    <t>Bryce Anderson</t>
  </si>
  <si>
    <t>ecyrts@vincennes.org</t>
  </si>
  <si>
    <t>1600 Bayou St.</t>
  </si>
  <si>
    <t>City of Wabash Street - OneIndiana</t>
  </si>
  <si>
    <t>streetdept@cityofwabash.com</t>
  </si>
  <si>
    <t>Scott Richardson</t>
  </si>
  <si>
    <t>260-571-4658</t>
  </si>
  <si>
    <t>1360 Manchester Ave</t>
  </si>
  <si>
    <t>City of Warsaw Public Works - OneIndiana</t>
  </si>
  <si>
    <t>Jeff Beeler</t>
  </si>
  <si>
    <t>City of Warsaw</t>
  </si>
  <si>
    <t>794 West Center Street</t>
  </si>
  <si>
    <t>Warsaw</t>
  </si>
  <si>
    <t>Kosciusko</t>
  </si>
  <si>
    <t>City of Washington - OneIndiana</t>
  </si>
  <si>
    <t>812-254-4564</t>
  </si>
  <si>
    <t>Daviess</t>
  </si>
  <si>
    <t>2200 Memorial Ave</t>
  </si>
  <si>
    <t>City of Whiting - OneIndiana</t>
  </si>
  <si>
    <t>City of Whiting</t>
  </si>
  <si>
    <t>Whiting</t>
  </si>
  <si>
    <t>1915 Front St.</t>
  </si>
  <si>
    <t>Randolph</t>
  </si>
  <si>
    <t>Clark County Highway Dept</t>
  </si>
  <si>
    <t>James Ross</t>
  </si>
  <si>
    <t>6103 SR 403</t>
  </si>
  <si>
    <t>Clay County - OneIndiana</t>
  </si>
  <si>
    <t>Justin Lewicki</t>
  </si>
  <si>
    <t>Center Point</t>
  </si>
  <si>
    <t>Clay</t>
  </si>
  <si>
    <t>lewickij@claycountyin.gov</t>
  </si>
  <si>
    <t>409 N SR 59</t>
  </si>
  <si>
    <t>Clinton County Government - OneIndiana</t>
  </si>
  <si>
    <t>Kevin Myers</t>
  </si>
  <si>
    <t>kmyers@clintonco.com</t>
  </si>
  <si>
    <t>2095 Burlington Avenue</t>
  </si>
  <si>
    <t>765-659-8541</t>
  </si>
  <si>
    <t>Dearborn County Dept. of Transportation - OneIndiana</t>
  </si>
  <si>
    <t>10255 Randall Ave.</t>
  </si>
  <si>
    <t>Decatur County Highway - OneIndiana</t>
  </si>
  <si>
    <t>Mark Mohr</t>
  </si>
  <si>
    <t>Dekalb County Central Schools - K12Indiana</t>
  </si>
  <si>
    <t>3326 County Road 427</t>
  </si>
  <si>
    <t>Waterloo</t>
  </si>
  <si>
    <t>3424 County Rd 31</t>
  </si>
  <si>
    <t>DeKalb County Highway - OneIndiana</t>
  </si>
  <si>
    <t>bparker@co.dekalb.in.us</t>
  </si>
  <si>
    <t>260-925-1864</t>
  </si>
  <si>
    <t xml:space="preserve">Auburn </t>
  </si>
  <si>
    <t xml:space="preserve">Indiana </t>
  </si>
  <si>
    <t xml:space="preserve">Ben Parker </t>
  </si>
  <si>
    <t>Dubois County - OneIndiana</t>
  </si>
  <si>
    <t>atmessmer@duboiscountyin.org</t>
  </si>
  <si>
    <t>Ann Messmer</t>
  </si>
  <si>
    <t>812-482-5505</t>
  </si>
  <si>
    <t>1066 S State Road 162</t>
  </si>
  <si>
    <t>Elkhart County Highway - OneIndiana</t>
  </si>
  <si>
    <t>Jean Martin</t>
  </si>
  <si>
    <t>jmartin@elkcohwy.org</t>
  </si>
  <si>
    <t>5745330538</t>
  </si>
  <si>
    <t>59308 CR7</t>
  </si>
  <si>
    <t>52353 CR17</t>
  </si>
  <si>
    <t>Bristol</t>
  </si>
  <si>
    <t>56570 CR35</t>
  </si>
  <si>
    <t>Middlebury</t>
  </si>
  <si>
    <t>18400 CR 50</t>
  </si>
  <si>
    <t>New Paris</t>
  </si>
  <si>
    <t>21968 County Road 38</t>
  </si>
  <si>
    <t>Evansville Vanderburgh School Corporation - K12Indiana</t>
  </si>
  <si>
    <t>Fountain Co. Highway - OneIndiana</t>
  </si>
  <si>
    <t>765-294-2971</t>
  </si>
  <si>
    <t>Veedersburg</t>
  </si>
  <si>
    <t>fountaincountyhwy@sbcglobal.net</t>
  </si>
  <si>
    <t>Franklin County Highway - OneIndiana</t>
  </si>
  <si>
    <t>1360 Fairfield Ave</t>
  </si>
  <si>
    <t>Brookville</t>
  </si>
  <si>
    <t>Franklin Township Community School Corporation - OneIndiana</t>
  </si>
  <si>
    <t>Rick Hunter</t>
  </si>
  <si>
    <t>Franklin Township Community School Corporation</t>
  </si>
  <si>
    <t>8602 Indian Creek Road</t>
  </si>
  <si>
    <t>Fulton County Highway - OneIndiana</t>
  </si>
  <si>
    <t>574-223-2385</t>
  </si>
  <si>
    <t>Hancock County Highway - OneIndiana</t>
  </si>
  <si>
    <t>Harrison County Highway - OneIndiana</t>
  </si>
  <si>
    <t>Glen Bube</t>
  </si>
  <si>
    <t>g.bube@harrisoncounty.in.gov</t>
  </si>
  <si>
    <t>Corydon</t>
  </si>
  <si>
    <t>Harrison</t>
  </si>
  <si>
    <t>Dump truck</t>
  </si>
  <si>
    <t>Dump</t>
  </si>
  <si>
    <t>Hendricks County - OneIndiana</t>
  </si>
  <si>
    <t>Curt Higginbotham</t>
  </si>
  <si>
    <t>chigginbotham@co.hendricks.in.us</t>
  </si>
  <si>
    <t>Hendricks</t>
  </si>
  <si>
    <t>930 E main Street</t>
  </si>
  <si>
    <t>Danville</t>
  </si>
  <si>
    <t>Howard County - OneIndiana</t>
  </si>
  <si>
    <t>ted.cain@co.howard.in.us</t>
  </si>
  <si>
    <t>Ted L. Cain</t>
  </si>
  <si>
    <t>765-456-2802</t>
  </si>
  <si>
    <t>Howard County Highway</t>
  </si>
  <si>
    <t>Kokomo</t>
  </si>
  <si>
    <t>625 South Berkley Road</t>
  </si>
  <si>
    <t>Huntington County Highway - OneIndiana</t>
  </si>
  <si>
    <t>Troy Hostetler</t>
  </si>
  <si>
    <t>260-358-4881</t>
  </si>
  <si>
    <t>Sheri Wilson</t>
  </si>
  <si>
    <t>sheri.wilson@huntington.in.us</t>
  </si>
  <si>
    <t>1601 Riverside Drive</t>
  </si>
  <si>
    <t>Indiana State University - K12Indiana</t>
  </si>
  <si>
    <t>Mike Bonnett</t>
  </si>
  <si>
    <t>812-237-3600</t>
  </si>
  <si>
    <t>Indiana State University</t>
  </si>
  <si>
    <t>Erick Barnett</t>
  </si>
  <si>
    <t>960 Spruce Street</t>
  </si>
  <si>
    <t>Indianapolis Airport Authority - OneIndiana</t>
  </si>
  <si>
    <t>John Pritchard</t>
  </si>
  <si>
    <t>2000 South Banner Avenue</t>
  </si>
  <si>
    <t xml:space="preserve">Indianapolis </t>
  </si>
  <si>
    <t>IUPUI - OneIndiana</t>
  </si>
  <si>
    <t>Steve Stringer</t>
  </si>
  <si>
    <t>317-274-3816</t>
  </si>
  <si>
    <t>Cargill, Inc.</t>
  </si>
  <si>
    <t>Steve Roach</t>
  </si>
  <si>
    <t>srroach@iupui.edu</t>
  </si>
  <si>
    <t>Jackson County Highway - OneIndiana</t>
  </si>
  <si>
    <t>Julie Wehmiller</t>
  </si>
  <si>
    <t>812-358-2226</t>
  </si>
  <si>
    <t>Jackson County Highway</t>
  </si>
  <si>
    <t>Brownstown</t>
  </si>
  <si>
    <t>Jasper County Highway - OneIndiana</t>
  </si>
  <si>
    <t>Gail Ackerman</t>
  </si>
  <si>
    <t>gail.ackerman@co.jasper.in.us</t>
  </si>
  <si>
    <t>2676 West Clark Street</t>
  </si>
  <si>
    <t>Jay County Highway - OneIndiana</t>
  </si>
  <si>
    <t>Ken Wellman</t>
  </si>
  <si>
    <t>jchighway@gmail.com</t>
  </si>
  <si>
    <t>260-726-8701</t>
  </si>
  <si>
    <t>1035East 200North</t>
  </si>
  <si>
    <t>Jefferson County Highway - OneIndiana</t>
  </si>
  <si>
    <t>Robert Phillips</t>
  </si>
  <si>
    <t>robert.phillips@jeffersoncounty.in.gov</t>
  </si>
  <si>
    <t>8122731708</t>
  </si>
  <si>
    <t>3135 Clifty Drive</t>
  </si>
  <si>
    <t>3135 Clifty Dr</t>
  </si>
  <si>
    <t>Jennings County Highway - OneIndiana</t>
  </si>
  <si>
    <t>Jim Reeves</t>
  </si>
  <si>
    <t>812-346-2967</t>
  </si>
  <si>
    <t>North Vernon</t>
  </si>
  <si>
    <t>Jennings</t>
  </si>
  <si>
    <t>812-592-6079</t>
  </si>
  <si>
    <t>4800 State Hwy 3</t>
  </si>
  <si>
    <t>Johnson County Highway Department - OneIndiana</t>
  </si>
  <si>
    <t>1051 Hospital Road</t>
  </si>
  <si>
    <t>K12Indiana- Avon Community Schools - K12Indiana</t>
  </si>
  <si>
    <t>Cindy Maxwell</t>
  </si>
  <si>
    <t>clmaxwell@avon-schools.org</t>
  </si>
  <si>
    <t>Avon</t>
  </si>
  <si>
    <t>469 South Avon Avenue</t>
  </si>
  <si>
    <t>Kosciusko County - OneIndiana</t>
  </si>
  <si>
    <t>Scott Tilden</t>
  </si>
  <si>
    <t>stilden@kcgov.com</t>
  </si>
  <si>
    <t>574-372-2356</t>
  </si>
  <si>
    <t>Lake Central School Corporation - K12Indiana</t>
  </si>
  <si>
    <t>Sheila Van Laten</t>
  </si>
  <si>
    <t>219-558-2711</t>
  </si>
  <si>
    <t>St. John</t>
  </si>
  <si>
    <t>8855 Wicker Ave.</t>
  </si>
  <si>
    <t>Saint John</t>
  </si>
  <si>
    <t>Lake County Highway - OneIndiana</t>
  </si>
  <si>
    <t>Crown Point</t>
  </si>
  <si>
    <t>Lowell</t>
  </si>
  <si>
    <t>1100 E. Monitor Street</t>
  </si>
  <si>
    <t>Lebanon Comm School Corp - K12Indiana</t>
  </si>
  <si>
    <t>Don Montgomery</t>
  </si>
  <si>
    <t>montgomeryd@leb.k12.in.us</t>
  </si>
  <si>
    <t>1802 N Grant St</t>
  </si>
  <si>
    <t>Madison County - OneIndiana</t>
  </si>
  <si>
    <t>Scott Harless</t>
  </si>
  <si>
    <t>2830 W 8th Street</t>
  </si>
  <si>
    <t>Anderson</t>
  </si>
  <si>
    <t>dkeesling@madisoncounty.in.gov</t>
  </si>
  <si>
    <t>Marshall County Highway - OneIndiana</t>
  </si>
  <si>
    <t>574-936-2181</t>
  </si>
  <si>
    <t>9675 King Road</t>
  </si>
  <si>
    <t>Jason Peters</t>
  </si>
  <si>
    <t>Merrillville Community Schools - K12Indiana</t>
  </si>
  <si>
    <t>Merrillville Community School Corp.</t>
  </si>
  <si>
    <t>Merrillville</t>
  </si>
  <si>
    <t>Patricia Martinez</t>
  </si>
  <si>
    <t>pmartinez@mvsc.k12.in.us</t>
  </si>
  <si>
    <t>6701 Delaware Street</t>
  </si>
  <si>
    <t>Monroe County Highway - OneIndiana</t>
  </si>
  <si>
    <t>jchambers@co.monroe.in.us</t>
  </si>
  <si>
    <t>John R. Chambers</t>
  </si>
  <si>
    <t>Monroe County Highway Department</t>
  </si>
  <si>
    <t>Montgomery County Highway Dept - OneIndiana</t>
  </si>
  <si>
    <t>818 n. whitlock ave</t>
  </si>
  <si>
    <t xml:space="preserve"> </t>
  </si>
  <si>
    <t xml:space="preserve">crawfordsville </t>
  </si>
  <si>
    <t>Morgan County Highway - OneIndiana</t>
  </si>
  <si>
    <t>Larry Smith</t>
  </si>
  <si>
    <t>lsmith@morgancoin.us</t>
  </si>
  <si>
    <t>Morgan County Highway</t>
  </si>
  <si>
    <t>5400 Blue Bluff Rd</t>
  </si>
  <si>
    <t>MSD Lawrence Township - OneIndiana</t>
  </si>
  <si>
    <t>6501 SUNNYSIDE ROAD</t>
  </si>
  <si>
    <t>RENAE HULL</t>
  </si>
  <si>
    <t>RENAEHULL@MSDLT.K12.IN.US</t>
  </si>
  <si>
    <t>Jerry Reighley</t>
  </si>
  <si>
    <t>6501 Sunnyside Road</t>
  </si>
  <si>
    <t>MSD of Warren Township - OneIndiana</t>
  </si>
  <si>
    <t>Jerry Crites</t>
  </si>
  <si>
    <t>jcrites@warren.k12.in.us</t>
  </si>
  <si>
    <t>9150 Rawles Avenue</t>
  </si>
  <si>
    <t>Receiving</t>
  </si>
  <si>
    <t>MSD Washington Township - OneIndiana</t>
  </si>
  <si>
    <t>Bruce Goberville</t>
  </si>
  <si>
    <t>bgoberville@msdwt.k12.in.us</t>
  </si>
  <si>
    <t>317-670-8878</t>
  </si>
  <si>
    <t>8550 Woodfield Crossing Blvd.</t>
  </si>
  <si>
    <t>New Albany-Floyd County Consolidated School Corporation - K12Ind</t>
  </si>
  <si>
    <t>Rick Theobald</t>
  </si>
  <si>
    <t>2809 Grant Line Rd</t>
  </si>
  <si>
    <t>New Albany</t>
  </si>
  <si>
    <t>rtheobald@nafcs.k12.in.us</t>
  </si>
  <si>
    <t>2809 Grant Line Road</t>
  </si>
  <si>
    <t>New Prairie United School Corp - K12Indiana</t>
  </si>
  <si>
    <t>219-608-5461</t>
  </si>
  <si>
    <t>New Carlisle</t>
  </si>
  <si>
    <t>Kathy Smith</t>
  </si>
  <si>
    <t>ksmith@npusc.k12.in.us</t>
  </si>
  <si>
    <t>5333 N Cougar Rd</t>
  </si>
  <si>
    <t>Noble County - OneIndiana</t>
  </si>
  <si>
    <t>MARC FISHER</t>
  </si>
  <si>
    <t>1118 E MAIN STREET</t>
  </si>
  <si>
    <t>ALBION</t>
  </si>
  <si>
    <t>TRUCK</t>
  </si>
  <si>
    <t>NOBLE</t>
  </si>
  <si>
    <t>Ohio County Highway - OneIndiana</t>
  </si>
  <si>
    <t>Ron York</t>
  </si>
  <si>
    <t>812-438-2961</t>
  </si>
  <si>
    <t>5851 Woods Ridge Road</t>
  </si>
  <si>
    <t>Dillsboro</t>
  </si>
  <si>
    <t>Perry County Highway - OneIndiana</t>
  </si>
  <si>
    <t>Steve Howell</t>
  </si>
  <si>
    <t>pchd@psci.net</t>
  </si>
  <si>
    <t>812-843-3232</t>
  </si>
  <si>
    <t>Perry County Highway Department</t>
  </si>
  <si>
    <t>Leopold</t>
  </si>
  <si>
    <t>Perry</t>
  </si>
  <si>
    <t>Portage Township Schools - K12Indiana</t>
  </si>
  <si>
    <t>Porter County Highway - OneIndiana</t>
  </si>
  <si>
    <t>1955 South State Road 2</t>
  </si>
  <si>
    <t>Valparaiso</t>
  </si>
  <si>
    <t>1200N 250E</t>
  </si>
  <si>
    <t>Chesterton</t>
  </si>
  <si>
    <t>254 West Highway 8</t>
  </si>
  <si>
    <t>Hebron</t>
  </si>
  <si>
    <t>Pulaski County - OneIndiana</t>
  </si>
  <si>
    <t>Terry Ruff</t>
  </si>
  <si>
    <t>574 946 3942</t>
  </si>
  <si>
    <t>Pulaski County Highway</t>
  </si>
  <si>
    <t>1131 N US 35</t>
  </si>
  <si>
    <t>Pulaski</t>
  </si>
  <si>
    <t>Purdue University Calumet - OneIndiana</t>
  </si>
  <si>
    <t>John Bachmann</t>
  </si>
  <si>
    <t>2200 169th</t>
  </si>
  <si>
    <t>Putnam County - OneIndiana</t>
  </si>
  <si>
    <t>765-653-4714</t>
  </si>
  <si>
    <t>Ripley County - OneIndiana</t>
  </si>
  <si>
    <t>812-689-4720</t>
  </si>
  <si>
    <t>Osgood</t>
  </si>
  <si>
    <t>2710 N. Hasmer Hill Road</t>
  </si>
  <si>
    <t>Shelby County Government - OneIndiana</t>
  </si>
  <si>
    <t>Todd Johns</t>
  </si>
  <si>
    <t>tjohns@co.shelby.in.us</t>
  </si>
  <si>
    <t>317-392-6485</t>
  </si>
  <si>
    <t>Shelby County Highway</t>
  </si>
  <si>
    <t>IN.</t>
  </si>
  <si>
    <t>1304 n michigan road</t>
  </si>
  <si>
    <t>shelby</t>
  </si>
  <si>
    <t>St. Joseph County Highway - OneIndiana</t>
  </si>
  <si>
    <t>574-235-7803</t>
  </si>
  <si>
    <t>14633 Cleveland Road</t>
  </si>
  <si>
    <t>Granger</t>
  </si>
  <si>
    <t>North Liberty</t>
  </si>
  <si>
    <t>15973 New Road</t>
  </si>
  <si>
    <t>4141 W Lathrop</t>
  </si>
  <si>
    <t>53900 Snowberry Road</t>
  </si>
  <si>
    <t>Osceola</t>
  </si>
  <si>
    <t>Starke County Highway Department - OneIndiana</t>
  </si>
  <si>
    <t>Stephen Ritzler</t>
  </si>
  <si>
    <t>5747723011</t>
  </si>
  <si>
    <t>Starke County Highway Department</t>
  </si>
  <si>
    <t>3835E 250N</t>
  </si>
  <si>
    <t>Town of Albion - OneIndiana</t>
  </si>
  <si>
    <t>albionmanager@frontier.com</t>
  </si>
  <si>
    <t>Stefen Wynn</t>
  </si>
  <si>
    <t>Town of Albion</t>
  </si>
  <si>
    <t>Albion</t>
  </si>
  <si>
    <t>Town of Avilla - OneIndiana</t>
  </si>
  <si>
    <t>260-343-1489</t>
  </si>
  <si>
    <t>Town of Avilla</t>
  </si>
  <si>
    <t>Avilla</t>
  </si>
  <si>
    <t>Rita Grocock</t>
  </si>
  <si>
    <t>260-897-2781</t>
  </si>
  <si>
    <t>rgrocock@townofavilla.com</t>
  </si>
  <si>
    <t>Town of Avon - OneIndiana</t>
  </si>
  <si>
    <t>rcannon@avongov.org</t>
  </si>
  <si>
    <t>Ryan Cannon</t>
  </si>
  <si>
    <t>Town of Avon</t>
  </si>
  <si>
    <t>229 S Gable Dr</t>
  </si>
  <si>
    <t>Town of Bargersville - OneIndiana</t>
  </si>
  <si>
    <t>Town of Bourbon - OneIndiana</t>
  </si>
  <si>
    <t>Roger Terry</t>
  </si>
  <si>
    <t>rterry@bourbon-in.gov</t>
  </si>
  <si>
    <t>574-305-1762</t>
  </si>
  <si>
    <t>Town of Bourbon</t>
  </si>
  <si>
    <t>104 E. Park ave.</t>
  </si>
  <si>
    <t>407 E. Center</t>
  </si>
  <si>
    <t>Bourbon</t>
  </si>
  <si>
    <t>Town of Bremen - OneIndiana</t>
  </si>
  <si>
    <t>Alex Mikel</t>
  </si>
  <si>
    <t>Town of Bremen</t>
  </si>
  <si>
    <t>Bremen</t>
  </si>
  <si>
    <t>Town of Brooklyn - OneIndiana</t>
  </si>
  <si>
    <t>Karen Howard</t>
  </si>
  <si>
    <t>townbrooklyn@att.net</t>
  </si>
  <si>
    <t>317-831-3343</t>
  </si>
  <si>
    <t>Charlie Eggers</t>
  </si>
  <si>
    <t>Town of Brookville - OneIndiana</t>
  </si>
  <si>
    <t>Brent Riehle</t>
  </si>
  <si>
    <t>765-647-3322</t>
  </si>
  <si>
    <t>Town of Brownsburg - OneIndiana</t>
  </si>
  <si>
    <t>317-852-1113</t>
  </si>
  <si>
    <t>Town of Brownsburg</t>
  </si>
  <si>
    <t>Brownsburg</t>
  </si>
  <si>
    <t>Town of Cambridge City - OneIndiana</t>
  </si>
  <si>
    <t>Town of Cambridge City</t>
  </si>
  <si>
    <t>Town of Cedar Lake Public Works - OneIndiana</t>
  </si>
  <si>
    <t>Tom Stevens</t>
  </si>
  <si>
    <t>219-374-7478</t>
  </si>
  <si>
    <t>Cedar Lake</t>
  </si>
  <si>
    <t>8550 Lake Shore Drive</t>
  </si>
  <si>
    <t>Centerville</t>
  </si>
  <si>
    <t>Town of Chesterton Street - OneIndiana</t>
  </si>
  <si>
    <t>John Schnadenberg</t>
  </si>
  <si>
    <t>johnschnadenberg@chestertonin.org</t>
  </si>
  <si>
    <t>219-926-2222</t>
  </si>
  <si>
    <t>Town of Chesterton</t>
  </si>
  <si>
    <t>1490 Broadway Suite 1</t>
  </si>
  <si>
    <t>1490 Broadway</t>
  </si>
  <si>
    <t>Town of Clermont - OneIndiana</t>
  </si>
  <si>
    <t>Town of Clermont</t>
  </si>
  <si>
    <t>Clermont</t>
  </si>
  <si>
    <t>Bill Williams</t>
  </si>
  <si>
    <t>3410 Raceway Road</t>
  </si>
  <si>
    <t>Town of Cloverdale - OneIndiana</t>
  </si>
  <si>
    <t>Wayne Galloway</t>
  </si>
  <si>
    <t>manager@cloverdalein.com</t>
  </si>
  <si>
    <t>765-720-8275</t>
  </si>
  <si>
    <t>Town of Cloverdale</t>
  </si>
  <si>
    <t>401 Sewer Plant Rd</t>
  </si>
  <si>
    <t>Town of Danville - OneIndiana</t>
  </si>
  <si>
    <t>Rob Roberts</t>
  </si>
  <si>
    <t>Town of Danville</t>
  </si>
  <si>
    <t>1010 East Broadway Srteet</t>
  </si>
  <si>
    <t>DANVILLE</t>
  </si>
  <si>
    <t>Town of Darmstadt - OneIndiana</t>
  </si>
  <si>
    <t>Jeff Goerges</t>
  </si>
  <si>
    <t>shop@darmstadt-indiana.org</t>
  </si>
  <si>
    <t>Town of Darmstadt</t>
  </si>
  <si>
    <t>Darmstadt</t>
  </si>
  <si>
    <t>812-867-1413</t>
  </si>
  <si>
    <t>559 Hoing rd</t>
  </si>
  <si>
    <t>Town of Dyer - OneIndiana</t>
  </si>
  <si>
    <t>Town of Dyer</t>
  </si>
  <si>
    <t>516 Edmond Drive</t>
  </si>
  <si>
    <t>Dyer</t>
  </si>
  <si>
    <t>Town of Eaton - OneIndiana</t>
  </si>
  <si>
    <t>Town of Eaton</t>
  </si>
  <si>
    <t>Eaton</t>
  </si>
  <si>
    <t>Delaware</t>
  </si>
  <si>
    <t>Shea Foster</t>
  </si>
  <si>
    <t>765-808-4254</t>
  </si>
  <si>
    <t>Crawford</t>
  </si>
  <si>
    <t>Town of Fairmount - OneIndiana</t>
  </si>
  <si>
    <t>Richard Haynes</t>
  </si>
  <si>
    <t>fairmountstreet@netzero.net</t>
  </si>
  <si>
    <t>Rick Haynes</t>
  </si>
  <si>
    <t>Town of Fairmount</t>
  </si>
  <si>
    <t>Fairmount</t>
  </si>
  <si>
    <t>700 east sixth street</t>
  </si>
  <si>
    <t>Town of Fairview Park - OneIndiana</t>
  </si>
  <si>
    <t>Susan Crossley</t>
  </si>
  <si>
    <t>scrossley680@aol.com</t>
  </si>
  <si>
    <t>Town of Fairview Park</t>
  </si>
  <si>
    <t>Vermillion</t>
  </si>
  <si>
    <t>447 E 3rd St</t>
  </si>
  <si>
    <t xml:space="preserve">Clinton </t>
  </si>
  <si>
    <t>Town of Ferdinand - OneIndiana</t>
  </si>
  <si>
    <t>Chris James</t>
  </si>
  <si>
    <t>cjames@ferdinandindiana.org</t>
  </si>
  <si>
    <t>Town of Ferdinand</t>
  </si>
  <si>
    <t>Ferdinand</t>
  </si>
  <si>
    <t>Tom Lueken</t>
  </si>
  <si>
    <t>533 West 5th Street</t>
  </si>
  <si>
    <t>Town of Flora - OneIndiana</t>
  </si>
  <si>
    <t>clerk@townofflora.org</t>
  </si>
  <si>
    <t>574-967-4844</t>
  </si>
  <si>
    <t>Town of Flora</t>
  </si>
  <si>
    <t>4 E Main Street</t>
  </si>
  <si>
    <t>501 N Division Street</t>
  </si>
  <si>
    <t>Town of Fortville - OneIndiana</t>
  </si>
  <si>
    <t>Kenneth Cross</t>
  </si>
  <si>
    <t>Fortville</t>
  </si>
  <si>
    <t>714 E Broadway</t>
  </si>
  <si>
    <t>Town of Fountain City - OneIndiana</t>
  </si>
  <si>
    <t>Town of Frankton - OneIndiana</t>
  </si>
  <si>
    <t>Town of Frankton</t>
  </si>
  <si>
    <t>Frankton</t>
  </si>
  <si>
    <t>Town of Fremont - OneIndiana</t>
  </si>
  <si>
    <t>260-495-7805</t>
  </si>
  <si>
    <t>260-316-7163</t>
  </si>
  <si>
    <t>fremontct@townoffremont.org</t>
  </si>
  <si>
    <t>705 E. Swager Drive</t>
  </si>
  <si>
    <t>Fremont</t>
  </si>
  <si>
    <t>Town of Geneva - OneIndiana</t>
  </si>
  <si>
    <t>Jane Kaverman</t>
  </si>
  <si>
    <t>c-t@twnofgeneva.org</t>
  </si>
  <si>
    <t>260-368-7251</t>
  </si>
  <si>
    <t>Town of Geneva</t>
  </si>
  <si>
    <t>Geneva</t>
  </si>
  <si>
    <t>Curt Chaffins</t>
  </si>
  <si>
    <t>198 5th street</t>
  </si>
  <si>
    <t>Town of Griffith - OneIndiana</t>
  </si>
  <si>
    <t>Rick Konopasek</t>
  </si>
  <si>
    <t>Compass Materials</t>
  </si>
  <si>
    <t>Town of Griffith</t>
  </si>
  <si>
    <t>111 N. Broad St.</t>
  </si>
  <si>
    <t>Griffith</t>
  </si>
  <si>
    <t>Rick Kuna</t>
  </si>
  <si>
    <t>Town of Hope Utilities - OneIndiana</t>
  </si>
  <si>
    <t>David Clouse</t>
  </si>
  <si>
    <t>Bartholomew</t>
  </si>
  <si>
    <t>david@hopeutilities.net</t>
  </si>
  <si>
    <t>529 Mill Street</t>
  </si>
  <si>
    <t>Town of Kouts - OneIndiana</t>
  </si>
  <si>
    <t>Laurie Tribble</t>
  </si>
  <si>
    <t>lat-kouts@hotmail.com</t>
  </si>
  <si>
    <t>Town of Kouts</t>
  </si>
  <si>
    <t>Kouts</t>
  </si>
  <si>
    <t>Cory Clarke</t>
  </si>
  <si>
    <t>219-395-4416</t>
  </si>
  <si>
    <t>Town of Lagrange - OneIndiana</t>
  </si>
  <si>
    <t>meagleson@lagrangein.org</t>
  </si>
  <si>
    <t>Mark W Eagleson</t>
  </si>
  <si>
    <t>260-463-3241</t>
  </si>
  <si>
    <t>Town of LaGrange</t>
  </si>
  <si>
    <t>1201 N Townline Rd</t>
  </si>
  <si>
    <t>LaGrange</t>
  </si>
  <si>
    <t>Town Of Long Beach - OneIndiana</t>
  </si>
  <si>
    <t>Tom Dolph</t>
  </si>
  <si>
    <t>219-898-1786</t>
  </si>
  <si>
    <t>Town Of Long Beach</t>
  </si>
  <si>
    <t>Long Beach</t>
  </si>
  <si>
    <t>tdolph7@yahoo.com</t>
  </si>
  <si>
    <t>2149 Karwick rd</t>
  </si>
  <si>
    <t>Town of Lowell - OneIndiana</t>
  </si>
  <si>
    <t>Town of Lowell</t>
  </si>
  <si>
    <t>Frank Lovely</t>
  </si>
  <si>
    <t>219-696-4455</t>
  </si>
  <si>
    <t>Frank Loveley</t>
  </si>
  <si>
    <t>598 S. Union Street</t>
  </si>
  <si>
    <t>Town of McCordsville - OneIndiana</t>
  </si>
  <si>
    <t>Ron Crider</t>
  </si>
  <si>
    <t>rcrider@mccordsville.org</t>
  </si>
  <si>
    <t>317-538-4408</t>
  </si>
  <si>
    <t>Town of McCordsville</t>
  </si>
  <si>
    <t>6280 W 800 N</t>
  </si>
  <si>
    <t>McCordsville</t>
  </si>
  <si>
    <t>Same as above</t>
  </si>
  <si>
    <t>Town of Merrillville - OneIndiana</t>
  </si>
  <si>
    <t>219-769-6784</t>
  </si>
  <si>
    <t>kmarkle@merrillville.in.gov</t>
  </si>
  <si>
    <t>By Truck</t>
  </si>
  <si>
    <t>13 W. 73rd Ave.</t>
  </si>
  <si>
    <t>Town of Middlebury - OneIndiana</t>
  </si>
  <si>
    <t>Tim O'Dell</t>
  </si>
  <si>
    <t>Town of Middlebury</t>
  </si>
  <si>
    <t>125 York Dr</t>
  </si>
  <si>
    <t>Town of Milltown - OneIndiana</t>
  </si>
  <si>
    <t>Justin Barnes</t>
  </si>
  <si>
    <t>Milltown</t>
  </si>
  <si>
    <t>724 W Main Street</t>
  </si>
  <si>
    <t>CRAWFORD</t>
  </si>
  <si>
    <t>Town of Mooresville - OneIndiana</t>
  </si>
  <si>
    <t>Dave Moore</t>
  </si>
  <si>
    <t>317-831-9547</t>
  </si>
  <si>
    <t>Mooresville</t>
  </si>
  <si>
    <t>Town of Morristown - OneIndiana</t>
  </si>
  <si>
    <t>Cody Cory</t>
  </si>
  <si>
    <t>765-745-0048</t>
  </si>
  <si>
    <t>Morristown</t>
  </si>
  <si>
    <t>461 Wastewater Drive</t>
  </si>
  <si>
    <t>Town of Munster - OneIndiana</t>
  </si>
  <si>
    <t>Town of Munster</t>
  </si>
  <si>
    <t>Munster</t>
  </si>
  <si>
    <t>Chris Spolnik</t>
  </si>
  <si>
    <t>508 Fisher Street</t>
  </si>
  <si>
    <t>Town of Nashville - OneIndiana</t>
  </si>
  <si>
    <t>Mary Beth Fisher</t>
  </si>
  <si>
    <t>812-988-5526</t>
  </si>
  <si>
    <t>Town Of Nashville</t>
  </si>
  <si>
    <t>Town of New Carlisle - OneIndiana</t>
  </si>
  <si>
    <t>j.doll@townofnewcarlisle.com</t>
  </si>
  <si>
    <t>John Mrozinski</t>
  </si>
  <si>
    <t>Town of North Judson - OneIndiana</t>
  </si>
  <si>
    <t>Marshall Horstmann</t>
  </si>
  <si>
    <t>574-896-3332</t>
  </si>
  <si>
    <t>Town of North Judson</t>
  </si>
  <si>
    <t>310 Lane Street</t>
  </si>
  <si>
    <t>North Judson</t>
  </si>
  <si>
    <t>710 Railroad St.</t>
  </si>
  <si>
    <t xml:space="preserve">North Judson </t>
  </si>
  <si>
    <t>Town of North Manchester - OneIndiana</t>
  </si>
  <si>
    <t>Town of North Manchester</t>
  </si>
  <si>
    <t>103 E Main Street</t>
  </si>
  <si>
    <t>North Manchester</t>
  </si>
  <si>
    <t>407 Wabash Road</t>
  </si>
  <si>
    <t>Town of Ossian - OneIndiana</t>
  </si>
  <si>
    <t>Luann Martin</t>
  </si>
  <si>
    <t>260-622-4251</t>
  </si>
  <si>
    <t>Town of Ossian</t>
  </si>
  <si>
    <t>Ossian</t>
  </si>
  <si>
    <t>townmanager@ossianin.com</t>
  </si>
  <si>
    <t>507 N. Jefferson St</t>
  </si>
  <si>
    <t>Town of Otterbein - OneIndiana</t>
  </si>
  <si>
    <t>Town of Otterbein</t>
  </si>
  <si>
    <t>Otterbein</t>
  </si>
  <si>
    <t>Benton</t>
  </si>
  <si>
    <t>Town of Oxford - OneIndiana</t>
  </si>
  <si>
    <t>Oxford</t>
  </si>
  <si>
    <t>Rick Robbins</t>
  </si>
  <si>
    <t>765-385-2455</t>
  </si>
  <si>
    <t>oxfordct@sbcglobal.net</t>
  </si>
  <si>
    <t>301 E. Wilson St.</t>
  </si>
  <si>
    <t>Town of Paoli - OneIndiana</t>
  </si>
  <si>
    <t>clerk@paoli.in.gov</t>
  </si>
  <si>
    <t>Town of Paoli</t>
  </si>
  <si>
    <t>Orange</t>
  </si>
  <si>
    <t>812-653-1928</t>
  </si>
  <si>
    <t>1433 W. Main Street</t>
  </si>
  <si>
    <t>Town of Pendleton - OneIndiana</t>
  </si>
  <si>
    <t>Town of Pendleton</t>
  </si>
  <si>
    <t>Pendleton</t>
  </si>
  <si>
    <t>Town of Plainfield - OneIndiana</t>
  </si>
  <si>
    <t>317-839-3490</t>
  </si>
  <si>
    <t>Town Of Porter - OneIndiana</t>
  </si>
  <si>
    <t>Brenda Brueckheimer</t>
  </si>
  <si>
    <t>bbrueckheimer@townofporter.com</t>
  </si>
  <si>
    <t xml:space="preserve">550 Beam St </t>
  </si>
  <si>
    <t>Town of Princes Lakes - OneIndiana</t>
  </si>
  <si>
    <t>dvonschri@princeslakes.in.gov</t>
  </si>
  <si>
    <t>Donna L Von Schriltz</t>
  </si>
  <si>
    <t>Nineveh</t>
  </si>
  <si>
    <t>14 E Lakeview Dr</t>
  </si>
  <si>
    <t>Town of Sellersburg - OneIndiana</t>
  </si>
  <si>
    <t>Town of Sellersburg</t>
  </si>
  <si>
    <t>Sellersburg</t>
  </si>
  <si>
    <t>812-989-9823</t>
  </si>
  <si>
    <t>Town of Shipshewana - OneIndiana</t>
  </si>
  <si>
    <t>Detroit salt</t>
  </si>
  <si>
    <t>Town of Shipshewana</t>
  </si>
  <si>
    <t>Shipshewana</t>
  </si>
  <si>
    <t>Ruth Ann Downey</t>
  </si>
  <si>
    <t>clerk@shipshewana.org</t>
  </si>
  <si>
    <t>Town of South Whitley - OneIndiana</t>
  </si>
  <si>
    <t>Jason Keim</t>
  </si>
  <si>
    <t>118 E Front St</t>
  </si>
  <si>
    <t xml:space="preserve">South Whitley </t>
  </si>
  <si>
    <t>Town of Speedway - OneIndiana</t>
  </si>
  <si>
    <t>wendell walters</t>
  </si>
  <si>
    <t>1390 n lynhurst drive</t>
  </si>
  <si>
    <t>speedway</t>
  </si>
  <si>
    <t>Town of St John - OneIndiana</t>
  </si>
  <si>
    <t>Town of St John</t>
  </si>
  <si>
    <t>St John</t>
  </si>
  <si>
    <t>10700 West 93rd Avenue</t>
  </si>
  <si>
    <t>Town of St. Joe - OneIndiana</t>
  </si>
  <si>
    <t>Allison McKean</t>
  </si>
  <si>
    <t>townstjoein@gmail.com</t>
  </si>
  <si>
    <t>260-337-5449</t>
  </si>
  <si>
    <t>Town of Syracuse - OneIndiana</t>
  </si>
  <si>
    <t>310 n huntington st</t>
  </si>
  <si>
    <t>syracuse</t>
  </si>
  <si>
    <t>Virginia Freel</t>
  </si>
  <si>
    <t>adminassist@syracusein.org</t>
  </si>
  <si>
    <t>1 Conrad Street</t>
  </si>
  <si>
    <t>Syracuse</t>
  </si>
  <si>
    <t>Town of Topeka - OneIndiana</t>
  </si>
  <si>
    <t>Town of Topeka</t>
  </si>
  <si>
    <t>Topeka</t>
  </si>
  <si>
    <t>201 Hawpatch Dr.</t>
  </si>
  <si>
    <t>Town of Trafalgar - OneIndiana</t>
  </si>
  <si>
    <t>trafalgarwwtp@embarqmail.com</t>
  </si>
  <si>
    <t>Lee Rodgers</t>
  </si>
  <si>
    <t>Town of Trafalgar</t>
  </si>
  <si>
    <t>Trafalgar</t>
  </si>
  <si>
    <t>Town of Veedersburg - OneIndiana</t>
  </si>
  <si>
    <t>Kathy Pugh</t>
  </si>
  <si>
    <t>townofveedersburg@gmail.com</t>
  </si>
  <si>
    <t>Town of Veedersburg</t>
  </si>
  <si>
    <t>100 South Main St</t>
  </si>
  <si>
    <t>Town of Waterloo - OneIndiana</t>
  </si>
  <si>
    <t>Renata Ford</t>
  </si>
  <si>
    <t>Town of Waterloo</t>
  </si>
  <si>
    <t>David Wolfe</t>
  </si>
  <si>
    <t>120 S Best St</t>
  </si>
  <si>
    <t>DeKalb</t>
  </si>
  <si>
    <t>Town of Westville - OneIndiana</t>
  </si>
  <si>
    <t>Mark Hale</t>
  </si>
  <si>
    <t>mhale@csinet.net</t>
  </si>
  <si>
    <t>Town of Whiteland - OneIndiana</t>
  </si>
  <si>
    <t>Whiteland</t>
  </si>
  <si>
    <t>170 Boone Street</t>
  </si>
  <si>
    <t>Town of Whitestown - OneIndiana</t>
  </si>
  <si>
    <t>Town of Whitestown</t>
  </si>
  <si>
    <t>Whitestown</t>
  </si>
  <si>
    <t>Town of Williamsport</t>
  </si>
  <si>
    <t>Kevin Strickler</t>
  </si>
  <si>
    <t>waterman1983@comcast.net</t>
  </si>
  <si>
    <t>765-585-3381</t>
  </si>
  <si>
    <t>Williamsport</t>
  </si>
  <si>
    <t>Warren</t>
  </si>
  <si>
    <t>115 Front St.</t>
  </si>
  <si>
    <t>Town of Winfield - OneIndiana</t>
  </si>
  <si>
    <t>Town of Winfield</t>
  </si>
  <si>
    <t>Winfield</t>
  </si>
  <si>
    <t>Mitch Floyd</t>
  </si>
  <si>
    <t>mfloyd@winfield.in.gov</t>
  </si>
  <si>
    <t>Town of Winona Lake - OneIndiana</t>
  </si>
  <si>
    <t>1310 Park Ave.</t>
  </si>
  <si>
    <t>Winona Lake</t>
  </si>
  <si>
    <t>Tom Miller</t>
  </si>
  <si>
    <t>1631 Chestnut</t>
  </si>
  <si>
    <t>Town of Yorktown - OneIndiana</t>
  </si>
  <si>
    <t>Erin Hurley</t>
  </si>
  <si>
    <t>ehurley@yorktownindiana.org</t>
  </si>
  <si>
    <t>765-759-4003</t>
  </si>
  <si>
    <t>Town of Yorktown</t>
  </si>
  <si>
    <t>PO Box 518</t>
  </si>
  <si>
    <t>Yorktown</t>
  </si>
  <si>
    <t>2400 Russ Street</t>
  </si>
  <si>
    <t>Town of Zionsville - OneIndiana</t>
  </si>
  <si>
    <t>Linda Dafoe</t>
  </si>
  <si>
    <t>317-873-4544</t>
  </si>
  <si>
    <t>Town of Zionsville</t>
  </si>
  <si>
    <t>1075 Parkway Drive</t>
  </si>
  <si>
    <t>Zionsville</t>
  </si>
  <si>
    <t>ldafoe@zionsville-in.gov</t>
  </si>
  <si>
    <t>Tri-Creek School Corporation - K12Indiana</t>
  </si>
  <si>
    <t>Alan Fox</t>
  </si>
  <si>
    <t>19290 Cline Avenue</t>
  </si>
  <si>
    <t>Twin Lakes School Corporation - K12Indiana</t>
  </si>
  <si>
    <t>Vanderburgh County Highway - OneIndiana</t>
  </si>
  <si>
    <t>jrutherford@vanderburghgov.org</t>
  </si>
  <si>
    <t>Jamie Rutherford</t>
  </si>
  <si>
    <t>812-435-5777</t>
  </si>
  <si>
    <t>Scot Wichser</t>
  </si>
  <si>
    <t>Vermillion County - OneIndiana</t>
  </si>
  <si>
    <t>P.O. Box 7</t>
  </si>
  <si>
    <t>Newport</t>
  </si>
  <si>
    <t>Harry Crossley</t>
  </si>
  <si>
    <t>Vigo County Highway - OneIndiana</t>
  </si>
  <si>
    <t>812-466-9635</t>
  </si>
  <si>
    <t>TERRE HAUTE</t>
  </si>
  <si>
    <t>VIGO</t>
  </si>
  <si>
    <t>10907 S. SULLIVAN PLACE</t>
  </si>
  <si>
    <t>Warrick County Highway - OneIndiana</t>
  </si>
  <si>
    <t>Bobby Howard</t>
  </si>
  <si>
    <t>555 Roth Road</t>
  </si>
  <si>
    <t>Boonville</t>
  </si>
  <si>
    <t>Warrick</t>
  </si>
  <si>
    <t>Washington County Highway - OneIndiana</t>
  </si>
  <si>
    <t>600 Anson Street</t>
  </si>
  <si>
    <t>Wayne County Highway - OneIndiana</t>
  </si>
  <si>
    <t>Michael Sharp</t>
  </si>
  <si>
    <t>highway@co.wayne.in.us</t>
  </si>
  <si>
    <t>765-855-5211</t>
  </si>
  <si>
    <t>8198 U.S. 40</t>
  </si>
  <si>
    <t>Wells County Highway - OneIndiana</t>
  </si>
  <si>
    <t>260-824-6430</t>
  </si>
  <si>
    <t>1600 West Washington Street</t>
  </si>
  <si>
    <t>White County Highway - OneIndiana</t>
  </si>
  <si>
    <t>mkyburz@whitecountyindiana.us</t>
  </si>
  <si>
    <t>Mike Kyburz</t>
  </si>
  <si>
    <t>219-984-5851</t>
  </si>
  <si>
    <t>White County Highway</t>
  </si>
  <si>
    <t>Reynolds</t>
  </si>
  <si>
    <t>Zionsville Community Schools - K12Indiana</t>
  </si>
  <si>
    <t>Kerry Dienhart</t>
  </si>
  <si>
    <t>kdienhart@zcs.k12.in.us</t>
  </si>
  <si>
    <t>317-873-2858</t>
  </si>
  <si>
    <t>Zionsville Community Schools</t>
  </si>
  <si>
    <t>900 Mulberry St.</t>
  </si>
  <si>
    <t>University of Southern Indiana</t>
  </si>
  <si>
    <t>8600 University Blvd.</t>
  </si>
  <si>
    <t>Town of Hagerstown</t>
  </si>
  <si>
    <t>cwlamar72@hotmail.com</t>
  </si>
  <si>
    <t>Chris LaMar</t>
  </si>
  <si>
    <t>765-489-6171</t>
  </si>
  <si>
    <t>Hagerstown</t>
  </si>
  <si>
    <t>Jim Turner</t>
  </si>
  <si>
    <t>Boswell</t>
  </si>
  <si>
    <t>Bartholomew County Highway</t>
  </si>
  <si>
    <t>jwhittington@bartholomew.in.gov</t>
  </si>
  <si>
    <t>Jeff  Whittington</t>
  </si>
  <si>
    <t>2452 State Street</t>
  </si>
  <si>
    <t>Jason Stamm</t>
  </si>
  <si>
    <t>jstamm@huntingburg-in.gov</t>
  </si>
  <si>
    <t>Huntingburg</t>
  </si>
  <si>
    <t>Marlin Johnson</t>
  </si>
  <si>
    <t>765-208-0696</t>
  </si>
  <si>
    <t>Lapel</t>
  </si>
  <si>
    <t>1510 Vine st.</t>
  </si>
  <si>
    <t>Jeremy Beckner</t>
  </si>
  <si>
    <t>waterstreet@townofwinamac.com</t>
  </si>
  <si>
    <t>574-242-1750</t>
  </si>
  <si>
    <t>Muncie</t>
  </si>
  <si>
    <t>Cliff Souders</t>
  </si>
  <si>
    <t>Bargersville</t>
  </si>
  <si>
    <t>Greenwood</t>
  </si>
  <si>
    <t>Town of Hanover</t>
  </si>
  <si>
    <t>Scott Williams</t>
  </si>
  <si>
    <t>812-801-1389</t>
  </si>
  <si>
    <t>Hanover</t>
  </si>
  <si>
    <t>334 Lowery Lane</t>
  </si>
  <si>
    <t>Mike Fraze</t>
  </si>
  <si>
    <t>219-362-2477</t>
  </si>
  <si>
    <t>Call before delivery</t>
  </si>
  <si>
    <t>City of Garrett</t>
  </si>
  <si>
    <t>Garrett</t>
  </si>
  <si>
    <t>Eric Mossberger</t>
  </si>
  <si>
    <t>Joe Wiley</t>
  </si>
  <si>
    <t>jwiley@henryco.net</t>
  </si>
  <si>
    <t>765-520-0314</t>
  </si>
  <si>
    <t>202 W 50 N</t>
  </si>
  <si>
    <t>New Castle</t>
  </si>
  <si>
    <t>Requested Quantity (100%)</t>
  </si>
  <si>
    <t>ADDITIONAL INFORMATION</t>
  </si>
  <si>
    <t>BID LIST INSTRUCTIONS</t>
  </si>
  <si>
    <t>TOTAL</t>
  </si>
  <si>
    <t>Edinburgh</t>
  </si>
  <si>
    <t>TOTAL TREATED BID AMOUNT</t>
  </si>
  <si>
    <t>TOTAL UNTREATED BID AMOUNT</t>
  </si>
  <si>
    <t>TREATED SALT</t>
  </si>
  <si>
    <t>UNTREATED SALT</t>
  </si>
  <si>
    <t>765-653-8441, Ext 214</t>
  </si>
  <si>
    <t>4490 West Reformatory Road</t>
  </si>
  <si>
    <t>317-965-0596</t>
  </si>
  <si>
    <t>Salt Description</t>
  </si>
  <si>
    <t>County</t>
  </si>
  <si>
    <t>Total Tons By District</t>
  </si>
  <si>
    <t>TOTAL LOCALS'
TREATED TONS</t>
  </si>
  <si>
    <t>TOTAL LOCALS'
UNTREATED TONS</t>
  </si>
  <si>
    <t>TOTAL TONS</t>
  </si>
  <si>
    <t>TOTAL OSAs' TREATED TONS</t>
  </si>
  <si>
    <t>TOTAL OSAs' UNTREATED TONS</t>
  </si>
  <si>
    <t xml:space="preserve">TREATED SALT </t>
  </si>
  <si>
    <t>TOTAL TREATED SALT (TONS)</t>
  </si>
  <si>
    <t>Total Seasonal (Tons)</t>
  </si>
  <si>
    <t>Total Early Fill (Tons)</t>
  </si>
  <si>
    <t xml:space="preserve">UNTREATED SALT </t>
  </si>
  <si>
    <t>TOTAL UNTREATED SALT (TONS)</t>
  </si>
  <si>
    <t>1946 W US Hwy 40</t>
  </si>
  <si>
    <t>Bidder Name:</t>
  </si>
  <si>
    <t xml:space="preserve">Bidder Name: </t>
  </si>
  <si>
    <t>10995 Marsh Road</t>
  </si>
  <si>
    <t>700 N. Main Street</t>
  </si>
  <si>
    <t>3210 W Broadway</t>
  </si>
  <si>
    <t>Town of Darlington - OneIndiana</t>
  </si>
  <si>
    <t>City of Jonesboro - OneIndiana</t>
  </si>
  <si>
    <t>Town of Cromwell</t>
  </si>
  <si>
    <t>Henry County Highway - OneIndiana</t>
  </si>
  <si>
    <t>Town of Hagerstown - OneIndiana</t>
  </si>
  <si>
    <t>Town of Lapel - OneIndiana</t>
  </si>
  <si>
    <t>City of East Chicago - OneIndiana</t>
  </si>
  <si>
    <t>City of LaPorte - OneIndiana</t>
  </si>
  <si>
    <t>City of Rensselaer - OneIndiana</t>
  </si>
  <si>
    <t>Town of Winamac - OneIndiana</t>
  </si>
  <si>
    <t>Cordry-Sweetwater Conservancy District</t>
  </si>
  <si>
    <t>Center Grove Comm School Corp - K12Indiana</t>
  </si>
  <si>
    <t>Town of Boswell - OneIndiana</t>
  </si>
  <si>
    <t>City of Butler - OneIndiana</t>
  </si>
  <si>
    <t>City of Garrett - OneIndiana</t>
  </si>
  <si>
    <t>DeKalb County Central Schools - K12Indiana</t>
  </si>
  <si>
    <t>Whitley County Highway - OneIndiana</t>
  </si>
  <si>
    <t>City of Muncie - OneIndiana</t>
  </si>
  <si>
    <t>City of Rushville - OneIndiana</t>
  </si>
  <si>
    <t>Town of Shirley - OneIndiana</t>
  </si>
  <si>
    <t>Bartholomew County Highway - OneIndiana</t>
  </si>
  <si>
    <t>Town of Hanover - OneIndiana</t>
  </si>
  <si>
    <t>Town of New Whiteland - OneIndiana</t>
  </si>
  <si>
    <t>City of Huntingburg Street - OneIndiana</t>
  </si>
  <si>
    <t>University of Southern Indiana - OneIndiana</t>
  </si>
  <si>
    <t>57.49</t>
  </si>
  <si>
    <t>Lonnie Caffee</t>
  </si>
  <si>
    <t>Jeff Whittington</t>
  </si>
  <si>
    <t>1955 Indianapolis Ave</t>
  </si>
  <si>
    <t>765-482-4550</t>
  </si>
  <si>
    <t>79.53</t>
  </si>
  <si>
    <t xml:space="preserve">Morton Salt </t>
  </si>
  <si>
    <t xml:space="preserve">Paul Couts </t>
  </si>
  <si>
    <t>Morton</t>
  </si>
  <si>
    <t>56.18</t>
  </si>
  <si>
    <t>Center Grove School Corporation</t>
  </si>
  <si>
    <t>3653 W. Whiteland Rd.</t>
  </si>
  <si>
    <t>Lisa Blackwell</t>
  </si>
  <si>
    <t>317-881-0515</t>
  </si>
  <si>
    <t>blackwelll@centergrove.k12.in.us</t>
  </si>
  <si>
    <t>78.65</t>
  </si>
  <si>
    <t>550 Dale Keith Jones Rd</t>
  </si>
  <si>
    <t xml:space="preserve">Anderson </t>
  </si>
  <si>
    <t>Brooke Parker</t>
  </si>
  <si>
    <t>765-648-6447</t>
  </si>
  <si>
    <t>Chris Fisher</t>
  </si>
  <si>
    <t>305 e main st</t>
  </si>
  <si>
    <t>Attica</t>
  </si>
  <si>
    <t>Ron Jean</t>
  </si>
  <si>
    <t>765 585 1071</t>
  </si>
  <si>
    <t>105 s market st</t>
  </si>
  <si>
    <t>cargil</t>
  </si>
  <si>
    <t>call before delivery</t>
  </si>
  <si>
    <t>City of Bluffton</t>
  </si>
  <si>
    <t>513 S. Baldwin St</t>
  </si>
  <si>
    <t>City of Butler</t>
  </si>
  <si>
    <t>215 S Broadway</t>
  </si>
  <si>
    <t>Butler</t>
  </si>
  <si>
    <t>260-868-5200</t>
  </si>
  <si>
    <t>Columbia City Street Dept</t>
  </si>
  <si>
    <t>Rosie Coyle</t>
  </si>
  <si>
    <t>260 248 5112</t>
  </si>
  <si>
    <t>rmcoyle@columbiacity.net</t>
  </si>
  <si>
    <t>1329 Second Street</t>
  </si>
  <si>
    <t>Debby Gurley</t>
  </si>
  <si>
    <t>765-793-3423</t>
  </si>
  <si>
    <t xml:space="preserve">Detroit Salt Company </t>
  </si>
  <si>
    <t xml:space="preserve">IN </t>
  </si>
  <si>
    <t>765-564-0053</t>
  </si>
  <si>
    <t>72.84</t>
  </si>
  <si>
    <t>City of East Chicago</t>
  </si>
  <si>
    <t>5400 Cline Ave</t>
  </si>
  <si>
    <t>East Chicago</t>
  </si>
  <si>
    <t>Steve Hernandez</t>
  </si>
  <si>
    <t>219-391-8463</t>
  </si>
  <si>
    <t>ehernandez2@eastchicago.com</t>
  </si>
  <si>
    <t>Steve</t>
  </si>
  <si>
    <t>lake</t>
  </si>
  <si>
    <t>wkalen@cityofelwood.com</t>
  </si>
  <si>
    <t>1130 So. J st</t>
  </si>
  <si>
    <t>City of Evansville</t>
  </si>
  <si>
    <t>905 Burlington Avenue</t>
  </si>
  <si>
    <t>Jason Forsythe</t>
  </si>
  <si>
    <t>bjones@franklin.in.gov</t>
  </si>
  <si>
    <t>260-357-4152</t>
  </si>
  <si>
    <t>7656690543</t>
  </si>
  <si>
    <t>202 South 5th Street</t>
  </si>
  <si>
    <t>812-537-1540</t>
  </si>
  <si>
    <t>765-499-0426</t>
  </si>
  <si>
    <t>219-942-6121</t>
  </si>
  <si>
    <t>8126834122</t>
  </si>
  <si>
    <t>Truck-Dumped</t>
  </si>
  <si>
    <t>City of Jonesboro</t>
  </si>
  <si>
    <t>Jonesboro</t>
  </si>
  <si>
    <t>765-667-9666</t>
  </si>
  <si>
    <t>200 W Pearl</t>
  </si>
  <si>
    <t>DUMPED</t>
  </si>
  <si>
    <t>city of laporte</t>
  </si>
  <si>
    <t>Laporte</t>
  </si>
  <si>
    <t>mfraze@cityoflaportein.gov</t>
  </si>
  <si>
    <t>1206 2nd St</t>
  </si>
  <si>
    <t>streetsec@Madison-in.gov</t>
  </si>
  <si>
    <t>City of Martinsville</t>
  </si>
  <si>
    <t>110 W Morgan St</t>
  </si>
  <si>
    <t>765-341-0314</t>
  </si>
  <si>
    <t>cdemott@martinsville.in.gov</t>
  </si>
  <si>
    <t>501 Rogers Rd</t>
  </si>
  <si>
    <t>5790 W Kilgore Ave</t>
  </si>
  <si>
    <t>Donnie Wright</t>
  </si>
  <si>
    <t>dwright@cityofmuncie.com</t>
  </si>
  <si>
    <t>300 W Lincoln St</t>
  </si>
  <si>
    <t>Joseph Ham</t>
  </si>
  <si>
    <t>jham@cityofnewalbany.com</t>
  </si>
  <si>
    <t>9 midway dr</t>
  </si>
  <si>
    <t>7655216831</t>
  </si>
  <si>
    <t>City of Plymouth Street Dept</t>
  </si>
  <si>
    <t>Charlotte Hurt</t>
  </si>
  <si>
    <t>semi truck</t>
  </si>
  <si>
    <t>City of Rensselaer</t>
  </si>
  <si>
    <t>820 East Walnut PO Box 280</t>
  </si>
  <si>
    <t>219-866-7833</t>
  </si>
  <si>
    <t>Jerry Lockridge</t>
  </si>
  <si>
    <t>jlockridge@cityofrensselaerin.com</t>
  </si>
  <si>
    <t>820 east walnut</t>
  </si>
  <si>
    <t>820 East Walnut</t>
  </si>
  <si>
    <t>5748351799</t>
  </si>
  <si>
    <t>street@rochester.in.us</t>
  </si>
  <si>
    <t>City of Rushville</t>
  </si>
  <si>
    <t>765-561-1516</t>
  </si>
  <si>
    <t>519 E 9th St</t>
  </si>
  <si>
    <t>3173925169</t>
  </si>
  <si>
    <t>jjones@cityofshelbyvillein.com</t>
  </si>
  <si>
    <t xml:space="preserve">Terre Haute </t>
  </si>
  <si>
    <t>publicworks@warsaw.in.gov</t>
  </si>
  <si>
    <t>Jeffersonville</t>
  </si>
  <si>
    <t>Jim Ross</t>
  </si>
  <si>
    <t>502-381-4691</t>
  </si>
  <si>
    <t>sdaniel@co.clark.in.us</t>
  </si>
  <si>
    <t>812-448-9040</t>
  </si>
  <si>
    <t>8377 Cordry Drive</t>
  </si>
  <si>
    <t>Josh Hawley</t>
  </si>
  <si>
    <t>3174127025</t>
  </si>
  <si>
    <t>jrhawley1981@gmail.com</t>
  </si>
  <si>
    <t>tim greive</t>
  </si>
  <si>
    <t>781 East Base Road</t>
  </si>
  <si>
    <t>812-663-2682</t>
  </si>
  <si>
    <t>Gina Buhr</t>
  </si>
  <si>
    <t>gbuhr@dekalbcentral.net</t>
  </si>
  <si>
    <t>DeKalb County Highway</t>
  </si>
  <si>
    <t>Steven Scheller</t>
  </si>
  <si>
    <t>steven.scheller@evsck12.com</t>
  </si>
  <si>
    <t>765-647-4271</t>
  </si>
  <si>
    <t>Jschulz@franklincounty.in.gov</t>
  </si>
  <si>
    <t>Jacque</t>
  </si>
  <si>
    <t>9084 Landfill Rd</t>
  </si>
  <si>
    <t>Metamora</t>
  </si>
  <si>
    <t xml:space="preserve">In </t>
  </si>
  <si>
    <t>Fulton County Highway Dept.</t>
  </si>
  <si>
    <t>Linda Garner</t>
  </si>
  <si>
    <t>Harrison County Highway Department</t>
  </si>
  <si>
    <t>1359 Old HWY 135 SW</t>
  </si>
  <si>
    <t>Hendricks County Highway</t>
  </si>
  <si>
    <t>200 North 7th Street</t>
  </si>
  <si>
    <t>tri-axle dump truck</t>
  </si>
  <si>
    <t>1200 Indiana Avenue</t>
  </si>
  <si>
    <t>360 S. Co. Rd. 25 E</t>
  </si>
  <si>
    <t>2198665523</t>
  </si>
  <si>
    <t>Jefferson County</t>
  </si>
  <si>
    <t>8260 Wicker Avenue</t>
  </si>
  <si>
    <t>Sheila Novotny</t>
  </si>
  <si>
    <t>219-663-0525</t>
  </si>
  <si>
    <t>765-483-3088</t>
  </si>
  <si>
    <t>jasonp@co.marshall.in.us</t>
  </si>
  <si>
    <t>5900 W. Foster Curry Drive</t>
  </si>
  <si>
    <t>812-825-5352</t>
  </si>
  <si>
    <t>Montgomery County Highway</t>
  </si>
  <si>
    <t>818 N Whitlock Ave</t>
  </si>
  <si>
    <t>765-362-2304</t>
  </si>
  <si>
    <t>sandi.ramos@montgomerycounty.in.gov</t>
  </si>
  <si>
    <t>MSD OF LAWRENCE TOWNSHIP</t>
  </si>
  <si>
    <t xml:space="preserve">17115 State Road 37 </t>
  </si>
  <si>
    <t>Portage Township Schools</t>
  </si>
  <si>
    <t>6240 U.S. Highway 6</t>
  </si>
  <si>
    <t>Mile Mavrovic</t>
  </si>
  <si>
    <t>Mile.Mavrovic@portage.k12.in.us</t>
  </si>
  <si>
    <t>Porter County Highway Dept</t>
  </si>
  <si>
    <t>Andy Mckay</t>
  </si>
  <si>
    <t>amckay@porterco.org</t>
  </si>
  <si>
    <t>Purdue University Northwest</t>
  </si>
  <si>
    <t>Jennifer Hupke</t>
  </si>
  <si>
    <t>jhupke@pnw.edu</t>
  </si>
  <si>
    <t>Putnam County Highway</t>
  </si>
  <si>
    <t>Robyn Hughes</t>
  </si>
  <si>
    <t>robyn@pchwydept.com</t>
  </si>
  <si>
    <t>Ray Toops</t>
  </si>
  <si>
    <t>211 E. Park Dr.</t>
  </si>
  <si>
    <t>Brian</t>
  </si>
  <si>
    <t>616 VanScoyoc</t>
  </si>
  <si>
    <t>Bryan Clark</t>
  </si>
  <si>
    <t>bclark@townofbargersville.org</t>
  </si>
  <si>
    <t>250 E Two Cent rd</t>
  </si>
  <si>
    <t xml:space="preserve">Detroit </t>
  </si>
  <si>
    <t>Donna Musenbrock</t>
  </si>
  <si>
    <t>clerk@townofboswell.com</t>
  </si>
  <si>
    <t>112 N Adams</t>
  </si>
  <si>
    <t>574-248-0294</t>
  </si>
  <si>
    <t>bremenwater@gmail.com</t>
  </si>
  <si>
    <t>574-546-4324</t>
  </si>
  <si>
    <t>Town of Brooklyn</t>
  </si>
  <si>
    <t>town of brookville</t>
  </si>
  <si>
    <t>1020 franklin ave.</t>
  </si>
  <si>
    <t>brookville</t>
  </si>
  <si>
    <t>brent riehle</t>
  </si>
  <si>
    <t>cambridgecity@comcast.net</t>
  </si>
  <si>
    <t>Doug Young</t>
  </si>
  <si>
    <t>240 E Main St</t>
  </si>
  <si>
    <t>P.O. Box 707</t>
  </si>
  <si>
    <t>317-435-4475</t>
  </si>
  <si>
    <t>Lora Miller</t>
  </si>
  <si>
    <t>317-514-8090</t>
  </si>
  <si>
    <t>Cromwell</t>
  </si>
  <si>
    <t>Kayla Pauley</t>
  </si>
  <si>
    <t>2608562108</t>
  </si>
  <si>
    <t>POBox 574 / 200 Water Street</t>
  </si>
  <si>
    <t>Town of Darlington</t>
  </si>
  <si>
    <t>Darlington</t>
  </si>
  <si>
    <t>Brian Mullen</t>
  </si>
  <si>
    <t>darct@sbcglobal.net</t>
  </si>
  <si>
    <t>4736N SR47</t>
  </si>
  <si>
    <t>One Town Square</t>
  </si>
  <si>
    <t>600 E Harris</t>
  </si>
  <si>
    <t>clerk-treasurer@eaton.in.gov</t>
  </si>
  <si>
    <t>Town of Fortville</t>
  </si>
  <si>
    <t>317-339-8600</t>
  </si>
  <si>
    <t>317-485-4044</t>
  </si>
  <si>
    <t>765-228-3178</t>
  </si>
  <si>
    <t>Chris Snyder</t>
  </si>
  <si>
    <t>49 East College Street</t>
  </si>
  <si>
    <t>198 South Street</t>
  </si>
  <si>
    <t>11 Madison Ave</t>
  </si>
  <si>
    <t>Town of Hope Utilities</t>
  </si>
  <si>
    <t>Hope</t>
  </si>
  <si>
    <t>812-371-8741</t>
  </si>
  <si>
    <t>P.O. Box 693</t>
  </si>
  <si>
    <t>219-766-3035</t>
  </si>
  <si>
    <t>Mike Rosendaul</t>
  </si>
  <si>
    <t>260-463-6920</t>
  </si>
  <si>
    <t>304 Nursery St</t>
  </si>
  <si>
    <t>2400 Oriole Tr</t>
  </si>
  <si>
    <t>Thomas Dolph</t>
  </si>
  <si>
    <t>Carl Marlett</t>
  </si>
  <si>
    <t>4 E. Harrison St</t>
  </si>
  <si>
    <t>jsoplanda@mooresville.in.gov</t>
  </si>
  <si>
    <t>Stephen Gunty</t>
  </si>
  <si>
    <t>219-836-6975</t>
  </si>
  <si>
    <t>sgunty@munster.org</t>
  </si>
  <si>
    <t>10 State Road 46 West</t>
  </si>
  <si>
    <t>MORTON</t>
  </si>
  <si>
    <t>tri axle</t>
  </si>
  <si>
    <t>Carrie Mugford</t>
  </si>
  <si>
    <t>260-306-3541</t>
  </si>
  <si>
    <t>507 N Jefferson St.</t>
  </si>
  <si>
    <t>Ronald Shoup</t>
  </si>
  <si>
    <t>7653375876</t>
  </si>
  <si>
    <t>502 E. 2nd. St.</t>
  </si>
  <si>
    <t>Mickey Moore</t>
  </si>
  <si>
    <t>Amy Morris</t>
  </si>
  <si>
    <t>317-933-2163 X8</t>
  </si>
  <si>
    <t>Shirley</t>
  </si>
  <si>
    <t>Teresa Hester</t>
  </si>
  <si>
    <t>765-738-6381</t>
  </si>
  <si>
    <t>shirley.townclerk@gmail.com</t>
  </si>
  <si>
    <t>Marty Ebbert</t>
  </si>
  <si>
    <t>(260) 578-0072</t>
  </si>
  <si>
    <t>jkeim@southwhitley.org</t>
  </si>
  <si>
    <t>Town of Speedway</t>
  </si>
  <si>
    <t>marion</t>
  </si>
  <si>
    <t>Tammy Anderko</t>
  </si>
  <si>
    <t>tanderko@stjohnin.com</t>
  </si>
  <si>
    <t>Town of St. Joe</t>
  </si>
  <si>
    <t>PO Box 293</t>
  </si>
  <si>
    <t>St. Joe</t>
  </si>
  <si>
    <t>102 Third STreet</t>
  </si>
  <si>
    <t>town of syracuse</t>
  </si>
  <si>
    <t>317-878-3007</t>
  </si>
  <si>
    <t>765-294-2728</t>
  </si>
  <si>
    <t>PO Box 96</t>
  </si>
  <si>
    <t>219-608-0014</t>
  </si>
  <si>
    <t>Town of Westville</t>
  </si>
  <si>
    <t>Norm Gabehart</t>
  </si>
  <si>
    <t>Josh McClung</t>
  </si>
  <si>
    <t>317-771-6488</t>
  </si>
  <si>
    <t>Becca Smith</t>
  </si>
  <si>
    <t>bsmith@whitestown.in.gov</t>
  </si>
  <si>
    <t>109 Hull St</t>
  </si>
  <si>
    <t>29 N. Monroe</t>
  </si>
  <si>
    <t>623 W 1th St</t>
  </si>
  <si>
    <t>574-315-9816</t>
  </si>
  <si>
    <t>Twin Lakes School Corporation</t>
  </si>
  <si>
    <t>kcampbell@twinlakes.k12.in.us</t>
  </si>
  <si>
    <t>Support Services</t>
  </si>
  <si>
    <t>milisa.carty@vermillioncounty.in.gov</t>
  </si>
  <si>
    <t>Milisa Carty</t>
  </si>
  <si>
    <t>765-492-3330</t>
  </si>
  <si>
    <t>821 W Ferry St.</t>
  </si>
  <si>
    <t>Cayuga</t>
  </si>
  <si>
    <t>3543 Co.Rd.1100 S.</t>
  </si>
  <si>
    <t>1894 S. St Rd. 63</t>
  </si>
  <si>
    <t>Hillsdale</t>
  </si>
  <si>
    <t>Warrick County Highway</t>
  </si>
  <si>
    <t>Robert Howard</t>
  </si>
  <si>
    <t>Renee Schambers</t>
  </si>
  <si>
    <t>Josh Cotton</t>
  </si>
  <si>
    <t>josh.cotton@wellscounty.org</t>
  </si>
  <si>
    <t>Whitley County Highway Dept</t>
  </si>
  <si>
    <t>801 S Line Street</t>
  </si>
  <si>
    <t>Beth Shellman</t>
  </si>
  <si>
    <t>(260) 248-3123</t>
  </si>
  <si>
    <t>whitleyhighway@whitleygov.com</t>
  </si>
  <si>
    <t>City of West Lafayette</t>
  </si>
  <si>
    <t>Tippecanoe County Highway Garage</t>
  </si>
  <si>
    <t>Town of Shadeland</t>
  </si>
  <si>
    <t>3550 Brady Lane</t>
  </si>
  <si>
    <t>Tonya Vanaman</t>
  </si>
  <si>
    <t>(765) 775-5242</t>
  </si>
  <si>
    <t>Traci Wright</t>
  </si>
  <si>
    <t>Diana Jilg</t>
  </si>
  <si>
    <t>Deliver To Address 1</t>
  </si>
  <si>
    <t>Deliver To Address 2</t>
  </si>
  <si>
    <r>
      <t>PLEASE POPULATE THE BLUE-SHADED CELLS WITH THE CORRESPONDING PRICE PER TON IN THE</t>
    </r>
    <r>
      <rPr>
        <b/>
        <i/>
        <sz val="10"/>
        <color indexed="8"/>
        <rFont val="Garamond"/>
        <family val="1"/>
      </rPr>
      <t xml:space="preserve"> </t>
    </r>
    <r>
      <rPr>
        <b/>
        <i/>
        <u/>
        <sz val="10"/>
        <color indexed="8"/>
        <rFont val="Garamond"/>
        <family val="1"/>
      </rPr>
      <t xml:space="preserve">TREATED SALT and UNTREATED SALT </t>
    </r>
    <r>
      <rPr>
        <sz val="10"/>
        <color indexed="8"/>
        <rFont val="Garamond"/>
        <family val="1"/>
      </rPr>
      <t xml:space="preserve">WORKSHEETS.
</t>
    </r>
    <r>
      <rPr>
        <sz val="12"/>
        <color indexed="8"/>
        <rFont val="Garamond"/>
        <family val="1"/>
      </rPr>
      <t xml:space="preserve">
</t>
    </r>
    <r>
      <rPr>
        <b/>
        <sz val="12"/>
        <color indexed="10"/>
        <rFont val="Garamond"/>
        <family val="1"/>
      </rPr>
      <t xml:space="preserve">**Bidders are advised that there will </t>
    </r>
    <r>
      <rPr>
        <b/>
        <u/>
        <sz val="12"/>
        <color indexed="10"/>
        <rFont val="Garamond"/>
        <family val="1"/>
      </rPr>
      <t>not</t>
    </r>
    <r>
      <rPr>
        <b/>
        <sz val="12"/>
        <color indexed="10"/>
        <rFont val="Garamond"/>
        <family val="1"/>
      </rPr>
      <t xml:space="preserve"> be a Best and Final Offer (BAFO) Round for this bid. Therefore, it is expected that bidders submit their most competitive pricing upon submission of their bid documents.**</t>
    </r>
  </si>
  <si>
    <t>Respondent may bid on UNTREATED, TREATED, or any combination thereof by INDOT district to be considered a valid bid. 
Respondent may bid on INDOT, LOCALS, or any combination thereof by INDOT District to be considered a valid bid. 
Respondent must bid on all INDOT/OSA-specific line items in any given INDOT district to be considered a valid bid. 
Respondent must bid on all LOCALS in any given INDOT district to be considered a valid bid. 
Respondent must bid on both EARLY FILL AMOUNTS and SEASONAL AMOUNTS listed for any given INDOT district to be considered a valid bid.</t>
  </si>
  <si>
    <r>
      <t xml:space="preserve">For example, if a respondent wants to bid on the INDOT/OSAs untreated salt business for 60-Vincennes, a respondent must bid on line items 56-58 to be considered a valid bid. If a respondent does not bid on all of those line items, the bid will be disqualified for INDOT business, 60-Vincennes. 
Additionally, a respondent may bid untreated salt only for the LOCALS in 60-Vincennes (line items 59-60) and be considered a valid bid. A respondent does </t>
    </r>
    <r>
      <rPr>
        <i/>
        <u/>
        <sz val="10"/>
        <rFont val="Garamond"/>
        <family val="1"/>
      </rPr>
      <t>not</t>
    </r>
    <r>
      <rPr>
        <i/>
        <sz val="10"/>
        <rFont val="Garamond"/>
        <family val="1"/>
      </rPr>
      <t xml:space="preserve"> have to bid on the LOCALS treated salt in 60-Vincennes to be considered a valid bid on the LOCALS </t>
    </r>
    <r>
      <rPr>
        <b/>
        <i/>
        <sz val="10"/>
        <rFont val="Garamond"/>
        <family val="1"/>
      </rPr>
      <t>untreated</t>
    </r>
    <r>
      <rPr>
        <i/>
        <sz val="10"/>
        <rFont val="Garamond"/>
        <family val="1"/>
      </rPr>
      <t xml:space="preserve"> salt for 60-Vincennes.  
Lastly, a respondent may bid on ALL business for both INDOT/OSAs and LOCALS in 60-Vincennes by bidding on line items 26-30 (Treated Salt) and line items 56-60 (Untreated Salt).</t>
    </r>
  </si>
  <si>
    <t>2018/2019 Early Fill Quantity (100%)</t>
  </si>
  <si>
    <t>2018/2019 Seasonal Quantity (100%)</t>
  </si>
  <si>
    <t>2018/2019 Early Fill Price Per Ton</t>
  </si>
  <si>
    <t>2018/2019 Seasonal Price Per Ton</t>
  </si>
  <si>
    <t>2018/2019 Road Salt Quantities by State Agency</t>
  </si>
  <si>
    <t>2018/2019
Salt Type</t>
  </si>
  <si>
    <t>2018/2019
Quantity (100%)</t>
  </si>
  <si>
    <t>2018/2019 Local Governmental Entity Tonnage By INDOT District</t>
  </si>
  <si>
    <t>2018/2019 Participating Local Governmental Entities and Delivery Information</t>
  </si>
  <si>
    <t>2018/2019 INDOT Sub-District Breakout</t>
  </si>
  <si>
    <t>2018/2019 INDOT STORAGE CAPACITIES &amp; EARLY STORAGE REQUIREMENTS</t>
  </si>
  <si>
    <t>ASA-18-062, Road Salt for INDOT, Other State Agencies, and Local Governmental Agencies</t>
  </si>
  <si>
    <t>Plainfield Complex</t>
  </si>
  <si>
    <t>Branchville Correctional Facility</t>
  </si>
  <si>
    <t>21390 Old State Rd. 37</t>
  </si>
  <si>
    <t>Branchville</t>
  </si>
  <si>
    <t>812-843-4201</t>
  </si>
  <si>
    <t>INDOT Facility Addresses</t>
  </si>
  <si>
    <t>City-State Zip</t>
  </si>
  <si>
    <t>I 74 and State Road 39</t>
  </si>
  <si>
    <t>Greenfield District Complex</t>
  </si>
  <si>
    <t xml:space="preserve">32 S Broadway St </t>
  </si>
  <si>
    <t>RR 1 Box 274 E SR 28</t>
  </si>
  <si>
    <t>7400 S SR 13</t>
  </si>
  <si>
    <t>SR 32 and Inkes Dr</t>
  </si>
  <si>
    <t xml:space="preserve">Centerville Subdistrict </t>
  </si>
  <si>
    <t>5247 W US Highway 40</t>
  </si>
  <si>
    <t xml:space="preserve">Centerville IN 47330-9785 </t>
  </si>
  <si>
    <t> NA</t>
  </si>
  <si>
    <t>Cambridge City Unit</t>
  </si>
  <si>
    <t xml:space="preserve">14178 Frontage Rd </t>
  </si>
  <si>
    <t>2845 Jack Greenlee Dr</t>
  </si>
  <si>
    <t>142 E. US 20</t>
  </si>
  <si>
    <t>Chesterton IN 46304</t>
  </si>
  <si>
    <t>Columbus Subdistrict  &amp; Columbus Unit</t>
  </si>
  <si>
    <t> 812-372-7837                812-525-8965</t>
  </si>
  <si>
    <t>Bean Blossom, IN 46160</t>
  </si>
  <si>
    <t>812-216-3582</t>
  </si>
  <si>
    <t>5701 US 31</t>
  </si>
  <si>
    <t> 812-282-7493
 812-528-1474</t>
  </si>
  <si>
    <t>Aurora Subdistrict &amp; Aurora Unit</t>
  </si>
  <si>
    <t>513-623-7638</t>
  </si>
  <si>
    <t>2499 North Cleo Lane</t>
  </si>
  <si>
    <t>812-569-0901</t>
  </si>
  <si>
    <t xml:space="preserve">540 E. Ninth ST </t>
  </si>
  <si>
    <t>812-530-0932</t>
  </si>
  <si>
    <t> 812-528-1488</t>
  </si>
  <si>
    <t> 812-524-3709</t>
  </si>
  <si>
    <t>Brownstown  OLD DOME</t>
  </si>
  <si>
    <t>317 N SR. 135</t>
  </si>
  <si>
    <t>812-528-0148</t>
  </si>
  <si>
    <t>Brownstown Unit, Salt Building</t>
  </si>
  <si>
    <t>Madison Subdistrict JPG &amp; Madison Unit</t>
  </si>
  <si>
    <t> 812-574-4368                            812-528-1511</t>
  </si>
  <si>
    <t>812-528-1463</t>
  </si>
  <si>
    <t>812-528-1466</t>
  </si>
  <si>
    <t>Bloomington Subdistrict and Bloomington Unit</t>
  </si>
  <si>
    <t> 812-332-1411                812-528-1441</t>
  </si>
  <si>
    <t>Rising Sun 47040</t>
  </si>
  <si>
    <t>812-528-1441</t>
  </si>
  <si>
    <t>812-569-2876</t>
  </si>
  <si>
    <t>1905 S US 421</t>
  </si>
  <si>
    <t>812-216-9651</t>
  </si>
  <si>
    <t>812-216-9822</t>
  </si>
  <si>
    <t>812-972-0453</t>
  </si>
  <si>
    <t>6161 12th St SE</t>
  </si>
  <si>
    <t xml:space="preserve">446 N 1250 E </t>
  </si>
  <si>
    <t>812-2954877</t>
  </si>
  <si>
    <t>812-203-2005</t>
  </si>
  <si>
    <t>Evansville Extra Unit &amp; Test Lab</t>
  </si>
  <si>
    <t>Town of Waynetown - OneIndiana</t>
  </si>
  <si>
    <t>Town of Williamsport - OneIndiana</t>
  </si>
  <si>
    <t>Town of Andrews - OneIndiana</t>
  </si>
  <si>
    <t>Town of Millersburg - OneIndiana</t>
  </si>
  <si>
    <t>Town of Chesterfield - OneIndiana</t>
  </si>
  <si>
    <t>Town of Summitville - OneIndiana</t>
  </si>
  <si>
    <t>Town of Trail Creek - OneIndiana</t>
  </si>
  <si>
    <t>City of Lawrenceburg - OneIndiana</t>
  </si>
  <si>
    <t>Johnson County Highway - OneIndiana</t>
  </si>
  <si>
    <t>Town of Georgetown - OneIndiana</t>
  </si>
  <si>
    <t>Town of Lanesville - OneIndiana</t>
  </si>
  <si>
    <t>Town of Morgantown - OneIndiana</t>
  </si>
  <si>
    <t>Town of New Whiteland</t>
  </si>
  <si>
    <t>Evansville Vanderburgh School Corporation - OneIndiana</t>
  </si>
  <si>
    <t>Rennsselaer</t>
  </si>
  <si>
    <t>Roselawn</t>
  </si>
  <si>
    <t>Kentland</t>
  </si>
  <si>
    <t>Medaryville</t>
  </si>
  <si>
    <t>City of Union City - OneIndiana</t>
  </si>
  <si>
    <t>Valparaiso Community Schools</t>
  </si>
  <si>
    <t>Town of Edinburgh - OneIndiana</t>
  </si>
  <si>
    <t>Town of Bloomfield - OneIndiana</t>
  </si>
  <si>
    <t>bcochran@co.adams.in.us</t>
  </si>
  <si>
    <t>201 N Polk St</t>
  </si>
  <si>
    <t>dump in back lot 7am - 2:30pm</t>
  </si>
  <si>
    <t>2452  State Steet</t>
  </si>
  <si>
    <t>(812) 379-1660</t>
  </si>
  <si>
    <t>812 379 1660</t>
  </si>
  <si>
    <t xml:space="preserve">Boone County Highway Department </t>
  </si>
  <si>
    <t xml:space="preserve">Max Mendenhall </t>
  </si>
  <si>
    <t>Mmendenhall@co.boone.in.us</t>
  </si>
  <si>
    <t>812-988-4545</t>
  </si>
  <si>
    <t>Michael Magner</t>
  </si>
  <si>
    <t>8129884545</t>
  </si>
  <si>
    <t>Unload at salt barn at County Highway</t>
  </si>
  <si>
    <t>Carroll County Highway Dept</t>
  </si>
  <si>
    <t xml:space="preserve">616 E Elizabeth St. </t>
  </si>
  <si>
    <t xml:space="preserve">Flora </t>
  </si>
  <si>
    <t>Paul J. Couts</t>
  </si>
  <si>
    <t>574-967-4244</t>
  </si>
  <si>
    <t xml:space="preserve">highwaydept2@centurylink.net </t>
  </si>
  <si>
    <t>616 E. Elizabeth St</t>
  </si>
  <si>
    <t>$51.39</t>
  </si>
  <si>
    <t>1-574-753-3749</t>
  </si>
  <si>
    <t>1251 N State Road 17</t>
  </si>
  <si>
    <t>Deliver to highway dept, dump in front shed</t>
  </si>
  <si>
    <t>317-201-0939</t>
  </si>
  <si>
    <t>2781 Trojan Lane</t>
  </si>
  <si>
    <t>City of Alexandria</t>
  </si>
  <si>
    <t>125 N Wayne</t>
  </si>
  <si>
    <t>Jill Scott</t>
  </si>
  <si>
    <t>765-724-2541</t>
  </si>
  <si>
    <t>7am to 3pm</t>
  </si>
  <si>
    <t>City of Anderson, Street Department</t>
  </si>
  <si>
    <t>765-648-6445</t>
  </si>
  <si>
    <t xml:space="preserve">bparker@cityofanderson.com </t>
  </si>
  <si>
    <t>city of Attica</t>
  </si>
  <si>
    <t>56.32</t>
  </si>
  <si>
    <t>1-260-925-6455</t>
  </si>
  <si>
    <t>260-925-6455</t>
  </si>
  <si>
    <t xml:space="preserve"> 7am -3pm Mon. - Fri.</t>
  </si>
  <si>
    <t>806 Main Street</t>
  </si>
  <si>
    <t>317-378-3931</t>
  </si>
  <si>
    <t>317-803-9091</t>
  </si>
  <si>
    <t>Tri-axle</t>
  </si>
  <si>
    <t>Dumped at Salt Barn</t>
  </si>
  <si>
    <t>74.63</t>
  </si>
  <si>
    <t>128E Market</t>
  </si>
  <si>
    <t>215 S. Broadway</t>
  </si>
  <si>
    <t>Dan Hudson</t>
  </si>
  <si>
    <t>Angla Eck</t>
  </si>
  <si>
    <t>260-858-5200</t>
  </si>
  <si>
    <t>aeck@butler.in.us</t>
  </si>
  <si>
    <t>81.26</t>
  </si>
  <si>
    <t>316 S Towerview Dr</t>
  </si>
  <si>
    <t>260 248 5131</t>
  </si>
  <si>
    <t>$82.18</t>
  </si>
  <si>
    <t>102 Union Street</t>
  </si>
  <si>
    <t>City of Crawfordsville Street Dept</t>
  </si>
  <si>
    <t>(765) 364-5166</t>
  </si>
  <si>
    <t>Our Working hours are Mon - Fri 7:30 am -3:30 pm EST.</t>
  </si>
  <si>
    <t>51.52</t>
  </si>
  <si>
    <t>201 South Union St</t>
  </si>
  <si>
    <t>2193918463</t>
  </si>
  <si>
    <t>City of Elkhart</t>
  </si>
  <si>
    <t>2421 S. 17th Street</t>
  </si>
  <si>
    <t>Mike Szucs</t>
  </si>
  <si>
    <t>mike.szucs@coei.org</t>
  </si>
  <si>
    <t>truck, dumped</t>
  </si>
  <si>
    <t>2421 South 17th Street</t>
  </si>
  <si>
    <t>In back of main building, in front of salt barn</t>
  </si>
  <si>
    <t>Elwood Street Departmant</t>
  </si>
  <si>
    <t>1505 So B St</t>
  </si>
  <si>
    <t>Wendy Kalen</t>
  </si>
  <si>
    <t>$68.25</t>
  </si>
  <si>
    <t>1 NW Martin Luther King Jr. Blvd.</t>
  </si>
  <si>
    <t>812-435-6000</t>
  </si>
  <si>
    <t>912-436-4961</t>
  </si>
  <si>
    <t>City Of Frankfort Street Department</t>
  </si>
  <si>
    <t>Jason Forsytyhe</t>
  </si>
  <si>
    <t>905 Burlington Ave</t>
  </si>
  <si>
    <t>3173461240</t>
  </si>
  <si>
    <t>317-346-1240</t>
  </si>
  <si>
    <t>PO Box 332</t>
  </si>
  <si>
    <t>2605530699</t>
  </si>
  <si>
    <t>Deb Souder</t>
  </si>
  <si>
    <t>dsouder@garrettindiana.us</t>
  </si>
  <si>
    <t>400 E Quincy St</t>
  </si>
  <si>
    <t>City of Gary</t>
  </si>
  <si>
    <t>900 Madison St</t>
  </si>
  <si>
    <t>Keith Stone</t>
  </si>
  <si>
    <t>219-576-4893</t>
  </si>
  <si>
    <t>Sebina Clark</t>
  </si>
  <si>
    <t>2198828445 ext. 2</t>
  </si>
  <si>
    <t>sclark@ci.gary.in.us</t>
  </si>
  <si>
    <t>301 W. S. H st</t>
  </si>
  <si>
    <t>301 W. South H</t>
  </si>
  <si>
    <t>$56.32</t>
  </si>
  <si>
    <t>David Gibbs</t>
  </si>
  <si>
    <t>5745349711</t>
  </si>
  <si>
    <t>CITY OF GREENDALE</t>
  </si>
  <si>
    <t>500 RIDGE AVE</t>
  </si>
  <si>
    <t>GREENDALE</t>
  </si>
  <si>
    <t>TIM SCHMIDT</t>
  </si>
  <si>
    <t>ROBIN LEWIS</t>
  </si>
  <si>
    <t>812-537-2125</t>
  </si>
  <si>
    <t>utilityrecept@cityofgreendale.net</t>
  </si>
  <si>
    <t xml:space="preserve">City of greenfield </t>
  </si>
  <si>
    <t xml:space="preserve">900 w Teague st </t>
  </si>
  <si>
    <t xml:space="preserve">Brad Evans </t>
  </si>
  <si>
    <t>3176776964</t>
  </si>
  <si>
    <t xml:space="preserve">Bevans@greenfieldin.org </t>
  </si>
  <si>
    <t>200 South Monfort St</t>
  </si>
  <si>
    <t>Call 765-499-0426 before delivery</t>
  </si>
  <si>
    <t>morton</t>
  </si>
  <si>
    <t>City of Hobart</t>
  </si>
  <si>
    <t>1840 St Rd 130</t>
  </si>
  <si>
    <t>2199426121</t>
  </si>
  <si>
    <t>200 s Hobart Rd</t>
  </si>
  <si>
    <t>dome on school city property  14ft doors no long dumps</t>
  </si>
  <si>
    <t>City of Huntingburg</t>
  </si>
  <si>
    <t>508 E 4th St.</t>
  </si>
  <si>
    <t>(812) 630-5760</t>
  </si>
  <si>
    <t>1103 E. First St.</t>
  </si>
  <si>
    <t>260-356-4720</t>
  </si>
  <si>
    <t>2019 Road Salt</t>
  </si>
  <si>
    <t>384 N. Briant St.</t>
  </si>
  <si>
    <t>City of Indianapolis DPW</t>
  </si>
  <si>
    <t>200 E Washington St STE 2460</t>
  </si>
  <si>
    <t>Nekole Hulitt</t>
  </si>
  <si>
    <t>317-327-5398</t>
  </si>
  <si>
    <t>3173272979</t>
  </si>
  <si>
    <t>Deliver to Salt Barns</t>
  </si>
  <si>
    <t>City of Jasper</t>
  </si>
  <si>
    <t>812-482-1130</t>
  </si>
  <si>
    <t>jtheising@jasperindiana.gov</t>
  </si>
  <si>
    <t>305 S. Clay Street</t>
  </si>
  <si>
    <r>
      <rPr>
        <sz val="10"/>
        <color rgb="FF000000"/>
        <rFont val="Arial"/>
        <family val="2"/>
      </rPr>
      <t>Deliver to the Jasper Street Department at 305 S. Clay Street, Jasper, Indiana 47546 between 7:00 AM and 4:00 PM E.S.T. Monday thru Friday. The method of delivery will be "trucked/dumped" Contact person is Jeff Theising (City of Jasper Street Commissioner) (812-482-1130)</t>
    </r>
  </si>
  <si>
    <t>414 S. Main Street</t>
  </si>
  <si>
    <t>Steve Swetman</t>
  </si>
  <si>
    <t>Bob McNutt</t>
  </si>
  <si>
    <t>765-674-4393</t>
  </si>
  <si>
    <t>mayor@jonesboroindiana.net</t>
  </si>
  <si>
    <t>23 South Main Street</t>
  </si>
  <si>
    <t>5747723825</t>
  </si>
  <si>
    <t>City of Kokomo</t>
  </si>
  <si>
    <t>720 East Boulevard</t>
  </si>
  <si>
    <t xml:space="preserve">Kokomo </t>
  </si>
  <si>
    <t>Joe Ewing</t>
  </si>
  <si>
    <t>Julie Bivens</t>
  </si>
  <si>
    <t>delivery via dump truck/semi</t>
  </si>
  <si>
    <t>no deliveries prior to 7:00 am and after 2:00 pm</t>
  </si>
  <si>
    <t>63.76</t>
  </si>
  <si>
    <t>(765) 807-1420</t>
  </si>
  <si>
    <t>Paula King</t>
  </si>
  <si>
    <t>The City of Lafayette will be acting as lead agency for the Cities of Lafayette and West Lafayette, Tippecanoe County, and the Towns of Shadeland and Battleground. Each agency will place their own salt orders, receive their own deliveries and receive their own invoicing.</t>
  </si>
  <si>
    <t>3125 S. 175 W.</t>
  </si>
  <si>
    <t>(765) 418-2212</t>
  </si>
  <si>
    <t>(765) 474-7079</t>
  </si>
  <si>
    <t>3550 Brady lane</t>
  </si>
  <si>
    <t>Town of Battle Ground</t>
  </si>
  <si>
    <t>P.O. Box 303
100 College Street</t>
  </si>
  <si>
    <t>Battle Ground</t>
  </si>
  <si>
    <t>Ron Holladay</t>
  </si>
  <si>
    <t>(765) 607-3297</t>
  </si>
  <si>
    <t>137 N. Railroad Street</t>
  </si>
  <si>
    <t>CITY OF LAKE STATION</t>
  </si>
  <si>
    <t>1969 CENTRAL AVE</t>
  </si>
  <si>
    <t>LAKE STATION</t>
  </si>
  <si>
    <t>DON HUDDLESTON</t>
  </si>
  <si>
    <t>219-962-8512</t>
  </si>
  <si>
    <t>BARBARA NUSH</t>
  </si>
  <si>
    <t>2198501326</t>
  </si>
  <si>
    <t>BNUSH@LAKESTATION-IN.GOV</t>
  </si>
  <si>
    <t>3699 FAIRVIEW AVE</t>
  </si>
  <si>
    <t>LAKE</t>
  </si>
  <si>
    <t>1206 second street</t>
  </si>
  <si>
    <t>City of Laporte</t>
  </si>
  <si>
    <t>city of Lawrenceburg</t>
  </si>
  <si>
    <t>212 Walnut St.</t>
  </si>
  <si>
    <t xml:space="preserve">Lawrenceburg </t>
  </si>
  <si>
    <t>Brad Massey</t>
  </si>
  <si>
    <t>8125377138</t>
  </si>
  <si>
    <t>lcmh@live.com</t>
  </si>
  <si>
    <t>602 West Center St.</t>
  </si>
  <si>
    <t>City of Lebanon Street Department</t>
  </si>
  <si>
    <t>1301 Lafayette Avenue</t>
  </si>
  <si>
    <t>765-482-8870</t>
  </si>
  <si>
    <t>Larry Lee/Lana Fairfield</t>
  </si>
  <si>
    <t xml:space="preserve">lfairfield@lebanon.in.gov               </t>
  </si>
  <si>
    <r>
      <rPr>
        <sz val="10"/>
        <color rgb="FF000000"/>
        <rFont val="Arial"/>
        <family val="2"/>
      </rPr>
      <t>Call ahead before delivery.</t>
    </r>
  </si>
  <si>
    <t>Dump on site at Street Department</t>
  </si>
  <si>
    <t>ligonier st.dept</t>
  </si>
  <si>
    <t>103S cavin st.</t>
  </si>
  <si>
    <t>ligonier</t>
  </si>
  <si>
    <t>mikeburdette</t>
  </si>
  <si>
    <t>260-894-20059</t>
  </si>
  <si>
    <r>
      <rPr>
        <sz val="10"/>
        <color rgb="FF000000"/>
        <rFont val="Arial"/>
        <family val="2"/>
      </rPr>
      <t>I would like 300 tons of salt for2018-2019</t>
    </r>
  </si>
  <si>
    <t>612 Race St</t>
  </si>
  <si>
    <r>
      <rPr>
        <sz val="10"/>
        <color rgb="FF000000"/>
        <rFont val="Arial"/>
        <family val="2"/>
      </rPr>
      <t xml:space="preserve">Deliveries: Monday - Friday 7:00 a.m. to 3:00 pm. </t>
    </r>
  </si>
  <si>
    <t>66.50</t>
  </si>
  <si>
    <t>101 W Main</t>
  </si>
  <si>
    <t>1215 North Walnut</t>
  </si>
  <si>
    <t xml:space="preserve">Call before arriving </t>
  </si>
  <si>
    <t xml:space="preserve">51.39 </t>
  </si>
  <si>
    <t>City of Michigan City</t>
  </si>
  <si>
    <t>1400 W. Garfield St</t>
  </si>
  <si>
    <t>219-229-0325</t>
  </si>
  <si>
    <r>
      <rPr>
        <sz val="10"/>
        <color rgb="FF000000"/>
        <rFont val="Arial"/>
        <family val="2"/>
      </rPr>
      <t xml:space="preserve">Please call before delivering and leave a message on Voicemail if there is no answer. </t>
    </r>
  </si>
  <si>
    <t>Call before delivering 219-229-0325 &amp; Drop salt outside of Salt Barn</t>
  </si>
  <si>
    <t>$72.84</t>
  </si>
  <si>
    <t>City of Mishawaka</t>
  </si>
  <si>
    <t>24-48 hours after order</t>
  </si>
  <si>
    <t>City of Monticello Street Dept.</t>
  </si>
  <si>
    <t>Semi Dump Trailer</t>
  </si>
  <si>
    <t>515 N Railroad St</t>
  </si>
  <si>
    <t>City of Montpelier</t>
  </si>
  <si>
    <t>300 W Huntington St</t>
  </si>
  <si>
    <t>765-330-1060</t>
  </si>
  <si>
    <t>CIty of Muncie Street Dept</t>
  </si>
  <si>
    <t>765-702-1560</t>
  </si>
  <si>
    <t>1200 S Hoyt Ave</t>
  </si>
  <si>
    <t>Delware</t>
  </si>
  <si>
    <r>
      <rPr>
        <sz val="10"/>
        <color rgb="FF000000"/>
        <rFont val="Arial"/>
        <family val="2"/>
      </rPr>
      <t>We have had issues with Detroit Salt this past season not being reliable on having salt on the ground for trucking company to bring us when ordered. We had to reject some loads do to salt being in big clumps and unable to break apart. Also they put blue dye in the salt and makes it hard for our beat heat to absorb into the salt.</t>
    </r>
  </si>
  <si>
    <t>City of Nappanee</t>
  </si>
  <si>
    <t>5747732112</t>
  </si>
  <si>
    <t>city of New Albany</t>
  </si>
  <si>
    <t>2113 Grant Line Road</t>
  </si>
  <si>
    <t>5025586146</t>
  </si>
  <si>
    <t>812-948-5352</t>
  </si>
  <si>
    <t>new albany</t>
  </si>
  <si>
    <t>City Of New Castle</t>
  </si>
  <si>
    <t>9 Midway Dr</t>
  </si>
  <si>
    <t xml:space="preserve">New Castle </t>
  </si>
  <si>
    <t>765-524-3500</t>
  </si>
  <si>
    <t>streetclerk@cityofnewcastle.net</t>
  </si>
  <si>
    <t>51.39</t>
  </si>
  <si>
    <t>5749362017</t>
  </si>
  <si>
    <t>city of portland</t>
  </si>
  <si>
    <t>321 s merdian</t>
  </si>
  <si>
    <t>portland</t>
  </si>
  <si>
    <t>matt shauver</t>
  </si>
  <si>
    <t>260-251-8875</t>
  </si>
  <si>
    <t>260 251 8875</t>
  </si>
  <si>
    <t>streetsuperintendent@thecityofportland.net</t>
  </si>
  <si>
    <t xml:space="preserve">Princeton </t>
  </si>
  <si>
    <t>812-385-3283</t>
  </si>
  <si>
    <t>Deputyclerk2@princetoncity.com</t>
  </si>
  <si>
    <t>2198667833</t>
  </si>
  <si>
    <t>none</t>
  </si>
  <si>
    <t xml:space="preserve">Dump truck </t>
  </si>
  <si>
    <t>City of Richmond</t>
  </si>
  <si>
    <t>50 North 5th St</t>
  </si>
  <si>
    <t>765 983 7225</t>
  </si>
  <si>
    <t>Kymberly Saul</t>
  </si>
  <si>
    <t>7659837226</t>
  </si>
  <si>
    <t>ksaul@richmondindiana.gov</t>
  </si>
  <si>
    <t xml:space="preserve">Cargill </t>
  </si>
  <si>
    <t>Tammy Johns</t>
  </si>
  <si>
    <t>We require a one week notice to be able to receive 250 Tons requested for the 2018/2019 Treated Road Salt for proper equipment to be in place.  Thank you.</t>
  </si>
  <si>
    <t>320 Main St</t>
  </si>
  <si>
    <t>574-835-1799</t>
  </si>
  <si>
    <r>
      <rPr>
        <sz val="10"/>
        <color rgb="FF000000"/>
        <rFont val="Arial"/>
        <family val="2"/>
      </rPr>
      <t>prefer the "Clear Lane" product or equivalent if possible</t>
    </r>
  </si>
  <si>
    <t>call ahead of time</t>
  </si>
  <si>
    <t>City Of Rushville Street - OneIndiana</t>
  </si>
  <si>
    <t>63.70</t>
  </si>
  <si>
    <t>streetcommissioner@cityofrushville.in.gov</t>
  </si>
  <si>
    <t>519 w 9th street</t>
  </si>
  <si>
    <t>delivery in 2019</t>
  </si>
  <si>
    <t>Monday - Thursday 7:00 a.m. to 3:00 p.m.</t>
  </si>
  <si>
    <t>865 F. Ave.</t>
  </si>
  <si>
    <t>865 F Ave East</t>
  </si>
  <si>
    <t>79.69</t>
  </si>
  <si>
    <t>City of Shelbyville</t>
  </si>
  <si>
    <t xml:space="preserve">Jennifer Jones </t>
  </si>
  <si>
    <t>Delivered by supplier</t>
  </si>
  <si>
    <t>Deliver to our facility in Building #3</t>
  </si>
  <si>
    <t>731 S Lafayette Blvd</t>
  </si>
  <si>
    <t>574/235-7567</t>
  </si>
  <si>
    <t>24 hour notice - delivery hours 7:00 am - 3:00 pm</t>
  </si>
  <si>
    <t>1329 Deming St</t>
  </si>
  <si>
    <t>(812) 244-2901</t>
  </si>
  <si>
    <t>812-244-2901</t>
  </si>
  <si>
    <t>Closed on Fridays</t>
  </si>
  <si>
    <t>City of Union City</t>
  </si>
  <si>
    <t>105 N. Columbia St.</t>
  </si>
  <si>
    <t>Union City</t>
  </si>
  <si>
    <t>Brad Mink</t>
  </si>
  <si>
    <t>765-220-6706</t>
  </si>
  <si>
    <t>Monte Poling</t>
  </si>
  <si>
    <t>765-964-6534</t>
  </si>
  <si>
    <t>citymanager@unioncity-in.gov</t>
  </si>
  <si>
    <t>424 S. Howard St.</t>
  </si>
  <si>
    <r>
      <rPr>
        <sz val="10"/>
        <color rgb="FF000000"/>
        <rFont val="Arial"/>
        <family val="2"/>
      </rPr>
      <t>We need untreated salt as we make salt brine.</t>
    </r>
  </si>
  <si>
    <t>Salt may be dumped at site</t>
  </si>
  <si>
    <t>City of Valparaiso - OneIndiana</t>
  </si>
  <si>
    <t>219-462-4612</t>
  </si>
  <si>
    <t>City of Vincennes Street Dept.</t>
  </si>
  <si>
    <t>812-885-2520</t>
  </si>
  <si>
    <t xml:space="preserve">Bryce Anderson </t>
  </si>
  <si>
    <t>812 885 2520</t>
  </si>
  <si>
    <t>1600 Bayou St</t>
  </si>
  <si>
    <t>City of Wabash</t>
  </si>
  <si>
    <t>260-563-3611</t>
  </si>
  <si>
    <t>Dump in front of salt barn</t>
  </si>
  <si>
    <t>794 W Center St</t>
  </si>
  <si>
    <t>574-372-9561</t>
  </si>
  <si>
    <t xml:space="preserve">Call first </t>
  </si>
  <si>
    <t>City of Washington Street Departmant</t>
  </si>
  <si>
    <t>101 NE 3rd St</t>
  </si>
  <si>
    <t>Bryan Sergesketter</t>
  </si>
  <si>
    <t>streetcomm@washingtonin.us</t>
  </si>
  <si>
    <t>Cargill, Inc</t>
  </si>
  <si>
    <t>PO Box 230</t>
  </si>
  <si>
    <t>Harry Peterson/Maxine Kruk</t>
  </si>
  <si>
    <t>219-659-1219</t>
  </si>
  <si>
    <t>hpeterson@whitingindiana.com/mkruk@whitingindiana.com</t>
  </si>
  <si>
    <r>
      <rPr>
        <sz val="10"/>
        <color rgb="FF000000"/>
        <rFont val="Arial"/>
        <family val="2"/>
      </rPr>
      <t xml:space="preserve">Please call before delivery, delivery times 7AM to 2PM Monday thru Friday. </t>
    </r>
  </si>
  <si>
    <t>Please call before delivery. Delivery hours 7AM-2PM</t>
  </si>
  <si>
    <t>Clark Co. Highway Dept.</t>
  </si>
  <si>
    <t>501 E. Court Avenue, Ste. 404</t>
  </si>
  <si>
    <t>Meet Hwy. Dept. at Mr. P's on Hwy. 62 then follow them to correct Bldg. in River Ridge. PLEASE CALL BEFORE DELIVERY</t>
  </si>
  <si>
    <t>82.18</t>
  </si>
  <si>
    <t>Clay County Highway Department</t>
  </si>
  <si>
    <t>Clinton County Highway Dept</t>
  </si>
  <si>
    <t>Between 7:30 am and 4 pm EST</t>
  </si>
  <si>
    <t>Cordry Sweetwater Conservancy District</t>
  </si>
  <si>
    <t>Salt Barn on property at office</t>
  </si>
  <si>
    <t xml:space="preserve">cargill </t>
  </si>
  <si>
    <t>72.62</t>
  </si>
  <si>
    <t>Dearborn County Hwy</t>
  </si>
  <si>
    <t>Tim Greive</t>
  </si>
  <si>
    <t>812-584-4547</t>
  </si>
  <si>
    <t>tgreive@dearborncounty.com</t>
  </si>
  <si>
    <t>strait truck or trailer</t>
  </si>
  <si>
    <t>open from 7am to 3pm</t>
  </si>
  <si>
    <t>Decatur County Highway</t>
  </si>
  <si>
    <t>781 E Base Rd</t>
  </si>
  <si>
    <t>MMohr@decaturcounty.in.gov</t>
  </si>
  <si>
    <t>Delivered and Dumped</t>
  </si>
  <si>
    <t>DeKalb Central Schools</t>
  </si>
  <si>
    <t>David Spade</t>
  </si>
  <si>
    <t>2607401663</t>
  </si>
  <si>
    <t>2609201011</t>
  </si>
  <si>
    <t>306 E, Ensley Ave</t>
  </si>
  <si>
    <t xml:space="preserve">260-925-1864 </t>
  </si>
  <si>
    <t>Dump Truck or tractor trailer</t>
  </si>
  <si>
    <t>306 E. Ensley Ave.</t>
  </si>
  <si>
    <t>Please call before delivery and dump salt infront of storage barn.</t>
  </si>
  <si>
    <t>68.25</t>
  </si>
  <si>
    <t>Dubois County Highway Dept</t>
  </si>
  <si>
    <t>1066 South State Road 162</t>
  </si>
  <si>
    <t>Elkhart County Highway</t>
  </si>
  <si>
    <t>610 Steury Ave.</t>
  </si>
  <si>
    <t>574-533-0538</t>
  </si>
  <si>
    <t>call for delivery date &amp; 1 hr prior to delivery</t>
  </si>
  <si>
    <t xml:space="preserve">Evansville Vanderburgh School Corporation </t>
  </si>
  <si>
    <t xml:space="preserve">951 Walnut Street </t>
  </si>
  <si>
    <t xml:space="preserve">Evansville </t>
  </si>
  <si>
    <t>812-453-8294</t>
  </si>
  <si>
    <t xml:space="preserve">Steven Scheller </t>
  </si>
  <si>
    <t xml:space="preserve">501 E. Illinois St. </t>
  </si>
  <si>
    <r>
      <rPr>
        <sz val="10"/>
        <color rgb="FF000000"/>
        <rFont val="Arial"/>
        <family val="2"/>
      </rPr>
      <t xml:space="preserve">Please put me in for 250 Ton of treated salt for the 2018/2019 year. Delivery location is 501 East Illinois St Evansville In Please list me as contact person for all correspondence ...ie delivery, billing, etc... email address steven.scheller@evsck12.com phone # (812)453-8294 </t>
    </r>
  </si>
  <si>
    <t>Fountain County Hghway</t>
  </si>
  <si>
    <t>701 s mill st</t>
  </si>
  <si>
    <t>veedersburg</t>
  </si>
  <si>
    <t>bud peach</t>
  </si>
  <si>
    <t>7652942971</t>
  </si>
  <si>
    <t>701 S Mill St</t>
  </si>
  <si>
    <t>call for directions</t>
  </si>
  <si>
    <t xml:space="preserve">Franklin County Highway </t>
  </si>
  <si>
    <t xml:space="preserve">Brookville </t>
  </si>
  <si>
    <t>765 647 4271</t>
  </si>
  <si>
    <t>Jacqueline Schulz</t>
  </si>
  <si>
    <t>6141 S. Franklin Road</t>
  </si>
  <si>
    <t>317-803-5028</t>
  </si>
  <si>
    <t>rick.hunter@ftcsc.k12.in.us</t>
  </si>
  <si>
    <r>
      <rPr>
        <sz val="10"/>
        <color rgb="FF000000"/>
        <rFont val="Arial"/>
        <family val="2"/>
      </rPr>
      <t>call 24 hours before delivery - deliver between the hours of 7am and 2 pm M-F</t>
    </r>
  </si>
  <si>
    <t>call 24 hours before delivery - deliver between the hours of 7am and 2 pm M-F</t>
  </si>
  <si>
    <t>1037 S St. Rd. 25</t>
  </si>
  <si>
    <t>highway@co.fulton.in.us</t>
  </si>
  <si>
    <t>1037 South State Road 25</t>
  </si>
  <si>
    <t xml:space="preserve">Rochester </t>
  </si>
  <si>
    <t>Hancock County</t>
  </si>
  <si>
    <t>931 W Osage</t>
  </si>
  <si>
    <t>Joseph Copeland</t>
  </si>
  <si>
    <t>317-477-1112</t>
  </si>
  <si>
    <t>Kim Davis</t>
  </si>
  <si>
    <t>317 477 1130</t>
  </si>
  <si>
    <t>kdavis@hancockcoingov.org</t>
  </si>
  <si>
    <t>921 West Osage Street</t>
  </si>
  <si>
    <t xml:space="preserve"> $66.50</t>
  </si>
  <si>
    <t>812-738-2920</t>
  </si>
  <si>
    <t>Call before delivering</t>
  </si>
  <si>
    <t>83.00</t>
  </si>
  <si>
    <t xml:space="preserve">930 E main st </t>
  </si>
  <si>
    <t>317-745-9227</t>
  </si>
  <si>
    <t>detroit</t>
  </si>
  <si>
    <t>63.00</t>
  </si>
  <si>
    <t>henry County highway</t>
  </si>
  <si>
    <t>7655294100</t>
  </si>
  <si>
    <t>202 W. 50 N</t>
  </si>
  <si>
    <t>Ted Cain</t>
  </si>
  <si>
    <t>625 S. Berkley Rd.</t>
  </si>
  <si>
    <t>will call when we need salt and how much we need</t>
  </si>
  <si>
    <t>Huntington County Highway Dept</t>
  </si>
  <si>
    <t>812--237-8716</t>
  </si>
  <si>
    <t>mike.bonnett@indstate.edu</t>
  </si>
  <si>
    <t>Conveyor is easiest for us, but we can also lift dump if neccessary</t>
  </si>
  <si>
    <t>Indianapolis International Airport</t>
  </si>
  <si>
    <t xml:space="preserve">7800 Col. H. Weir Cook Memorial Dr. </t>
  </si>
  <si>
    <t xml:space="preserve">Guy Magana </t>
  </si>
  <si>
    <t>317.487.6276</t>
  </si>
  <si>
    <t xml:space="preserve">John Pritchard </t>
  </si>
  <si>
    <t>317.487.5101</t>
  </si>
  <si>
    <t>jpritchard@ind.com</t>
  </si>
  <si>
    <t>2745 S. Hoffman Road</t>
  </si>
  <si>
    <t>IMC Deliveries Gate 35</t>
  </si>
  <si>
    <t>$79.69</t>
  </si>
  <si>
    <t>IUPUI- Indiana University</t>
  </si>
  <si>
    <t>400 E.7th Street Rm 021</t>
  </si>
  <si>
    <t>31702745031</t>
  </si>
  <si>
    <t xml:space="preserve">Hours 7:30AM-4PM M-F; call before delivery </t>
  </si>
  <si>
    <t>$66.50</t>
  </si>
  <si>
    <t>360 S. Co. Rd. 25 E.</t>
  </si>
  <si>
    <t>(812) 358-2226</t>
  </si>
  <si>
    <t>jwehmiller@jacksoncounty.in.gov</t>
  </si>
  <si>
    <t>delivered &amp; dumped</t>
  </si>
  <si>
    <t>jasper county highway</t>
  </si>
  <si>
    <t>63.92</t>
  </si>
  <si>
    <t>Jay County Highway Dept.</t>
  </si>
  <si>
    <t xml:space="preserve">To be dumped at garage lot at 1035East 200North between  7:00am to 3:00pm. </t>
  </si>
  <si>
    <t>812-273-1708</t>
  </si>
  <si>
    <t>Jennings County Highway</t>
  </si>
  <si>
    <t>PO Box 198</t>
  </si>
  <si>
    <t>highway@jenningscounty-in.gov</t>
  </si>
  <si>
    <t>Monday-Thursday 7AM-5PM</t>
  </si>
  <si>
    <t>Johnson County Highway Department</t>
  </si>
  <si>
    <t>Matthew Olson</t>
  </si>
  <si>
    <t>(317) 346 4642</t>
  </si>
  <si>
    <t>Judy Montgomery</t>
  </si>
  <si>
    <t>3173464634</t>
  </si>
  <si>
    <t>jmontgomery@co.johnson.in.us</t>
  </si>
  <si>
    <t>Deliveries accepted 7:00am-3:00pm Monday-Friday, excluding holidays.  After-hours delivery times typically available with prior coordination. Contact Matt Olson at (317) 902-6062 for delivery confirmations and questions.</t>
  </si>
  <si>
    <t>Deliveries accepted 7:00am-3:00pm Monday-Friday, excluding holidays. After-hours delivery times typically available with prior coordination. Contact Matt Olson at (317) 902-6062 for delivery confirmations and questions.</t>
  </si>
  <si>
    <t>Avon Schools</t>
  </si>
  <si>
    <t>317-544-6170</t>
  </si>
  <si>
    <t>(317) 544-6182</t>
  </si>
  <si>
    <t>7a.m. - 2:00p.m.</t>
  </si>
  <si>
    <t xml:space="preserve">Kosciusko County </t>
  </si>
  <si>
    <t xml:space="preserve">2936 E Old Rd 30 </t>
  </si>
  <si>
    <t xml:space="preserve">Scott Tilden </t>
  </si>
  <si>
    <t>2936 E. Old Rd. 30</t>
  </si>
  <si>
    <t xml:space="preserve">At Hghway Department </t>
  </si>
  <si>
    <t>Lake Central School Corp.</t>
  </si>
  <si>
    <t>svanlate@lcscmail.com</t>
  </si>
  <si>
    <t>call before delivery to have someone meet</t>
  </si>
  <si>
    <t>One Indiana</t>
  </si>
  <si>
    <t>Lake County Highway Department</t>
  </si>
  <si>
    <t>Duane Alverson</t>
  </si>
  <si>
    <t>219.6630525</t>
  </si>
  <si>
    <t>alverda@lakecountyin.org</t>
  </si>
  <si>
    <t>by truckload</t>
  </si>
  <si>
    <t>18211 Wicker Avenue</t>
  </si>
  <si>
    <t>2196630525</t>
  </si>
  <si>
    <t>Lebanon Community Schools</t>
  </si>
  <si>
    <t>1210 Ransdell Ct</t>
  </si>
  <si>
    <t>Deliver 8am-2pm M-F</t>
  </si>
  <si>
    <t>Madison County Highway Dept</t>
  </si>
  <si>
    <t>2830 west 8th street</t>
  </si>
  <si>
    <t>765.646.9240</t>
  </si>
  <si>
    <t>dEE dee Keesling</t>
  </si>
  <si>
    <t>(765) 646-9240</t>
  </si>
  <si>
    <t>Highway</t>
  </si>
  <si>
    <t xml:space="preserve">9675 King rd </t>
  </si>
  <si>
    <t>Jason</t>
  </si>
  <si>
    <t>1-574-936-2181</t>
  </si>
  <si>
    <r>
      <rPr>
        <sz val="10"/>
        <color rgb="FF000000"/>
        <rFont val="Arial"/>
        <family val="2"/>
      </rPr>
      <t xml:space="preserve">Thank for allowing to buy on state bid. </t>
    </r>
  </si>
  <si>
    <t>Delivered and dumped</t>
  </si>
  <si>
    <t>219-650-5309</t>
  </si>
  <si>
    <t>Carl Shuller Maintenance Building, north of Merrillville High School, connected to bus barns.  Salt to be delivered to southeast corner of building.</t>
  </si>
  <si>
    <t>82.12</t>
  </si>
  <si>
    <t>Amber Herron</t>
  </si>
  <si>
    <t>Sandi Ramos</t>
  </si>
  <si>
    <r>
      <rPr>
        <sz val="10"/>
        <color rgb="FF000000"/>
        <rFont val="Arial"/>
        <family val="2"/>
      </rPr>
      <t xml:space="preserve">All deliveries are to be via State Road 47 to Memorial Drive to Whitlock Ave. Delivery Hours are 8:00am-3:00pm Monday thru Friday. Closed Major Holidays Call before delivery, you may speak to Sandi or Amber (765) 362-2304 Jeremy Phillips-Highway Director jeremy.phillips@montgomerycounty.in.gov Amber Herron-Office Manager amber.herron@montgomerycounty.in.gov Sandi Ramos-Highway Clerk sandi.ramos@montgomerycounty.in.gov </t>
    </r>
  </si>
  <si>
    <t>3178317989</t>
  </si>
  <si>
    <t>Truck Loads</t>
  </si>
  <si>
    <t>FOB Morgan County Highway Garage</t>
  </si>
  <si>
    <t>317-423-7575</t>
  </si>
  <si>
    <t>317-423-8382</t>
  </si>
  <si>
    <t>MSD of Warren Township</t>
  </si>
  <si>
    <t>9150 Rawles Ave.</t>
  </si>
  <si>
    <t>317-289-7563</t>
  </si>
  <si>
    <t>317-532-2804</t>
  </si>
  <si>
    <t>MSD Washingon Township</t>
  </si>
  <si>
    <t>1801 E 86th Street</t>
  </si>
  <si>
    <t>Call 317-670-8878 before delivery.</t>
  </si>
  <si>
    <t>New Albany Floyd county school corp</t>
  </si>
  <si>
    <t>812-542-2178</t>
  </si>
  <si>
    <t xml:space="preserve">New Prairie United School Corporation </t>
  </si>
  <si>
    <t>5327 N. Cougar Road</t>
  </si>
  <si>
    <t>5746540208</t>
  </si>
  <si>
    <t>Deliver to Blue Barn near football field</t>
  </si>
  <si>
    <t>NOBLE COUNTY HIGHWAY DEPARTMENT</t>
  </si>
  <si>
    <t>260-636-2124</t>
  </si>
  <si>
    <t>NOBLECOUNTY HIGHWAY DEPARTMENT</t>
  </si>
  <si>
    <t>mfisher@nobleco.us</t>
  </si>
  <si>
    <t>7AM TO 3PM WEEKDAYS</t>
  </si>
  <si>
    <t>OHIO COUNTY HIGHWAY</t>
  </si>
  <si>
    <t>5851 WOODS RIDGE RD</t>
  </si>
  <si>
    <t>DILLSBORO</t>
  </si>
  <si>
    <t>8124382961</t>
  </si>
  <si>
    <t>RON YORK</t>
  </si>
  <si>
    <t>OCHD@ETCZONE.COM</t>
  </si>
  <si>
    <t>DELIVERED TO</t>
  </si>
  <si>
    <t>17115 State Rd 37</t>
  </si>
  <si>
    <t>Deliver to Garage</t>
  </si>
  <si>
    <t>219-741-8309 or 219-764-6299</t>
  </si>
  <si>
    <t>219-764-6299 or 219-741-8309</t>
  </si>
  <si>
    <t>1955 S State Road 2</t>
  </si>
  <si>
    <t>219-465-3573</t>
  </si>
  <si>
    <t>2194653571</t>
  </si>
  <si>
    <t>Superintendent@pulaskicounty.in.gov</t>
  </si>
  <si>
    <t>2199892470</t>
  </si>
  <si>
    <t>2199892593</t>
  </si>
  <si>
    <t>Hours are 7 am -3pm, call before delivery</t>
  </si>
  <si>
    <t>Putnam Couty Highway</t>
  </si>
  <si>
    <t>1624 W CR 225S</t>
  </si>
  <si>
    <t>1624 W CR 225 S</t>
  </si>
  <si>
    <t>Ripley County Highway Dept.</t>
  </si>
  <si>
    <t>2710 N. Hasmer Hill Rd.</t>
  </si>
  <si>
    <t>rchwy@comcast.net</t>
  </si>
  <si>
    <t>25 W Polk St.rm206</t>
  </si>
  <si>
    <t>ST. JOSEPH COUNTY HIGHWAY DEPT</t>
  </si>
  <si>
    <t>227 W JEFFERSON BLVD., ROOM 732</t>
  </si>
  <si>
    <t>SOUTH BEND</t>
  </si>
  <si>
    <t>MIKE CUTLER</t>
  </si>
  <si>
    <t>574-286-3634</t>
  </si>
  <si>
    <t>ANITA GIVENS</t>
  </si>
  <si>
    <t>agivens@sjcindiana.com</t>
  </si>
  <si>
    <r>
      <rPr>
        <sz val="10"/>
        <color rgb="FF000000"/>
        <rFont val="Arial"/>
        <family val="2"/>
      </rPr>
      <t>HAULING COMPANY MUST GIVE 24 HOURS NOTICE PRIOR TO DELIVERY</t>
    </r>
  </si>
  <si>
    <t>ESTIMATED INITIAL DELIVERY IS OCTOBER 2018.  I WILL NEED MULTIPLE DELIVERIES THROUGHOUT THE WINTER.  DELIVERIES MUST BE MADE BETWEEN THE HOURS OF 7:00 A.M. - 3:00 P.M. (EDT)  WE MUST RECEIVE 24 HOURS NOTICE PRIOR TO DELIVERY</t>
  </si>
  <si>
    <t>(574) 286-3634</t>
  </si>
  <si>
    <t>10009 Washington Street</t>
  </si>
  <si>
    <t>ESTIMATED INITIAL DELIVERY IS OCTOBER 2018.  I WILL NEED MULTIPLE DELIVERIES THROUGHOUT THE WINTER.  DELIVERIES MUST BE MADE BETWEEN THE HOURS OF 7:00 A.M. - 3:00 P.M. (EDT)</t>
  </si>
  <si>
    <t>CHARLIE FEIRRELL</t>
  </si>
  <si>
    <t>574-286-6236</t>
  </si>
  <si>
    <t>67266 S.R. 23</t>
  </si>
  <si>
    <t>GREG FEITZ</t>
  </si>
  <si>
    <t>574-286-8238</t>
  </si>
  <si>
    <t>JOHN STEVENS</t>
  </si>
  <si>
    <t>574-286-7047</t>
  </si>
  <si>
    <t>ESTIMATED INITIAL DELIVERY IS OCTOBER 2018.  I WILL NEED MULTIPLE DELIVERIES THROUGHOUT THE WINTER.  dELIVERIES MUST BE MADE BETWEEN THE HOURS OF 7:00 A.M. - 3:00 P.M. (EDT)  WE MUST RECEIVE 24 HOURS NOTICE PRIOR TO DELIVERY</t>
  </si>
  <si>
    <t>JOHNNIE MCCAREY</t>
  </si>
  <si>
    <t>574-217-6058</t>
  </si>
  <si>
    <t>3301 Riverside Dr.</t>
  </si>
  <si>
    <t>574-772-3011</t>
  </si>
  <si>
    <t>sritzler@co.starke.in.us</t>
  </si>
  <si>
    <t>Mark Tarlton</t>
  </si>
  <si>
    <t>260-636-2246</t>
  </si>
  <si>
    <t>(260) 636-2246</t>
  </si>
  <si>
    <t>211 E Park Drive</t>
  </si>
  <si>
    <t>Town of Andrews</t>
  </si>
  <si>
    <t>66 N Main Street</t>
  </si>
  <si>
    <t>Andrews</t>
  </si>
  <si>
    <t>Colin Bullock</t>
  </si>
  <si>
    <t>260-388-3007</t>
  </si>
  <si>
    <t>260-786-3848</t>
  </si>
  <si>
    <t>clerk@andrewstown.comcastbiz.net</t>
  </si>
  <si>
    <t>450 W Wabash Avenue</t>
  </si>
  <si>
    <t>108 S Main St</t>
  </si>
  <si>
    <t xml:space="preserve">6570 E US Highway 36 </t>
  </si>
  <si>
    <t>317  281-8849</t>
  </si>
  <si>
    <t>317 272-0948</t>
  </si>
  <si>
    <t xml:space="preserve">Please call 48 hours prior to delivery at contact cell phone </t>
  </si>
  <si>
    <t>TOWN OF BARGERSVILLE</t>
  </si>
  <si>
    <t>24 NORTH MAIN</t>
  </si>
  <si>
    <t>BARGERSVILLE</t>
  </si>
  <si>
    <t>317422-5115</t>
  </si>
  <si>
    <t>BRYAN CLARK</t>
  </si>
  <si>
    <t>317-714-7631</t>
  </si>
  <si>
    <t>DUMP TRUCK</t>
  </si>
  <si>
    <t>CALL BEFORE DELIVERY</t>
  </si>
  <si>
    <t>Town of Bloomfield</t>
  </si>
  <si>
    <t>P. O. Box 411</t>
  </si>
  <si>
    <t>Bloomfield</t>
  </si>
  <si>
    <t>Greene</t>
  </si>
  <si>
    <t>Jason Jackson</t>
  </si>
  <si>
    <t>812-384-5448</t>
  </si>
  <si>
    <t>Sondra Thompson</t>
  </si>
  <si>
    <t>812-384-4114</t>
  </si>
  <si>
    <t>sondraclerk@yahoo.com</t>
  </si>
  <si>
    <t>595 Railroad Street</t>
  </si>
  <si>
    <t>Town of Boswell</t>
  </si>
  <si>
    <t>108A East Main St (POB 617)</t>
  </si>
  <si>
    <t>765-869-5951</t>
  </si>
  <si>
    <t>morton salt</t>
  </si>
  <si>
    <t>111 S. Center St.</t>
  </si>
  <si>
    <t>416 N. Spencer St.</t>
  </si>
  <si>
    <t>Marshall County</t>
  </si>
  <si>
    <t>Call Before Delivery</t>
  </si>
  <si>
    <t>Caudill</t>
  </si>
  <si>
    <t>PO Box 159, 10 East Mill Street</t>
  </si>
  <si>
    <t xml:space="preserve">Brooklyn </t>
  </si>
  <si>
    <t>317-403-7733</t>
  </si>
  <si>
    <t>6636 N TIDEWATER RD</t>
  </si>
  <si>
    <t>P O BOX 159</t>
  </si>
  <si>
    <t>BROOKLYN</t>
  </si>
  <si>
    <t>MORGAN</t>
  </si>
  <si>
    <t>in.</t>
  </si>
  <si>
    <t>513 502 4856</t>
  </si>
  <si>
    <t>brentst@etczone.com</t>
  </si>
  <si>
    <t>419 High St.</t>
  </si>
  <si>
    <t>Compass Mineral</t>
  </si>
  <si>
    <t>61 N Green Street</t>
  </si>
  <si>
    <t>Jim Waggoner</t>
  </si>
  <si>
    <t>317-858-1113</t>
  </si>
  <si>
    <t>James Waggoner</t>
  </si>
  <si>
    <t>jwaggoner@brownsburg.org</t>
  </si>
  <si>
    <t>200 S. Green St.</t>
  </si>
  <si>
    <t>79,69</t>
  </si>
  <si>
    <t>Town Of Cambridge City</t>
  </si>
  <si>
    <t>127 N Foote St</t>
  </si>
  <si>
    <t>765-478-5611</t>
  </si>
  <si>
    <t>765-914-3483</t>
  </si>
  <si>
    <t>call before (765) 914 3483</t>
  </si>
  <si>
    <t xml:space="preserve">Town of Cedar Lake </t>
  </si>
  <si>
    <t>Town of Cedar Lake</t>
  </si>
  <si>
    <t>sara.voss@cedarlakein.org</t>
  </si>
  <si>
    <t>Town of Chesterfield</t>
  </si>
  <si>
    <t>17 Veteran's Blvd.</t>
  </si>
  <si>
    <t>Chesterfield</t>
  </si>
  <si>
    <t>Trampas Fetters</t>
  </si>
  <si>
    <t>765-378-3331</t>
  </si>
  <si>
    <t>Deborah</t>
  </si>
  <si>
    <t>7653783331</t>
  </si>
  <si>
    <t>deborah.townofchesterfield@yahoo.com</t>
  </si>
  <si>
    <t>17 Veteran's Blvd</t>
  </si>
  <si>
    <t>call 219-926-2222</t>
  </si>
  <si>
    <t>9049 Crawfordsville Road</t>
  </si>
  <si>
    <t>Lora4Clermont@gmail.com</t>
  </si>
  <si>
    <t>Call Bill Williams 24 hrs in advance to arrange delivery time.</t>
  </si>
  <si>
    <t>154 S Main St.</t>
  </si>
  <si>
    <t>7657208275</t>
  </si>
  <si>
    <t>P.O. Box 574</t>
  </si>
  <si>
    <t>Chris</t>
  </si>
  <si>
    <t>260-215-2237</t>
  </si>
  <si>
    <t>cromwellstreets@gmail.com</t>
  </si>
  <si>
    <t>Deliver and Dump</t>
  </si>
  <si>
    <t>49 N. Wayne Street</t>
  </si>
  <si>
    <t>317-538-9977</t>
  </si>
  <si>
    <t>Jenny</t>
  </si>
  <si>
    <t>317-745-4180</t>
  </si>
  <si>
    <t>jpearcy@danvilleindiana.org</t>
  </si>
  <si>
    <t>8A-3P</t>
  </si>
  <si>
    <t>P O Box 479</t>
  </si>
  <si>
    <t>(765)366-2717</t>
  </si>
  <si>
    <t>Michelle Cash</t>
  </si>
  <si>
    <t>765-794-4496</t>
  </si>
  <si>
    <t>559 Hoing Rd</t>
  </si>
  <si>
    <t>812-305-7092</t>
  </si>
  <si>
    <t>Jeff Dzurovcak</t>
  </si>
  <si>
    <t>219-865-4222</t>
  </si>
  <si>
    <t>jdzurovcak@townofdyer.com</t>
  </si>
  <si>
    <t>Vicki Hargis</t>
  </si>
  <si>
    <t>765-396-3980</t>
  </si>
  <si>
    <t>203 E Indiana Ave</t>
  </si>
  <si>
    <t>Town of Edinburgh</t>
  </si>
  <si>
    <t>107 South Holland St</t>
  </si>
  <si>
    <t>Curtis Rooks</t>
  </si>
  <si>
    <t>812-350-1921</t>
  </si>
  <si>
    <t>Rhonda Barrett</t>
  </si>
  <si>
    <t>812-526-3518</t>
  </si>
  <si>
    <t>rbarrett@edinburgh.in.us</t>
  </si>
  <si>
    <t>620 Mary Drybread Court</t>
  </si>
  <si>
    <t>214 w. Washington st.</t>
  </si>
  <si>
    <t>765-948-4600</t>
  </si>
  <si>
    <t>Straight truck</t>
  </si>
  <si>
    <t>M-F 6:30AM-2:00PM</t>
  </si>
  <si>
    <t xml:space="preserve">POB 218 </t>
  </si>
  <si>
    <t>812-208-2783</t>
  </si>
  <si>
    <t>812 208-2783</t>
  </si>
  <si>
    <t>2065 Main Street</t>
  </si>
  <si>
    <t>812-639-9551</t>
  </si>
  <si>
    <t>812-367-2282</t>
  </si>
  <si>
    <t>Ronald Fritz</t>
  </si>
  <si>
    <t>574-967-3443</t>
  </si>
  <si>
    <t>Joretta L Tinsman</t>
  </si>
  <si>
    <t xml:space="preserve">714 E Broadway </t>
  </si>
  <si>
    <t>jrenner@fortvilleindiana.org</t>
  </si>
  <si>
    <r>
      <rPr>
        <sz val="10"/>
        <color rgb="FF000000"/>
        <rFont val="Arial"/>
        <family val="2"/>
      </rPr>
      <t xml:space="preserve">The Town of Fortville would like to send a bid in for 120 tons of clear lain salt from the Indiana State bid for 2018 - 2019 season. Thanks Kenneth Cross Fortville Utility's </t>
    </r>
  </si>
  <si>
    <t>Open from 7am to 3pm</t>
  </si>
  <si>
    <t xml:space="preserve">Town of FOUNTAIN CITY </t>
  </si>
  <si>
    <t>312 w main st. Fountain city IN.</t>
  </si>
  <si>
    <t xml:space="preserve">Fountain CITY </t>
  </si>
  <si>
    <t xml:space="preserve">David VanWinkle </t>
  </si>
  <si>
    <t>765-847-5345</t>
  </si>
  <si>
    <t>765 847 2412</t>
  </si>
  <si>
    <t>Ftcity@comcast.net</t>
  </si>
  <si>
    <t>Delivery  and dump</t>
  </si>
  <si>
    <t>312 West Main St</t>
  </si>
  <si>
    <t xml:space="preserve">Fountain City </t>
  </si>
  <si>
    <r>
      <rPr>
        <sz val="10"/>
        <color rgb="FF000000"/>
        <rFont val="Arial"/>
        <family val="2"/>
      </rPr>
      <t>Call Upon arriving 312 West Main Street due to salt being delivered to our town garage which does not have a current address it is the same as 312 West Main Street which is our city building</t>
    </r>
  </si>
  <si>
    <t>312 w main st.</t>
  </si>
  <si>
    <t>204 E Sigler</t>
  </si>
  <si>
    <t>Timothy Whitten</t>
  </si>
  <si>
    <t>timothywhitten@att.net</t>
  </si>
  <si>
    <t>108 East Sigler Street</t>
  </si>
  <si>
    <t>Town of Fremont, IN</t>
  </si>
  <si>
    <t>PO 602</t>
  </si>
  <si>
    <t>Kathy Parsons</t>
  </si>
  <si>
    <t>411 E Line St</t>
  </si>
  <si>
    <t>260 368-7287</t>
  </si>
  <si>
    <t>short semi</t>
  </si>
  <si>
    <t>deliver to street garage</t>
  </si>
  <si>
    <t>Cargrill Salt</t>
  </si>
  <si>
    <t>Town of Georgetown</t>
  </si>
  <si>
    <t>P.O. box 127 9111 std 64</t>
  </si>
  <si>
    <t>Georgetown</t>
  </si>
  <si>
    <t>Ind</t>
  </si>
  <si>
    <t>Jamie Schilmiller</t>
  </si>
  <si>
    <t>502-376-3323</t>
  </si>
  <si>
    <t>jamie.schilmiller@georgetown.in.gov</t>
  </si>
  <si>
    <t>1580 Baylor-Wissman Rd</t>
  </si>
  <si>
    <t>(219) 922-3087</t>
  </si>
  <si>
    <t>(219) 924-3838</t>
  </si>
  <si>
    <t>griffithpublicworks@comcast.net</t>
  </si>
  <si>
    <t>134 S Colfax Ave.</t>
  </si>
  <si>
    <t>Delivery Hours 7:00a-3:00p CST</t>
  </si>
  <si>
    <t>Cargille</t>
  </si>
  <si>
    <t>Hagestown</t>
  </si>
  <si>
    <r>
      <rPr>
        <sz val="10"/>
        <color rgb="FF000000"/>
        <rFont val="Arial"/>
        <family val="2"/>
      </rPr>
      <t>We only need treated salt.</t>
    </r>
  </si>
  <si>
    <t>kphillips@townofhanover,net</t>
  </si>
  <si>
    <t>P.O. Box 33</t>
  </si>
  <si>
    <t>Call ahead</t>
  </si>
  <si>
    <t>406 S. Kouts St</t>
  </si>
  <si>
    <t>To Town Garage Salt Shed</t>
  </si>
  <si>
    <t>Town of Lanesville</t>
  </si>
  <si>
    <t>7346 Main Street</t>
  </si>
  <si>
    <t>Lanesville</t>
  </si>
  <si>
    <t>Matthew Beckman</t>
  </si>
  <si>
    <t>812-952-3037</t>
  </si>
  <si>
    <t>8129523037</t>
  </si>
  <si>
    <t>lanesvilleutility@frontier.com</t>
  </si>
  <si>
    <t>6700 Highway 62 West</t>
  </si>
  <si>
    <t>Call to set up delivery</t>
  </si>
  <si>
    <t>Town Of Lapel</t>
  </si>
  <si>
    <t>po box 999</t>
  </si>
  <si>
    <t>lapel</t>
  </si>
  <si>
    <t>chris hobbs</t>
  </si>
  <si>
    <t>765-810-300</t>
  </si>
  <si>
    <t>utilitymanager@lapelindiana.org</t>
  </si>
  <si>
    <t>Truck Delivery</t>
  </si>
  <si>
    <t>deliver to the garage at 2149 Karwick</t>
  </si>
  <si>
    <t>P.O. Box 157  501 E. Main Street</t>
  </si>
  <si>
    <t>219-696-44554</t>
  </si>
  <si>
    <t>street@lowell.net</t>
  </si>
  <si>
    <t>317-538-3433</t>
  </si>
  <si>
    <t>Call ahead.  Delivery hrs from 8am-3pm</t>
  </si>
  <si>
    <t>merrillville street dept</t>
  </si>
  <si>
    <t>13 w 73rd ave</t>
  </si>
  <si>
    <t>merrillville</t>
  </si>
  <si>
    <t>kevin markle</t>
  </si>
  <si>
    <t>418 N. Main P.O. Box 812</t>
  </si>
  <si>
    <t>574-825-1493</t>
  </si>
  <si>
    <t>peggy Hutchinson</t>
  </si>
  <si>
    <t>5748251499</t>
  </si>
  <si>
    <t>clerk@middleburyin.com</t>
  </si>
  <si>
    <t>monday thru friday between 06:30 and 1400 hours</t>
  </si>
  <si>
    <t>Town of Millersburg</t>
  </si>
  <si>
    <t>201 west Washington st.</t>
  </si>
  <si>
    <t>Millersburg</t>
  </si>
  <si>
    <t>Matt King</t>
  </si>
  <si>
    <t>574-971-6375</t>
  </si>
  <si>
    <t>5749716375</t>
  </si>
  <si>
    <t>matt-king@hotmail.com</t>
  </si>
  <si>
    <t>321 E. Main St</t>
  </si>
  <si>
    <t>Town of Milltown</t>
  </si>
  <si>
    <t>po box 127</t>
  </si>
  <si>
    <t>812-572-3108</t>
  </si>
  <si>
    <t>Shellby Young</t>
  </si>
  <si>
    <t>812-633-4848</t>
  </si>
  <si>
    <t>town_of_millltown@fontier.com</t>
  </si>
  <si>
    <t>Town of Mooresville</t>
  </si>
  <si>
    <t>Julie Soplanda</t>
  </si>
  <si>
    <t>Semi</t>
  </si>
  <si>
    <t>280 Park Dr</t>
  </si>
  <si>
    <t>Town of Morgantown</t>
  </si>
  <si>
    <t>P.O. box 416, 120 W. Washington St.</t>
  </si>
  <si>
    <t>Morgantown</t>
  </si>
  <si>
    <t>Jeff Downey</t>
  </si>
  <si>
    <t>317-727-4460</t>
  </si>
  <si>
    <t>jdowney@morgantown.in.gov</t>
  </si>
  <si>
    <t>400 Block of Park St</t>
  </si>
  <si>
    <t>Deliver at salt barn by water tower</t>
  </si>
  <si>
    <t>dkoehl@morristownin.us</t>
  </si>
  <si>
    <t>418w main</t>
  </si>
  <si>
    <t>Dave Koehl</t>
  </si>
  <si>
    <t>1005 Ridge Road</t>
  </si>
  <si>
    <t>219-836-6971</t>
  </si>
  <si>
    <t>deliver into Salt Dome</t>
  </si>
  <si>
    <t>P. O. Box 446</t>
  </si>
  <si>
    <t>mbfisher@sbcglobal.net</t>
  </si>
  <si>
    <t>Delivery to WWTP</t>
  </si>
  <si>
    <t>Town of New Carlisle</t>
  </si>
  <si>
    <t>124 E. Michigan St.</t>
  </si>
  <si>
    <t>574-532-7088</t>
  </si>
  <si>
    <t>321 E. Michigan Street</t>
  </si>
  <si>
    <t>Town of New Palestine</t>
  </si>
  <si>
    <t>P O Box 315 New Palestine 46163</t>
  </si>
  <si>
    <t>New Palestine</t>
  </si>
  <si>
    <t>Dave Book</t>
  </si>
  <si>
    <t>317-861-4099</t>
  </si>
  <si>
    <t>townmanager@townofnewpalestine.org</t>
  </si>
  <si>
    <t>4772 s. 450 west</t>
  </si>
  <si>
    <t>Dump in Salt Shelter</t>
  </si>
  <si>
    <t>540 Tracy Rd. Suite A</t>
  </si>
  <si>
    <t>New Whiteland</t>
  </si>
  <si>
    <t>Duane McCauslin</t>
  </si>
  <si>
    <t>317-560-0564</t>
  </si>
  <si>
    <t>ddmccauslin@newwhiteland.in.gov</t>
  </si>
  <si>
    <t>324 West 500 North</t>
  </si>
  <si>
    <t>Call when enroute</t>
  </si>
  <si>
    <t xml:space="preserve">Call when enroute </t>
  </si>
  <si>
    <t>574-249-9577</t>
  </si>
  <si>
    <t>njutilities@embaeqmail.com</t>
  </si>
  <si>
    <t>Have driver call 574-249-9577 when close</t>
  </si>
  <si>
    <t>Miriah Tobias</t>
  </si>
  <si>
    <t>2603063542</t>
  </si>
  <si>
    <t>mtobias@nmanchester.org</t>
  </si>
  <si>
    <t>$74.63</t>
  </si>
  <si>
    <t>Deliver in back</t>
  </si>
  <si>
    <t>104 E. 2nd. St. P.O. box 215</t>
  </si>
  <si>
    <t>Treeva Sarles</t>
  </si>
  <si>
    <t>765-583-4944</t>
  </si>
  <si>
    <t>clerk@otterbein.in.gov</t>
  </si>
  <si>
    <r>
      <rPr>
        <sz val="10"/>
        <color rgb="FF000000"/>
        <rFont val="Arial"/>
        <family val="2"/>
      </rPr>
      <t>I would like to place a commitment of purchasing 80 tons of Treated Salt for 2018/2019</t>
    </r>
  </si>
  <si>
    <t>TOWN OF OXFORD</t>
  </si>
  <si>
    <t>PO BOX 54</t>
  </si>
  <si>
    <t>OXFORD</t>
  </si>
  <si>
    <t xml:space="preserve">INDIANA </t>
  </si>
  <si>
    <t>CHRISTIE HALE</t>
  </si>
  <si>
    <t>7653852150</t>
  </si>
  <si>
    <t>110 North Gospel</t>
  </si>
  <si>
    <t>812-723-2739</t>
  </si>
  <si>
    <t>100 West State ST</t>
  </si>
  <si>
    <t>Jeff Barger</t>
  </si>
  <si>
    <t>765-208-0095</t>
  </si>
  <si>
    <t>jeff Barger</t>
  </si>
  <si>
    <t>jbarger@town.pendleton.in.us</t>
  </si>
  <si>
    <t>100 W. State St.</t>
  </si>
  <si>
    <t>537 N. Pendleton Ave</t>
  </si>
  <si>
    <t>84.00</t>
  </si>
  <si>
    <t>Town of Plainfield</t>
  </si>
  <si>
    <t>206 W. Main Street</t>
  </si>
  <si>
    <t>Jamie Thomas</t>
  </si>
  <si>
    <t>Mark Todisco</t>
  </si>
  <si>
    <t>317-754-5390</t>
  </si>
  <si>
    <t>mtodisco@town.plainfield.in.us</t>
  </si>
  <si>
    <t>986 South Center Street</t>
  </si>
  <si>
    <t>DPW garage</t>
  </si>
  <si>
    <t>Town Of Porter</t>
  </si>
  <si>
    <t>550 Beam street</t>
  </si>
  <si>
    <t>219-926-4212</t>
  </si>
  <si>
    <t>dump in back of shop at salt shed</t>
  </si>
  <si>
    <t>Town of Princes Lakes</t>
  </si>
  <si>
    <t>345 North Morton st PO box 486</t>
  </si>
  <si>
    <t>Rodger owsley</t>
  </si>
  <si>
    <t>260-336-7917</t>
  </si>
  <si>
    <t>260 768 4743</t>
  </si>
  <si>
    <t>2755 N 735 W</t>
  </si>
  <si>
    <t>Town of Shirley</t>
  </si>
  <si>
    <t>PO Box 90</t>
  </si>
  <si>
    <t>765-623-1518</t>
  </si>
  <si>
    <t>111 Liberty St.</t>
  </si>
  <si>
    <t>Contact Marty Ebbert before Delivery</t>
  </si>
  <si>
    <t>Town of South Whitley</t>
  </si>
  <si>
    <t>118 E. Front street</t>
  </si>
  <si>
    <t>2607235312</t>
  </si>
  <si>
    <t>trucked</t>
  </si>
  <si>
    <t>1390 N. Lynhurst Dr.</t>
  </si>
  <si>
    <t>Town of speedway</t>
  </si>
  <si>
    <t>317-246-4141</t>
  </si>
  <si>
    <t>Rob Wetnight</t>
  </si>
  <si>
    <t>rwetnight@speedwayIN.gov</t>
  </si>
  <si>
    <t>10955 West 93rd Ave</t>
  </si>
  <si>
    <t>TAMMY ANDERKO</t>
  </si>
  <si>
    <t>219-365-4655 X6</t>
  </si>
  <si>
    <t>219-365-4655 x6</t>
  </si>
  <si>
    <t>Town of St. John Salt Barn</t>
  </si>
  <si>
    <t>GO TO 9350 HACK STREET FIRST - LOCKED GATED STOCKPILE IS ABOUT A HALF BLOCK DOWN THE ROAD, MUST HAVE ACCESS AND TICKET SIGNED PRIOR TO DELIVERY.  HOURS:  7:00 AM - 3:00 PM MONDAY - FRIDAY</t>
  </si>
  <si>
    <t>Town of Summitville</t>
  </si>
  <si>
    <t>Summitville</t>
  </si>
  <si>
    <t>Tom Everett</t>
  </si>
  <si>
    <t>765-620-1302</t>
  </si>
  <si>
    <t>teverett@summitville.in.gov</t>
  </si>
  <si>
    <t>109 S. Main St.</t>
  </si>
  <si>
    <t>summitville</t>
  </si>
  <si>
    <t>madison</t>
  </si>
  <si>
    <t>Call before delivery 765-620-1302</t>
  </si>
  <si>
    <t>574-457-3229</t>
  </si>
  <si>
    <t>virginia</t>
  </si>
  <si>
    <t>5744573229</t>
  </si>
  <si>
    <t>124 E Lake St</t>
  </si>
  <si>
    <t>Scott Koegler</t>
  </si>
  <si>
    <t>260-585-7001</t>
  </si>
  <si>
    <t>topekastreet@ligtel.com</t>
  </si>
  <si>
    <t>P.O. Box57</t>
  </si>
  <si>
    <t>317-878-4592</t>
  </si>
  <si>
    <t>Tri axle Dump Truck</t>
  </si>
  <si>
    <t>3500 S. 225 W.</t>
  </si>
  <si>
    <t>Town of Trail Creek</t>
  </si>
  <si>
    <t>211 Rainbow Tr.</t>
  </si>
  <si>
    <t>Trail Creek</t>
  </si>
  <si>
    <t>Jeff Bruder</t>
  </si>
  <si>
    <t>219-916-3696</t>
  </si>
  <si>
    <t>jbruder@townoftrailcreek.com</t>
  </si>
  <si>
    <t>211 Rainbow Tr</t>
  </si>
  <si>
    <t>100 S Main Street</t>
  </si>
  <si>
    <t>7652942728</t>
  </si>
  <si>
    <t>260-908-0500</t>
  </si>
  <si>
    <t>260-837-7428</t>
  </si>
  <si>
    <t>waterlooct@mchsi.com</t>
  </si>
  <si>
    <t>Town of Waynetown</t>
  </si>
  <si>
    <t>106 north Vine</t>
  </si>
  <si>
    <t>Waynetown</t>
  </si>
  <si>
    <t>John Warren</t>
  </si>
  <si>
    <t>765-234-2154</t>
  </si>
  <si>
    <t>Sandy Proctor</t>
  </si>
  <si>
    <t>waynetownclerk @sbcglobal.net</t>
  </si>
  <si>
    <t>Tri-axel</t>
  </si>
  <si>
    <t>106 north Vine street</t>
  </si>
  <si>
    <t>waynetown</t>
  </si>
  <si>
    <t>P.O Box 275</t>
  </si>
  <si>
    <t>219-608-0014 or 219-785-4592</t>
  </si>
  <si>
    <t>755  West Main St.</t>
  </si>
  <si>
    <t>Town Of Whiteland</t>
  </si>
  <si>
    <t xml:space="preserve">549 Main St. </t>
  </si>
  <si>
    <t>(317) 535-5531</t>
  </si>
  <si>
    <t>Shawn Young</t>
  </si>
  <si>
    <t>317-557-1033</t>
  </si>
  <si>
    <t xml:space="preserve">streetdept@whitelandin.us </t>
  </si>
  <si>
    <t>6210 Veterans Drive</t>
  </si>
  <si>
    <t>3177324531</t>
  </si>
  <si>
    <r>
      <rPr>
        <sz val="10"/>
        <color rgb="FF000000"/>
        <rFont val="Arial"/>
        <family val="2"/>
      </rPr>
      <t>We would like to commit to 850 tons of treated salt. Thank you.</t>
    </r>
  </si>
  <si>
    <t>Call first</t>
  </si>
  <si>
    <t>compass Minerals</t>
  </si>
  <si>
    <t>Town of Winamac</t>
  </si>
  <si>
    <t>120 W Main St</t>
  </si>
  <si>
    <t>5742421750</t>
  </si>
  <si>
    <t>10645 Randoph St.</t>
  </si>
  <si>
    <t>219-688-6336</t>
  </si>
  <si>
    <t>7599 E 112th Avenue</t>
  </si>
  <si>
    <t>Deliver to salt barn</t>
  </si>
  <si>
    <t>State Bid</t>
  </si>
  <si>
    <t>Twon of Winona Lake</t>
  </si>
  <si>
    <t>Craig Allebach</t>
  </si>
  <si>
    <t>5742695112</t>
  </si>
  <si>
    <t>townmanager@winonalake.net</t>
  </si>
  <si>
    <t>Drop at Street Department</t>
  </si>
  <si>
    <t>8am-3pm</t>
  </si>
  <si>
    <t>1075 Parkway Dr.</t>
  </si>
  <si>
    <t>Tri -  Creek School Corp.</t>
  </si>
  <si>
    <t>(219) 306-6349</t>
  </si>
  <si>
    <t>Sandy Favors</t>
  </si>
  <si>
    <t>219 750 1290</t>
  </si>
  <si>
    <t>sfavors@tricreek.k12.in.us</t>
  </si>
  <si>
    <t>690 Burr Street</t>
  </si>
  <si>
    <t>Receiving hours 6 am to 4pm.</t>
  </si>
  <si>
    <t>565 S. Main St</t>
  </si>
  <si>
    <t>Kim Campbell</t>
  </si>
  <si>
    <t>574-583-7211</t>
  </si>
  <si>
    <t>P. O. Box 18158</t>
  </si>
  <si>
    <t>Caroline Fields</t>
  </si>
  <si>
    <t>812-465-7098</t>
  </si>
  <si>
    <t>jcfields@usi.edu</t>
  </si>
  <si>
    <t>Please contact Caroline Fields prior to deliver at 812-465-7098</t>
  </si>
  <si>
    <t>55 Evans Ave</t>
  </si>
  <si>
    <t>Julie Bennett</t>
  </si>
  <si>
    <t>219-465-9199</t>
  </si>
  <si>
    <t>jbennett@valpo.k12.in.us</t>
  </si>
  <si>
    <t>405 Don Hovey Drive</t>
  </si>
  <si>
    <t>It's gated, call first  219-252-8295</t>
  </si>
  <si>
    <t>71.25</t>
  </si>
  <si>
    <t>Vanderburgh County Highway Department</t>
  </si>
  <si>
    <t>5105 N. St. Joseph Ave</t>
  </si>
  <si>
    <t>5105 N St. Joseph Avenue</t>
  </si>
  <si>
    <t>Vermillion Co. Highway Dept.</t>
  </si>
  <si>
    <t>765-832-3906</t>
  </si>
  <si>
    <t>765-492-3319</t>
  </si>
  <si>
    <t>765-492-4380</t>
  </si>
  <si>
    <t>Vigo County Highway Dept</t>
  </si>
  <si>
    <t>3250 E Haythorne Ave</t>
  </si>
  <si>
    <t>Ruth Wilguess</t>
  </si>
  <si>
    <t>ruthann.wilguess@vigocounty.in.gov</t>
  </si>
  <si>
    <t>RUTH WILGUESS</t>
  </si>
  <si>
    <t>812 466-9635</t>
  </si>
  <si>
    <t>3250 E. HAYTHORNE</t>
  </si>
  <si>
    <t>812-897-6126</t>
  </si>
  <si>
    <t>bhoward@warrickcounty.gov</t>
  </si>
  <si>
    <t>5500 Prospect Drive</t>
  </si>
  <si>
    <t>Newburgh</t>
  </si>
  <si>
    <r>
      <rPr>
        <sz val="10"/>
        <color rgb="FF000000"/>
        <rFont val="Arial"/>
        <family val="2"/>
      </rPr>
      <t xml:space="preserve">Need 3110 total with ability to deliver any amount to any of my 3 locations listed. Some sites may get more than others. </t>
    </r>
  </si>
  <si>
    <t>Delivered to satellite site</t>
  </si>
  <si>
    <t>Dickeyville Road</t>
  </si>
  <si>
    <t>Tennyson</t>
  </si>
  <si>
    <t>Delivered to satellite storage site</t>
  </si>
  <si>
    <t>delivered to Lot</t>
  </si>
  <si>
    <t>$81.26</t>
  </si>
  <si>
    <t>Washington County Hwy</t>
  </si>
  <si>
    <t>Rick Voyles</t>
  </si>
  <si>
    <t>812-883-3538</t>
  </si>
  <si>
    <t>8128833538</t>
  </si>
  <si>
    <t>rvoyles@washingtoncounty.in.gov</t>
  </si>
  <si>
    <t>Wayne County Highway Dept.</t>
  </si>
  <si>
    <t xml:space="preserve">8198 U.S. 40 </t>
  </si>
  <si>
    <t>Call before delivery 6:30 am -2:00 pm</t>
  </si>
  <si>
    <t>Wells County Highway</t>
  </si>
  <si>
    <t>1600 W Washington</t>
  </si>
  <si>
    <t>$ 51.39</t>
  </si>
  <si>
    <t>48 South 25 East</t>
  </si>
  <si>
    <t>2199845851</t>
  </si>
  <si>
    <t xml:space="preserve">10650 North US Highway  421 </t>
  </si>
  <si>
    <t>always call before</t>
  </si>
  <si>
    <t>260-248-3123</t>
  </si>
  <si>
    <t>truck or semi</t>
  </si>
  <si>
    <t>801 South Line Street</t>
  </si>
  <si>
    <t xml:space="preserve">Columbia City </t>
  </si>
  <si>
    <t>deliver between 7 a.m. and 2 p.m.</t>
  </si>
  <si>
    <t>900 Mulberry Street</t>
  </si>
  <si>
    <t>317-902-9371</t>
  </si>
  <si>
    <r>
      <t xml:space="preserve">Fowler </t>
    </r>
    <r>
      <rPr>
        <sz val="8"/>
        <color indexed="8"/>
        <rFont val="Arial"/>
        <family val="2"/>
      </rPr>
      <t>Unit</t>
    </r>
  </si>
  <si>
    <r>
      <t> </t>
    </r>
    <r>
      <rPr>
        <sz val="8"/>
        <color indexed="8"/>
        <rFont val="Arial"/>
        <family val="2"/>
      </rPr>
      <t> 574-583-4173</t>
    </r>
  </si>
  <si>
    <r>
      <t xml:space="preserve">1011 </t>
    </r>
    <r>
      <rPr>
        <b/>
        <u/>
        <sz val="8"/>
        <color indexed="8"/>
        <rFont val="Arial"/>
        <family val="2"/>
      </rPr>
      <t>S</t>
    </r>
    <r>
      <rPr>
        <sz val="8"/>
        <color indexed="8"/>
        <rFont val="Arial"/>
        <family val="2"/>
      </rPr>
      <t xml:space="preserve"> State Road 75</t>
    </r>
  </si>
  <si>
    <r>
      <t> </t>
    </r>
    <r>
      <rPr>
        <sz val="8"/>
        <color indexed="8"/>
        <rFont val="Arial"/>
        <family val="2"/>
      </rPr>
      <t>574-967-3796</t>
    </r>
  </si>
  <si>
    <r>
      <t> </t>
    </r>
    <r>
      <rPr>
        <sz val="8"/>
        <color indexed="8"/>
        <rFont val="Arial"/>
        <family val="2"/>
      </rPr>
      <t>574-753-3592</t>
    </r>
  </si>
  <si>
    <r>
      <t> </t>
    </r>
    <r>
      <rPr>
        <sz val="8"/>
        <color indexed="8"/>
        <rFont val="Arial"/>
        <family val="2"/>
      </rPr>
      <t>574-223-3162</t>
    </r>
  </si>
  <si>
    <r>
      <t> </t>
    </r>
    <r>
      <rPr>
        <sz val="8"/>
        <color indexed="8"/>
        <rFont val="Arial"/>
        <family val="2"/>
      </rPr>
      <t>219-866-5820</t>
    </r>
  </si>
  <si>
    <r>
      <t> </t>
    </r>
    <r>
      <rPr>
        <sz val="8"/>
        <color indexed="8"/>
        <rFont val="Arial"/>
        <family val="2"/>
      </rPr>
      <t>219-345-4400</t>
    </r>
  </si>
  <si>
    <r>
      <t> </t>
    </r>
    <r>
      <rPr>
        <sz val="8"/>
        <color indexed="8"/>
        <rFont val="Arial"/>
        <family val="2"/>
      </rPr>
      <t> 219-939-3901</t>
    </r>
  </si>
  <si>
    <r>
      <t xml:space="preserve">Gary </t>
    </r>
    <r>
      <rPr>
        <b/>
        <u/>
        <sz val="8"/>
        <color indexed="8"/>
        <rFont val="Arial"/>
        <family val="2"/>
      </rPr>
      <t>(West)</t>
    </r>
    <r>
      <rPr>
        <sz val="8"/>
        <color indexed="8"/>
        <rFont val="Arial"/>
        <family val="2"/>
      </rPr>
      <t xml:space="preserve"> Unit</t>
    </r>
  </si>
  <si>
    <r>
      <t>7306 W. 15</t>
    </r>
    <r>
      <rPr>
        <vertAlign val="superscript"/>
        <sz val="8"/>
        <color indexed="8"/>
        <rFont val="Arial"/>
        <family val="2"/>
      </rPr>
      <t>th</t>
    </r>
    <r>
      <rPr>
        <sz val="8"/>
        <color indexed="8"/>
        <rFont val="Arial"/>
        <family val="2"/>
      </rPr>
      <t xml:space="preserve"> Ave.</t>
    </r>
  </si>
  <si>
    <r>
      <t> </t>
    </r>
    <r>
      <rPr>
        <sz val="8"/>
        <color indexed="8"/>
        <rFont val="Arial"/>
        <family val="2"/>
      </rPr>
      <t>219-949-7867</t>
    </r>
  </si>
  <si>
    <r>
      <t>1717 E. 129</t>
    </r>
    <r>
      <rPr>
        <vertAlign val="superscript"/>
        <sz val="8"/>
        <color indexed="8"/>
        <rFont val="Arial"/>
        <family val="2"/>
      </rPr>
      <t>th</t>
    </r>
    <r>
      <rPr>
        <sz val="8"/>
        <color indexed="8"/>
        <rFont val="Arial"/>
        <family val="2"/>
      </rPr>
      <t xml:space="preserve"> St.</t>
    </r>
  </si>
  <si>
    <r>
      <t> </t>
    </r>
    <r>
      <rPr>
        <sz val="8"/>
        <color indexed="8"/>
        <rFont val="Arial"/>
        <family val="2"/>
      </rPr>
      <t>219-663-5084</t>
    </r>
  </si>
  <si>
    <r>
      <t> </t>
    </r>
    <r>
      <rPr>
        <sz val="8"/>
        <color indexed="8"/>
        <rFont val="Arial"/>
        <family val="2"/>
      </rPr>
      <t>219-362-6125</t>
    </r>
  </si>
  <si>
    <r>
      <t> </t>
    </r>
    <r>
      <rPr>
        <sz val="8"/>
        <color indexed="8"/>
        <rFont val="Arial"/>
        <family val="2"/>
      </rPr>
      <t>219-874-8944</t>
    </r>
  </si>
  <si>
    <r>
      <t> </t>
    </r>
    <r>
      <rPr>
        <sz val="8"/>
        <color indexed="8"/>
        <rFont val="Arial"/>
        <family val="2"/>
      </rPr>
      <t>219-733-0303</t>
    </r>
  </si>
  <si>
    <r>
      <t> </t>
    </r>
    <r>
      <rPr>
        <b/>
        <u/>
        <sz val="8"/>
        <color indexed="8"/>
        <rFont val="Arial"/>
        <family val="2"/>
      </rPr>
      <t>574-935-4066</t>
    </r>
  </si>
  <si>
    <r>
      <t> </t>
    </r>
    <r>
      <rPr>
        <sz val="8"/>
        <color indexed="8"/>
        <rFont val="Arial"/>
        <family val="2"/>
      </rPr>
      <t>574-866-5820</t>
    </r>
  </si>
  <si>
    <r>
      <t> </t>
    </r>
    <r>
      <rPr>
        <sz val="8"/>
        <color indexed="8"/>
        <rFont val="Arial"/>
        <family val="2"/>
      </rPr>
      <t>219-926-7301</t>
    </r>
  </si>
  <si>
    <r>
      <t xml:space="preserve">Winamac </t>
    </r>
    <r>
      <rPr>
        <b/>
        <u/>
        <sz val="8"/>
        <color indexed="8"/>
        <rFont val="Arial"/>
        <family val="2"/>
      </rPr>
      <t>Unit</t>
    </r>
  </si>
  <si>
    <r>
      <t> </t>
    </r>
    <r>
      <rPr>
        <sz val="8"/>
        <color indexed="8"/>
        <rFont val="Arial"/>
        <family val="2"/>
      </rPr>
      <t> 574-946-3567</t>
    </r>
  </si>
  <si>
    <r>
      <t> </t>
    </r>
    <r>
      <rPr>
        <sz val="8"/>
        <color indexed="8"/>
        <rFont val="Arial"/>
        <family val="2"/>
      </rPr>
      <t>219-843-8262</t>
    </r>
  </si>
  <si>
    <r>
      <t> </t>
    </r>
    <r>
      <rPr>
        <sz val="8"/>
        <color indexed="8"/>
        <rFont val="Arial"/>
        <family val="2"/>
      </rPr>
      <t>574-259-1162</t>
    </r>
  </si>
  <si>
    <r>
      <t>Beanblossom</t>
    </r>
    <r>
      <rPr>
        <sz val="8"/>
        <color indexed="10"/>
        <rFont val="Arial"/>
        <family val="2"/>
      </rPr>
      <t xml:space="preserve"> Salt Building</t>
    </r>
  </si>
  <si>
    <t>7600 Lafayette Rd</t>
  </si>
  <si>
    <t>2001 Dr. M. L. King Dr.</t>
  </si>
  <si>
    <t>1902 N. Olney</t>
  </si>
  <si>
    <t>5100 E 65th Street</t>
  </si>
  <si>
    <t>7110 E. Troy Ave.</t>
  </si>
  <si>
    <t>103 South New Albany Street</t>
  </si>
  <si>
    <t>Tim Parmenter</t>
  </si>
  <si>
    <t>812-246-3821</t>
  </si>
  <si>
    <t>tparmenter@sellersburg.org</t>
  </si>
  <si>
    <t>701 Bean</t>
  </si>
  <si>
    <t>deliveries between 7:30 am to 3:00 pm</t>
  </si>
  <si>
    <t>Contact is Dave Strope - Email address is david.j.strope.nfg@mail.mil</t>
  </si>
  <si>
    <t>Contact is Dennis Taylor. Please call ahead prior to delivery so staff may meet the delivery truck.</t>
  </si>
  <si>
    <t>Contact is Mike Callahan</t>
  </si>
  <si>
    <t>Contact is Alan Wehrman</t>
  </si>
  <si>
    <t>Brad Weesner is the contact.</t>
  </si>
  <si>
    <t>Contact is Rob Howerton</t>
  </si>
  <si>
    <t xml:space="preserve"> Patty Chandler-Phagan: 812-265-7448</t>
  </si>
  <si>
    <t>Leon Stuller or Cory Simic</t>
  </si>
  <si>
    <t>Delivered + Loaded</t>
  </si>
  <si>
    <t>Town of Schererville</t>
  </si>
  <si>
    <t>10 E. Joliet Street</t>
  </si>
  <si>
    <t>Schererville</t>
  </si>
  <si>
    <t>Lisa Cates</t>
  </si>
  <si>
    <t>219-322-6688</t>
  </si>
  <si>
    <t>lcates@schererville.org</t>
  </si>
  <si>
    <t>540 Kaeser Blvd.</t>
  </si>
  <si>
    <t>7:00 AM - 3:00 PM Call First</t>
  </si>
  <si>
    <t>Lisa Ehrie</t>
  </si>
  <si>
    <t>765-807-1420</t>
  </si>
  <si>
    <t>765-477-0116</t>
  </si>
  <si>
    <t>765-775-5242</t>
  </si>
  <si>
    <t>765-474-7079</t>
  </si>
  <si>
    <t>765-607-3297</t>
  </si>
  <si>
    <t>twright@lafayette.in.gov</t>
  </si>
  <si>
    <t>shadelandtownhall@gmail.com</t>
  </si>
  <si>
    <t>tvanaman@wl.in.gov</t>
  </si>
  <si>
    <t>garage@tippecanoe.in.gov</t>
  </si>
  <si>
    <t>r.holladay1@comcast.net</t>
  </si>
  <si>
    <t>c/o American Paving
2149 Wabash Avenue</t>
  </si>
  <si>
    <t>Invoice/Billing Contact: 
Paula King
765-807-1013</t>
  </si>
  <si>
    <t xml:space="preserve">Invoice/Billing Contact: 
Town Clerk
765-477-0116
</t>
  </si>
  <si>
    <t xml:space="preserve">Invoice/Billing Contact: 
Ben Anderson
765-775-5242
</t>
  </si>
  <si>
    <t>Invoice/Billing Contact: 
Diana Jilg
765-474-7079</t>
  </si>
  <si>
    <t>Invoice/Billing Contact: 
Georgia Jones
765-567-2603</t>
  </si>
  <si>
    <t xml:space="preserve">Purdue University  </t>
  </si>
  <si>
    <t>695 S Russell</t>
  </si>
  <si>
    <t>Scot Helmkamp</t>
  </si>
  <si>
    <t>765-496-3718</t>
  </si>
  <si>
    <t>jshelmkamp@purdue.edu</t>
  </si>
  <si>
    <t>Aaron Senesac</t>
  </si>
  <si>
    <t>765-494-7267</t>
  </si>
  <si>
    <t>atsenesa@purdue.edu</t>
  </si>
  <si>
    <t>Salt Storage Building 305 S Russell West lafayette, IN. 47906</t>
  </si>
  <si>
    <t>Please contact Scott Helpmkamp prior to delivery</t>
  </si>
  <si>
    <t>Scott Helpmkamp</t>
  </si>
  <si>
    <t xml:space="preserve">Purdue University </t>
  </si>
  <si>
    <t xml:space="preserve">Tippecanoe </t>
  </si>
  <si>
    <r>
      <t xml:space="preserve">1. 2018/2019 Quantity listed is 100%. Price submitted by respondent is the price for purchases from 0% to the maximum of the commitment range. Any additional tons needed beyond the commitment range will be by mutual agreement of the parties, including the price thereof. The State of Indiana is committed to purchasing at least 80% of the quantity listed and is eligible to purchase up to the maximum of the commitment range (120%) at the price bid by the respondent. Awarded vendor is expected to hold the quantity of salt supply for up to the maximum of the commitment range specified in the Untreated Salt and Treated Salt worksheets.  </t>
    </r>
    <r>
      <rPr>
        <b/>
        <sz val="10"/>
        <rFont val="Garamond"/>
        <family val="1"/>
      </rPr>
      <t xml:space="preserve">The State is requesting that the vendor submit pricing for the Early Fill amounts listed and the Seasonal amounts listed on the "Treated Salt" and "Untreated Salt" spreadsheets.  Those two amounts (early fill amount and seasonal amount) combined make up INDOT's 100% total for the 2018/2019 bid.  INDOT will reserve the right to be able to purchase the "Seasonal" amounts at any time during the contract period.  The Early Fill amounts listed are for INDOT only.
</t>
    </r>
    <r>
      <rPr>
        <sz val="10"/>
        <rFont val="Garamond"/>
        <family val="1"/>
      </rPr>
      <t xml:space="preserve">
2. Local Governmental Entities are individually-operated entities responsible for their individual quantities committed as listed on </t>
    </r>
    <r>
      <rPr>
        <b/>
        <sz val="10"/>
        <rFont val="Garamond"/>
        <family val="1"/>
      </rPr>
      <t>Local Tonnage</t>
    </r>
    <r>
      <rPr>
        <sz val="10"/>
        <rFont val="Garamond"/>
        <family val="1"/>
      </rPr>
      <t xml:space="preserve"> Spreadsheet. Respondents cannot bid on specific locals within an INDOT district; if respondent is awarded local governmental entities' business for an INDOT district, the awarded vendor will hold supply up to 120% for </t>
    </r>
    <r>
      <rPr>
        <u/>
        <sz val="10"/>
        <rFont val="Garamond"/>
        <family val="1"/>
      </rPr>
      <t>each local governmental entity listed in the INDOT district awarded</t>
    </r>
    <r>
      <rPr>
        <sz val="10"/>
        <rFont val="Garamond"/>
        <family val="1"/>
      </rPr>
      <t xml:space="preserve">.  
3. Pricing submitted by respondents is inclusive of all information in the bid documents. By submitting pricing to the State of Indiana, respondent agrees to meet or exceed all specifications listed and bid terms and conditions contained in the bid documents.
     </t>
    </r>
    <r>
      <rPr>
        <b/>
        <sz val="10"/>
        <rFont val="Garamond"/>
        <family val="1"/>
      </rPr>
      <t>- INDOT Sub-District Breakout</t>
    </r>
    <r>
      <rPr>
        <sz val="10"/>
        <rFont val="Garamond"/>
        <family val="1"/>
      </rPr>
      <t xml:space="preserve"> contains an estimate of quantities by INDOT sub-district delivery location. These quantities are subject to change; 
       INDOT is committed to purchase 80% of the quantity listed by </t>
    </r>
    <r>
      <rPr>
        <u/>
        <sz val="10"/>
        <rFont val="Garamond"/>
        <family val="1"/>
      </rPr>
      <t>INDOT district</t>
    </r>
    <r>
      <rPr>
        <sz val="10"/>
        <rFont val="Garamond"/>
        <family val="1"/>
      </rPr>
      <t xml:space="preserve"> (as listed in the </t>
    </r>
    <r>
      <rPr>
        <b/>
        <sz val="10"/>
        <rFont val="Garamond"/>
        <family val="1"/>
      </rPr>
      <t>Untreated Spreadsheet</t>
    </r>
    <r>
      <rPr>
        <sz val="10"/>
        <rFont val="Garamond"/>
        <family val="1"/>
      </rPr>
      <t xml:space="preserve"> and </t>
    </r>
    <r>
      <rPr>
        <b/>
        <sz val="10"/>
        <rFont val="Garamond"/>
        <family val="1"/>
      </rPr>
      <t>Treated Spreadsheet</t>
    </r>
    <r>
      <rPr>
        <sz val="10"/>
        <rFont val="Garamond"/>
        <family val="1"/>
      </rPr>
      <t xml:space="preserve">), not sub-district.
     - </t>
    </r>
    <r>
      <rPr>
        <b/>
        <sz val="10"/>
        <rFont val="Garamond"/>
        <family val="1"/>
      </rPr>
      <t>Early Fill Requirements</t>
    </r>
    <r>
      <rPr>
        <sz val="10"/>
        <rFont val="Garamond"/>
        <family val="1"/>
      </rPr>
      <t xml:space="preserve"> contains information about initial delivery needs for each INDOT district. 
     </t>
    </r>
    <r>
      <rPr>
        <sz val="10"/>
        <color rgb="FFFF0000"/>
        <rFont val="Garamond"/>
        <family val="1"/>
      </rPr>
      <t xml:space="preserve"> Note: </t>
    </r>
    <r>
      <rPr>
        <i/>
        <sz val="10"/>
        <color rgb="FFFF0000"/>
        <rFont val="Garamond"/>
        <family val="1"/>
      </rPr>
      <t xml:space="preserve">50% of early fill order must be delivered on or before October 15, 2018 and 100% must be delivered on or before November 15, 2018 for La Porte and Fort Wayne 
      Districts. 50% of early fill order must be delivered on or before November 1, 2018 and 100% must be delivered on or before December 1, 2018 for Crawfordsville, Greenfield, </t>
    </r>
    <r>
      <rPr>
        <i/>
        <sz val="10"/>
        <rFont val="Garamond"/>
        <family val="1"/>
      </rPr>
      <t xml:space="preserve">
      </t>
    </r>
    <r>
      <rPr>
        <i/>
        <sz val="10"/>
        <color rgb="FFFF0000"/>
        <rFont val="Garamond"/>
        <family val="1"/>
      </rPr>
      <t>Seymour and Vincennes District</t>
    </r>
    <r>
      <rPr>
        <i/>
        <sz val="10"/>
        <rFont val="Garamond"/>
        <family val="1"/>
      </rPr>
      <t>.</t>
    </r>
    <r>
      <rPr>
        <b/>
        <sz val="10"/>
        <rFont val="Garamond"/>
        <family val="1"/>
      </rPr>
      <t xml:space="preserve"> INDOT is committed to purchase 100% of the Early Fill amounts listed by INDOT district (as listed in the INDOT Early Fill Requirement
      spreadsheet), not sub-district.</t>
    </r>
    <r>
      <rPr>
        <b/>
        <i/>
        <sz val="10"/>
        <rFont val="Garamond"/>
        <family val="1"/>
      </rPr>
      <t xml:space="preserve">
     -</t>
    </r>
    <r>
      <rPr>
        <b/>
        <sz val="10"/>
        <rFont val="Garamond"/>
        <family val="1"/>
      </rPr>
      <t>Other State Agencies</t>
    </r>
    <r>
      <rPr>
        <sz val="10"/>
        <rFont val="Garamond"/>
        <family val="1"/>
      </rPr>
      <t xml:space="preserve"> contains the 100% quantity for each state agency with quantities requested and delivery locations within the INDOT district.  </t>
    </r>
    <r>
      <rPr>
        <b/>
        <i/>
        <sz val="10"/>
        <rFont val="Garamond"/>
        <family val="1"/>
      </rPr>
      <t xml:space="preserve">
     -</t>
    </r>
    <r>
      <rPr>
        <b/>
        <sz val="10"/>
        <rFont val="Garamond"/>
        <family val="1"/>
      </rPr>
      <t xml:space="preserve">Local Tonnage </t>
    </r>
    <r>
      <rPr>
        <sz val="10"/>
        <rFont val="Garamond"/>
        <family val="1"/>
      </rPr>
      <t xml:space="preserve">contains the 100% quantity for each local governmental entity within the INDOT district. Entities in BOLD have multiple delivery addresses. 
       Entity is committed by </t>
    </r>
    <r>
      <rPr>
        <u/>
        <sz val="10"/>
        <rFont val="Garamond"/>
        <family val="1"/>
      </rPr>
      <t>total tonnage listed in this worksheet</t>
    </r>
    <r>
      <rPr>
        <sz val="10"/>
        <rFont val="Garamond"/>
        <family val="1"/>
      </rPr>
      <t xml:space="preserve">. Estimated tonnage breakout by delivery location is provided in </t>
    </r>
    <r>
      <rPr>
        <b/>
        <sz val="10"/>
        <rFont val="Garamond"/>
        <family val="1"/>
      </rPr>
      <t>Local Delivery Information</t>
    </r>
    <r>
      <rPr>
        <sz val="10"/>
        <rFont val="Garamond"/>
        <family val="1"/>
      </rPr>
      <t xml:space="preserve"> for 
       informational purposes only. 
     - </t>
    </r>
    <r>
      <rPr>
        <b/>
        <sz val="10"/>
        <rFont val="Garamond"/>
        <family val="1"/>
      </rPr>
      <t>Local Delivery Information</t>
    </r>
    <r>
      <rPr>
        <sz val="10"/>
        <rFont val="Garamond"/>
        <family val="1"/>
      </rPr>
      <t xml:space="preserve"> contains the delivery addresses and additional information for each local governmental entity. 
4. The awarded vendor will receive the contact information (names, phones, emails) for both the State of Indiana and all local entities for each awarded INDOT district once the award has been finalized.
5. Total Bid Amount for each salt type will be auto-calculated in each spreadsheet. Add together untreated and treated total bid amounts to obtain your 
   </t>
    </r>
    <r>
      <rPr>
        <b/>
        <sz val="10"/>
        <rFont val="Garamond"/>
        <family val="1"/>
      </rPr>
      <t xml:space="preserve"> TOTAL BID AMOUNT</t>
    </r>
    <r>
      <rPr>
        <sz val="10"/>
        <rFont val="Garamond"/>
        <family val="1"/>
      </rPr>
      <t xml:space="preserve"> to be entered on your Indiana Economic Impact (IEI) Form.</t>
    </r>
  </si>
  <si>
    <t xml:space="preserve">6. The early fill estimates are to be included in the overall 80% - 120% total purchase guarantee/commitment. The early fill estimate is not to be viewed as a separate amount purchased, but it is to be a fraction of the overall commitment being made with an early delivery date.  </t>
  </si>
  <si>
    <t>IDOA Facilities</t>
  </si>
  <si>
    <t>601 West McCarty St.</t>
  </si>
  <si>
    <t>317-605-3936</t>
  </si>
  <si>
    <t>City of Portage Street Department</t>
  </si>
  <si>
    <t>6070 Central Ave</t>
  </si>
  <si>
    <t>Janet</t>
  </si>
  <si>
    <t>219-762-4564</t>
  </si>
  <si>
    <t>PSD@portage-in.com</t>
  </si>
  <si>
    <t>Randy Reeder</t>
  </si>
  <si>
    <t>Truck/Trailered to site</t>
  </si>
  <si>
    <t xml:space="preserve">2303 Hamstrom Road </t>
  </si>
  <si>
    <t>Monday to Friday 7am to 3pm</t>
  </si>
  <si>
    <t>cmugford@nmanchester.org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</si>
</sst>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3" formatCode="_(* #,##0.00_);_(* \(#,##0.00\);_(* &quot;-&quot;??_);_(@_)"/>
    <numFmt numFmtId="164" formatCode="&quot;$&quot;#,##0.00"/>
    <numFmt numFmtId="165" formatCode="_(* #,##0_);_(* \(#,##0\);_(* &quot;-&quot;??_);_(@_)"/>
    <numFmt numFmtId="166" formatCode="#,##0;[Red]#,##0"/>
  </numFmts>
  <fonts count="52"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sz val="11"/>
      <color theme="1"/>
      <name val="Garamond"/>
      <family val="1"/>
    </font>
    <font>
      <b/>
      <sz val="14"/>
      <color theme="1"/>
      <name val="Garamond"/>
      <family val="1"/>
    </font>
    <font>
      <b/>
      <sz val="12"/>
      <color theme="1"/>
      <name val="Garamond"/>
      <family val="1"/>
    </font>
    <font>
      <sz val="10"/>
      <color theme="1"/>
      <name val="Garamond"/>
      <family val="1"/>
    </font>
    <font>
      <b/>
      <sz val="10"/>
      <color theme="1"/>
      <name val="Garamond"/>
      <family val="1"/>
    </font>
    <font>
      <sz val="10"/>
      <color indexed="8"/>
      <name val="Garamond"/>
      <family val="1"/>
    </font>
    <font>
      <sz val="10"/>
      <name val="Garamond"/>
      <family val="1"/>
    </font>
    <font>
      <b/>
      <sz val="11"/>
      <color theme="1"/>
      <name val="Garamond"/>
      <family val="1"/>
    </font>
    <font>
      <b/>
      <sz val="10"/>
      <name val="Garamond"/>
      <family val="1"/>
    </font>
    <font>
      <u/>
      <sz val="10"/>
      <color theme="10"/>
      <name val="Arial"/>
      <family val="2"/>
    </font>
    <font>
      <b/>
      <sz val="16"/>
      <color theme="1"/>
      <name val="Garamond"/>
      <family val="1"/>
    </font>
    <font>
      <sz val="12"/>
      <color theme="1"/>
      <name val="Garamond"/>
      <family val="1"/>
    </font>
    <font>
      <sz val="16"/>
      <color theme="1"/>
      <name val="Garamond"/>
      <family val="1"/>
    </font>
    <font>
      <b/>
      <sz val="12"/>
      <name val="Garamond"/>
      <family val="1"/>
    </font>
    <font>
      <sz val="11"/>
      <name val="Garamond"/>
      <family val="1"/>
    </font>
    <font>
      <sz val="14"/>
      <name val="Garamond"/>
      <family val="1"/>
    </font>
    <font>
      <sz val="14"/>
      <color theme="1"/>
      <name val="Garamond"/>
      <family val="1"/>
    </font>
    <font>
      <i/>
      <sz val="10"/>
      <color rgb="FFFF0000"/>
      <name val="Garamond"/>
      <family val="1"/>
    </font>
    <font>
      <b/>
      <i/>
      <u/>
      <sz val="12"/>
      <color theme="1"/>
      <name val="Garamond"/>
      <family val="1"/>
    </font>
    <font>
      <b/>
      <i/>
      <sz val="10"/>
      <color indexed="8"/>
      <name val="Garamond"/>
      <family val="1"/>
    </font>
    <font>
      <b/>
      <i/>
      <u/>
      <sz val="10"/>
      <color indexed="8"/>
      <name val="Garamond"/>
      <family val="1"/>
    </font>
    <font>
      <sz val="12"/>
      <color indexed="8"/>
      <name val="Garamond"/>
      <family val="1"/>
    </font>
    <font>
      <b/>
      <sz val="12"/>
      <color indexed="10"/>
      <name val="Garamond"/>
      <family val="1"/>
    </font>
    <font>
      <b/>
      <u/>
      <sz val="12"/>
      <color indexed="10"/>
      <name val="Garamond"/>
      <family val="1"/>
    </font>
    <font>
      <i/>
      <sz val="10"/>
      <name val="Garamond"/>
      <family val="1"/>
    </font>
    <font>
      <i/>
      <u/>
      <sz val="10"/>
      <name val="Garamond"/>
      <family val="1"/>
    </font>
    <font>
      <b/>
      <i/>
      <sz val="10"/>
      <name val="Garamond"/>
      <family val="1"/>
    </font>
    <font>
      <i/>
      <sz val="10"/>
      <color theme="1"/>
      <name val="Garamond"/>
      <family val="1"/>
    </font>
    <font>
      <b/>
      <i/>
      <u/>
      <sz val="10"/>
      <color theme="1"/>
      <name val="Garamond"/>
      <family val="1"/>
    </font>
    <font>
      <sz val="10"/>
      <color rgb="FFFF0000"/>
      <name val="Garamond"/>
      <family val="1"/>
    </font>
    <font>
      <b/>
      <sz val="10"/>
      <color rgb="FFFF0000"/>
      <name val="Garamond"/>
      <family val="1"/>
    </font>
    <font>
      <sz val="12"/>
      <name val="Garamond"/>
      <family val="1"/>
    </font>
    <font>
      <b/>
      <sz val="12"/>
      <color theme="3" tint="-0.499984740745262"/>
      <name val="Garamond"/>
      <family val="1"/>
    </font>
    <font>
      <sz val="12"/>
      <color theme="3" tint="-0.499984740745262"/>
      <name val="Garamond"/>
      <family val="1"/>
    </font>
    <font>
      <b/>
      <sz val="12"/>
      <color rgb="FFFF0000"/>
      <name val="Garamond"/>
      <family val="1"/>
    </font>
    <font>
      <i/>
      <sz val="12"/>
      <color theme="1"/>
      <name val="Garamond"/>
      <family val="1"/>
    </font>
    <font>
      <u/>
      <sz val="10"/>
      <name val="Garamond"/>
      <family val="1"/>
    </font>
    <font>
      <sz val="10"/>
      <color rgb="FF000000"/>
      <name val="Arial"/>
      <family val="2"/>
    </font>
    <font>
      <u/>
      <sz val="11"/>
      <color theme="10"/>
      <name val="Calibri"/>
      <family val="2"/>
      <scheme val="minor"/>
    </font>
    <font>
      <b/>
      <sz val="8"/>
      <color rgb="FF000000"/>
      <name val="Arial"/>
      <family val="2"/>
    </font>
    <font>
      <sz val="8"/>
      <color rgb="FF000000"/>
      <name val="Arial"/>
      <family val="2"/>
    </font>
    <font>
      <sz val="8"/>
      <color indexed="8"/>
      <name val="Arial"/>
      <family val="2"/>
    </font>
    <font>
      <b/>
      <u/>
      <sz val="8"/>
      <color indexed="8"/>
      <name val="Arial"/>
      <family val="2"/>
    </font>
    <font>
      <vertAlign val="superscript"/>
      <sz val="8"/>
      <color indexed="8"/>
      <name val="Arial"/>
      <family val="2"/>
    </font>
    <font>
      <b/>
      <u/>
      <sz val="8"/>
      <color rgb="FF000000"/>
      <name val="Arial"/>
      <family val="2"/>
    </font>
    <font>
      <sz val="8"/>
      <color rgb="FFFF0000"/>
      <name val="Arial"/>
      <family val="2"/>
    </font>
    <font>
      <sz val="8"/>
      <color indexed="10"/>
      <name val="Arial"/>
      <family val="2"/>
    </font>
    <font>
      <sz val="10"/>
      <color theme="1"/>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0"/>
      </patternFill>
    </fill>
    <fill>
      <patternFill patternType="solid">
        <fgColor theme="5" tint="0.79998168889431442"/>
        <bgColor indexed="0"/>
      </patternFill>
    </fill>
    <fill>
      <patternFill patternType="solid">
        <fgColor theme="4" tint="0.79998168889431442"/>
        <bgColor indexed="64"/>
      </patternFill>
    </fill>
    <fill>
      <patternFill patternType="solid">
        <fgColor rgb="FFC0C0C0"/>
        <bgColor indexed="64"/>
      </patternFill>
    </fill>
    <fill>
      <patternFill patternType="solid">
        <fgColor theme="6" tint="0.59999389629810485"/>
        <bgColor indexed="64"/>
      </patternFill>
    </fill>
    <fill>
      <patternFill patternType="solid">
        <fgColor indexed="65"/>
        <bgColor theme="0"/>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right style="thin">
        <color indexed="64"/>
      </right>
      <top style="thin">
        <color indexed="64"/>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indexed="64"/>
      </top>
      <bottom/>
      <diagonal/>
    </border>
    <border>
      <left/>
      <right style="thin">
        <color indexed="64"/>
      </right>
      <top style="thin">
        <color indexed="64"/>
      </top>
      <bottom/>
      <diagonal/>
    </border>
    <border>
      <left/>
      <right style="thin">
        <color indexed="64"/>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auto="1"/>
      </left>
      <right style="medium">
        <color auto="1"/>
      </right>
      <top/>
      <bottom style="medium">
        <color auto="1"/>
      </bottom>
      <diagonal/>
    </border>
    <border diagonalUp="1" diagonalDown="1">
      <left style="thin">
        <color auto="1"/>
      </left>
      <right style="thin">
        <color auto="1"/>
      </right>
      <top style="medium">
        <color auto="1"/>
      </top>
      <bottom style="thin">
        <color auto="1"/>
      </bottom>
      <diagonal style="thin">
        <color auto="1"/>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style="thin">
        <color auto="1"/>
      </right>
      <top style="thin">
        <color auto="1"/>
      </top>
      <bottom style="medium">
        <color auto="1"/>
      </bottom>
      <diagonal style="thin">
        <color auto="1"/>
      </diagonal>
    </border>
    <border>
      <left style="thin">
        <color indexed="64"/>
      </left>
      <right/>
      <top style="thin">
        <color indexed="64"/>
      </top>
      <bottom/>
      <diagonal/>
    </border>
    <border>
      <left/>
      <right style="medium">
        <color auto="1"/>
      </right>
      <top style="thin">
        <color indexed="64"/>
      </top>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D3D3D3"/>
      </left>
      <right style="thin">
        <color rgb="FFD3D3D3"/>
      </right>
      <top style="thin">
        <color rgb="FFD3D3D3"/>
      </top>
      <bottom style="thin">
        <color rgb="FFD3D3D3"/>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0" fontId="2" fillId="0" borderId="0"/>
    <xf numFmtId="0" fontId="3" fillId="0" borderId="0" applyNumberFormat="0" applyFill="0" applyBorder="0" applyAlignment="0" applyProtection="0"/>
    <xf numFmtId="0" fontId="13" fillId="0" borderId="0" applyNumberFormat="0" applyFill="0" applyBorder="0" applyAlignment="0" applyProtection="0"/>
    <xf numFmtId="0" fontId="42" fillId="0" borderId="0" applyNumberFormat="0" applyFill="0" applyBorder="0" applyAlignment="0" applyProtection="0"/>
  </cellStyleXfs>
  <cellXfs count="433">
    <xf numFmtId="0" fontId="0" fillId="0" borderId="0" xfId="0"/>
    <xf numFmtId="0" fontId="4" fillId="0" borderId="0" xfId="0" applyFont="1"/>
    <xf numFmtId="0" fontId="5" fillId="0" borderId="0" xfId="0" applyFont="1" applyAlignment="1">
      <alignment vertical="center"/>
    </xf>
    <xf numFmtId="0" fontId="7" fillId="0" borderId="0" xfId="0" applyFont="1" applyAlignment="1">
      <alignment horizontal="center" vertical="center" wrapText="1"/>
    </xf>
    <xf numFmtId="0" fontId="8" fillId="4" borderId="49" xfId="0" applyFont="1" applyFill="1" applyBorder="1" applyAlignment="1">
      <alignment horizontal="center" vertical="center" wrapText="1"/>
    </xf>
    <xf numFmtId="0" fontId="8" fillId="4" borderId="40" xfId="0" applyFont="1" applyFill="1" applyBorder="1" applyAlignment="1">
      <alignment horizontal="center" vertical="center" wrapText="1"/>
    </xf>
    <xf numFmtId="3" fontId="8" fillId="4" borderId="40" xfId="0" applyNumberFormat="1" applyFont="1" applyFill="1" applyBorder="1" applyAlignment="1">
      <alignment horizontal="center" vertical="center" wrapText="1"/>
    </xf>
    <xf numFmtId="0" fontId="8" fillId="4" borderId="41" xfId="0" applyFont="1" applyFill="1" applyBorder="1" applyAlignment="1">
      <alignment horizontal="center" vertical="center" wrapText="1"/>
    </xf>
    <xf numFmtId="0" fontId="9" fillId="0" borderId="6" xfId="0" applyFont="1" applyBorder="1" applyAlignment="1" applyProtection="1">
      <alignment horizontal="left" vertical="center" wrapText="1" readingOrder="1"/>
      <protection locked="0"/>
    </xf>
    <xf numFmtId="0" fontId="9" fillId="0" borderId="6" xfId="0" applyFont="1" applyBorder="1" applyAlignment="1" applyProtection="1">
      <alignment horizontal="center" vertical="center" wrapText="1" readingOrder="1"/>
      <protection locked="0"/>
    </xf>
    <xf numFmtId="0" fontId="7" fillId="0" borderId="61" xfId="0" applyFont="1" applyBorder="1" applyAlignment="1">
      <alignment horizontal="center" vertical="center" wrapText="1"/>
    </xf>
    <xf numFmtId="0" fontId="9" fillId="0" borderId="45" xfId="0" applyFont="1" applyBorder="1" applyAlignment="1" applyProtection="1">
      <alignment horizontal="left" vertical="center" wrapText="1" readingOrder="1"/>
      <protection locked="0"/>
    </xf>
    <xf numFmtId="0" fontId="9" fillId="0" borderId="45" xfId="0" applyFont="1" applyBorder="1" applyAlignment="1" applyProtection="1">
      <alignment horizontal="center" vertical="center" wrapText="1" readingOrder="1"/>
      <protection locked="0"/>
    </xf>
    <xf numFmtId="0" fontId="7" fillId="0" borderId="45" xfId="0" applyFont="1" applyFill="1" applyBorder="1" applyAlignment="1">
      <alignment horizontal="center" vertical="center" wrapText="1" readingOrder="1"/>
    </xf>
    <xf numFmtId="0" fontId="7" fillId="0" borderId="62" xfId="0" applyFont="1" applyBorder="1" applyAlignment="1">
      <alignment horizontal="center" vertical="center" wrapText="1"/>
    </xf>
    <xf numFmtId="0" fontId="9" fillId="0" borderId="3" xfId="0" applyFont="1" applyBorder="1" applyAlignment="1" applyProtection="1">
      <alignment horizontal="left" vertical="center" wrapText="1" readingOrder="1"/>
      <protection locked="0"/>
    </xf>
    <xf numFmtId="0" fontId="9" fillId="0" borderId="3" xfId="0" applyFont="1" applyBorder="1" applyAlignment="1" applyProtection="1">
      <alignment horizontal="center" vertical="center" wrapText="1" readingOrder="1"/>
      <protection locked="0"/>
    </xf>
    <xf numFmtId="0" fontId="7" fillId="0" borderId="3" xfId="0" applyFont="1" applyFill="1" applyBorder="1" applyAlignment="1">
      <alignment horizontal="center" vertical="center" wrapText="1" readingOrder="1"/>
    </xf>
    <xf numFmtId="0" fontId="9" fillId="4" borderId="6" xfId="0" applyFont="1" applyFill="1" applyBorder="1" applyAlignment="1" applyProtection="1">
      <alignment horizontal="left" vertical="center" wrapText="1" readingOrder="1"/>
      <protection locked="0"/>
    </xf>
    <xf numFmtId="0" fontId="9" fillId="4" borderId="6" xfId="0" applyFont="1" applyFill="1" applyBorder="1" applyAlignment="1" applyProtection="1">
      <alignment horizontal="center" vertical="center" wrapText="1" readingOrder="1"/>
      <protection locked="0"/>
    </xf>
    <xf numFmtId="0" fontId="7" fillId="4" borderId="61" xfId="0" applyFont="1" applyFill="1" applyBorder="1" applyAlignment="1">
      <alignment horizontal="center" vertical="center" wrapText="1"/>
    </xf>
    <xf numFmtId="0" fontId="9" fillId="4" borderId="45" xfId="0" applyFont="1" applyFill="1" applyBorder="1" applyAlignment="1" applyProtection="1">
      <alignment horizontal="left" vertical="center" wrapText="1" readingOrder="1"/>
      <protection locked="0"/>
    </xf>
    <xf numFmtId="0" fontId="9" fillId="4" borderId="45" xfId="0" applyFont="1" applyFill="1" applyBorder="1" applyAlignment="1" applyProtection="1">
      <alignment horizontal="center" vertical="center" wrapText="1" readingOrder="1"/>
      <protection locked="0"/>
    </xf>
    <xf numFmtId="0" fontId="7" fillId="4" borderId="62"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9" fillId="4" borderId="5" xfId="0" applyFont="1" applyFill="1" applyBorder="1" applyAlignment="1" applyProtection="1">
      <alignment horizontal="left" vertical="center" wrapText="1" readingOrder="1"/>
      <protection locked="0"/>
    </xf>
    <xf numFmtId="0" fontId="9" fillId="4" borderId="5" xfId="0" applyFont="1" applyFill="1" applyBorder="1" applyAlignment="1" applyProtection="1">
      <alignment horizontal="center" vertical="center" wrapText="1" readingOrder="1"/>
      <protection locked="0"/>
    </xf>
    <xf numFmtId="0" fontId="7" fillId="4" borderId="5" xfId="0" applyFont="1" applyFill="1" applyBorder="1" applyAlignment="1">
      <alignment horizontal="center" vertical="center" wrapText="1"/>
    </xf>
    <xf numFmtId="0" fontId="9" fillId="0" borderId="5" xfId="0" applyFont="1" applyBorder="1" applyAlignment="1" applyProtection="1">
      <alignment horizontal="left" vertical="center" wrapText="1" readingOrder="1"/>
      <protection locked="0"/>
    </xf>
    <xf numFmtId="0" fontId="9" fillId="0" borderId="5" xfId="0" applyFont="1" applyBorder="1" applyAlignment="1" applyProtection="1">
      <alignment horizontal="center" vertical="center" wrapText="1" readingOrder="1"/>
      <protection locked="0"/>
    </xf>
    <xf numFmtId="0" fontId="7" fillId="0" borderId="45"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9" fillId="0" borderId="5" xfId="0" applyFont="1" applyFill="1" applyBorder="1" applyAlignment="1" applyProtection="1">
      <alignment horizontal="center" vertical="center" wrapText="1" readingOrder="1"/>
      <protection locked="0"/>
    </xf>
    <xf numFmtId="0" fontId="12" fillId="4" borderId="49" xfId="0" applyFont="1" applyFill="1" applyBorder="1" applyAlignment="1">
      <alignment horizontal="center" vertical="center" wrapText="1"/>
    </xf>
    <xf numFmtId="0" fontId="12" fillId="4" borderId="40" xfId="0" applyFont="1" applyFill="1" applyBorder="1" applyAlignment="1">
      <alignment horizontal="center" vertical="center" wrapText="1"/>
    </xf>
    <xf numFmtId="3" fontId="12" fillId="4" borderId="40" xfId="0" applyNumberFormat="1" applyFont="1" applyFill="1" applyBorder="1" applyAlignment="1">
      <alignment horizontal="center" vertical="center" wrapText="1"/>
    </xf>
    <xf numFmtId="0" fontId="12" fillId="4" borderId="41" xfId="0" applyFont="1" applyFill="1" applyBorder="1" applyAlignment="1">
      <alignment horizontal="center" vertical="center" wrapText="1"/>
    </xf>
    <xf numFmtId="0" fontId="7" fillId="0" borderId="61" xfId="0" applyFont="1" applyFill="1" applyBorder="1" applyAlignment="1">
      <alignment horizontal="center" vertical="center" wrapText="1"/>
    </xf>
    <xf numFmtId="165" fontId="5" fillId="0" borderId="62" xfId="1" applyNumberFormat="1" applyFont="1" applyBorder="1" applyAlignment="1">
      <alignment horizontal="center" vertical="center" wrapText="1"/>
    </xf>
    <xf numFmtId="165" fontId="5" fillId="4" borderId="60" xfId="1" applyNumberFormat="1" applyFont="1" applyFill="1" applyBorder="1" applyAlignment="1">
      <alignment horizontal="center" vertical="center" wrapText="1"/>
    </xf>
    <xf numFmtId="165" fontId="5" fillId="0" borderId="60" xfId="1" applyNumberFormat="1" applyFont="1" applyBorder="1" applyAlignment="1">
      <alignment horizontal="center" vertical="center" wrapText="1"/>
    </xf>
    <xf numFmtId="165" fontId="5" fillId="0" borderId="60" xfId="1" applyNumberFormat="1" applyFont="1" applyFill="1" applyBorder="1" applyAlignment="1">
      <alignment horizontal="center" vertical="center" wrapText="1"/>
    </xf>
    <xf numFmtId="0" fontId="5" fillId="4" borderId="60" xfId="0" applyFont="1" applyFill="1" applyBorder="1" applyAlignment="1">
      <alignment horizontal="right" vertical="center" wrapText="1"/>
    </xf>
    <xf numFmtId="3" fontId="14" fillId="6" borderId="45" xfId="0" applyNumberFormat="1" applyFont="1" applyFill="1" applyBorder="1" applyAlignment="1">
      <alignment horizontal="center" vertical="center" wrapText="1"/>
    </xf>
    <xf numFmtId="0" fontId="6" fillId="0" borderId="45" xfId="0" applyFont="1" applyBorder="1" applyAlignment="1">
      <alignment horizontal="center" vertical="center" wrapText="1"/>
    </xf>
    <xf numFmtId="0" fontId="9" fillId="0" borderId="64" xfId="0" applyFont="1" applyBorder="1" applyAlignment="1" applyProtection="1">
      <alignment horizontal="center" vertical="center" wrapText="1" readingOrder="1"/>
      <protection locked="0"/>
    </xf>
    <xf numFmtId="0" fontId="9" fillId="0" borderId="64" xfId="0" applyFont="1" applyBorder="1" applyAlignment="1" applyProtection="1">
      <alignment horizontal="left" vertical="center" wrapText="1" readingOrder="1"/>
      <protection locked="0"/>
    </xf>
    <xf numFmtId="0" fontId="9" fillId="0" borderId="64" xfId="0" applyFont="1" applyFill="1" applyBorder="1" applyAlignment="1" applyProtection="1">
      <alignment horizontal="center" vertical="center" wrapText="1" readingOrder="1"/>
      <protection locked="0"/>
    </xf>
    <xf numFmtId="0" fontId="4" fillId="0" borderId="0" xfId="0" applyFont="1" applyAlignment="1">
      <alignment vertical="center"/>
    </xf>
    <xf numFmtId="0" fontId="4" fillId="0" borderId="0" xfId="0" applyFont="1" applyAlignment="1">
      <alignment vertical="center" wrapText="1"/>
    </xf>
    <xf numFmtId="0" fontId="4" fillId="0" borderId="0" xfId="0" applyFont="1" applyFill="1" applyBorder="1" applyAlignment="1">
      <alignment vertical="center"/>
    </xf>
    <xf numFmtId="0" fontId="16" fillId="0" borderId="0" xfId="0" applyFont="1" applyAlignment="1">
      <alignment vertical="center"/>
    </xf>
    <xf numFmtId="3" fontId="4" fillId="0" borderId="0" xfId="0" applyNumberFormat="1" applyFont="1" applyAlignment="1">
      <alignment vertical="center"/>
    </xf>
    <xf numFmtId="0" fontId="14" fillId="0" borderId="0" xfId="0" applyFont="1" applyAlignment="1">
      <alignment vertical="center"/>
    </xf>
    <xf numFmtId="0" fontId="6" fillId="0" borderId="0"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3" fontId="17" fillId="4" borderId="6" xfId="0" applyNumberFormat="1" applyFont="1" applyFill="1" applyBorder="1" applyAlignment="1">
      <alignment horizontal="center" vertical="center" wrapText="1"/>
    </xf>
    <xf numFmtId="0" fontId="17" fillId="4" borderId="42" xfId="0" applyFont="1" applyFill="1" applyBorder="1" applyAlignment="1">
      <alignment horizontal="center" vertical="center"/>
    </xf>
    <xf numFmtId="0" fontId="15" fillId="0" borderId="0" xfId="0" applyFont="1" applyAlignment="1">
      <alignment vertical="center"/>
    </xf>
    <xf numFmtId="0" fontId="4" fillId="0" borderId="0" xfId="0" applyFont="1" applyFill="1" applyBorder="1" applyAlignment="1">
      <alignment horizontal="center" vertical="center"/>
    </xf>
    <xf numFmtId="0" fontId="4" fillId="0" borderId="45" xfId="0" applyFont="1" applyBorder="1" applyAlignment="1">
      <alignment horizontal="center" vertical="center" wrapText="1"/>
    </xf>
    <xf numFmtId="3" fontId="4" fillId="0" borderId="45" xfId="0" applyNumberFormat="1" applyFont="1" applyFill="1" applyBorder="1" applyAlignment="1">
      <alignment horizontal="center" vertical="center"/>
    </xf>
    <xf numFmtId="2" fontId="4" fillId="0" borderId="45" xfId="0" applyNumberFormat="1" applyFont="1" applyFill="1" applyBorder="1" applyAlignment="1">
      <alignment horizontal="center" vertical="center"/>
    </xf>
    <xf numFmtId="0" fontId="4" fillId="0" borderId="45" xfId="0" applyFont="1" applyFill="1" applyBorder="1" applyAlignment="1">
      <alignment horizontal="center" vertical="center" wrapText="1"/>
    </xf>
    <xf numFmtId="0" fontId="4" fillId="0" borderId="4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Border="1" applyAlignment="1">
      <alignment horizontal="center" vertical="center" wrapText="1"/>
    </xf>
    <xf numFmtId="3" fontId="4" fillId="0" borderId="5"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4" borderId="53" xfId="0" applyFont="1" applyFill="1" applyBorder="1" applyAlignment="1">
      <alignment horizontal="center" vertical="center" wrapText="1"/>
    </xf>
    <xf numFmtId="3" fontId="4" fillId="4" borderId="53" xfId="0" applyNumberFormat="1" applyFont="1" applyFill="1" applyBorder="1" applyAlignment="1">
      <alignment horizontal="center" vertical="center"/>
    </xf>
    <xf numFmtId="2" fontId="4"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0" fontId="11" fillId="6" borderId="49"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0" xfId="0" applyFont="1" applyBorder="1" applyAlignment="1">
      <alignment horizontal="center" vertical="center" wrapText="1"/>
    </xf>
    <xf numFmtId="3" fontId="4" fillId="0" borderId="40" xfId="0" applyNumberFormat="1" applyFont="1" applyFill="1" applyBorder="1" applyAlignment="1">
      <alignment horizontal="center" vertical="center"/>
    </xf>
    <xf numFmtId="2" fontId="4" fillId="0" borderId="40" xfId="0" applyNumberFormat="1" applyFont="1" applyFill="1" applyBorder="1" applyAlignment="1">
      <alignment horizontal="center" vertical="center"/>
    </xf>
    <xf numFmtId="0" fontId="4" fillId="0" borderId="40" xfId="0" applyFont="1" applyFill="1" applyBorder="1" applyAlignment="1">
      <alignment horizontal="center" vertical="center"/>
    </xf>
    <xf numFmtId="0" fontId="11" fillId="4" borderId="48" xfId="0" applyFont="1" applyFill="1" applyBorder="1" applyAlignment="1">
      <alignment horizontal="center" vertical="center" wrapText="1"/>
    </xf>
    <xf numFmtId="3" fontId="4" fillId="4" borderId="17"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4"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5" fillId="0" borderId="0" xfId="0" applyFont="1" applyFill="1" applyBorder="1" applyAlignment="1">
      <alignment horizontal="center" vertical="center"/>
    </xf>
    <xf numFmtId="0" fontId="15" fillId="0" borderId="0" xfId="0" applyFont="1" applyFill="1" applyAlignment="1">
      <alignment vertical="center"/>
    </xf>
    <xf numFmtId="0" fontId="11" fillId="6" borderId="15" xfId="0" applyFont="1" applyFill="1" applyBorder="1" applyAlignment="1">
      <alignment horizontal="center" vertical="center"/>
    </xf>
    <xf numFmtId="0" fontId="11" fillId="4" borderId="49" xfId="0" applyFont="1" applyFill="1" applyBorder="1" applyAlignment="1">
      <alignment horizontal="center" vertical="center" wrapText="1"/>
    </xf>
    <xf numFmtId="3" fontId="4" fillId="4" borderId="4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3" fontId="4" fillId="0" borderId="6" xfId="0" applyNumberFormat="1" applyFont="1" applyFill="1" applyBorder="1" applyAlignment="1">
      <alignment horizontal="center" vertical="center"/>
    </xf>
    <xf numFmtId="2"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6" xfId="0" applyFont="1" applyBorder="1" applyAlignment="1">
      <alignment horizontal="center" vertical="center" wrapText="1"/>
    </xf>
    <xf numFmtId="0" fontId="18" fillId="0" borderId="6" xfId="0" applyFont="1" applyBorder="1" applyAlignment="1">
      <alignment horizontal="center" vertical="center"/>
    </xf>
    <xf numFmtId="0" fontId="11" fillId="0" borderId="0" xfId="0" applyFont="1" applyAlignment="1">
      <alignment horizontal="center" vertical="center"/>
    </xf>
    <xf numFmtId="0" fontId="4" fillId="4" borderId="45" xfId="0" applyFont="1" applyFill="1" applyBorder="1" applyAlignment="1">
      <alignment horizontal="left" vertical="center"/>
    </xf>
    <xf numFmtId="0" fontId="11" fillId="5" borderId="7" xfId="0" applyFont="1" applyFill="1" applyBorder="1" applyAlignment="1">
      <alignment horizontal="center" vertical="center" wrapText="1"/>
    </xf>
    <xf numFmtId="0" fontId="4" fillId="3" borderId="8" xfId="0" applyFont="1" applyFill="1" applyBorder="1" applyAlignment="1">
      <alignment horizontal="center" vertical="center"/>
    </xf>
    <xf numFmtId="4" fontId="4" fillId="3" borderId="6" xfId="0" applyNumberFormat="1" applyFont="1" applyFill="1" applyBorder="1" applyAlignment="1">
      <alignment horizontal="center" vertical="center"/>
    </xf>
    <xf numFmtId="0" fontId="4" fillId="3" borderId="6" xfId="0" applyFont="1" applyFill="1" applyBorder="1" applyAlignment="1">
      <alignment horizontal="center" vertical="center"/>
    </xf>
    <xf numFmtId="164" fontId="4" fillId="3" borderId="10" xfId="0" applyNumberFormat="1" applyFont="1" applyFill="1" applyBorder="1" applyAlignment="1">
      <alignment horizontal="center" vertical="center"/>
    </xf>
    <xf numFmtId="0" fontId="4" fillId="3" borderId="11" xfId="0" applyFont="1" applyFill="1" applyBorder="1" applyAlignment="1">
      <alignment horizontal="center" vertical="center"/>
    </xf>
    <xf numFmtId="4" fontId="4" fillId="3" borderId="45" xfId="0" applyNumberFormat="1" applyFont="1" applyFill="1" applyBorder="1" applyAlignment="1">
      <alignment horizontal="center" vertical="center"/>
    </xf>
    <xf numFmtId="0" fontId="4" fillId="3" borderId="45" xfId="0"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3" xfId="0" applyNumberFormat="1" applyFont="1" applyFill="1" applyBorder="1" applyAlignment="1">
      <alignment horizontal="center" vertical="center"/>
    </xf>
    <xf numFmtId="0" fontId="4" fillId="0" borderId="11" xfId="0" applyFont="1" applyBorder="1" applyAlignment="1">
      <alignment horizontal="center" vertical="center"/>
    </xf>
    <xf numFmtId="4" fontId="4" fillId="0" borderId="45" xfId="0" applyNumberFormat="1" applyFont="1" applyFill="1" applyBorder="1" applyAlignment="1">
      <alignment horizontal="center" vertical="center"/>
    </xf>
    <xf numFmtId="0" fontId="4" fillId="0" borderId="45" xfId="0" applyFont="1" applyBorder="1" applyAlignment="1">
      <alignment horizontal="center" vertical="center"/>
    </xf>
    <xf numFmtId="164" fontId="4" fillId="9" borderId="55" xfId="0" applyNumberFormat="1" applyFont="1" applyFill="1" applyBorder="1" applyAlignment="1">
      <alignment horizontal="center" vertical="center"/>
    </xf>
    <xf numFmtId="0" fontId="4" fillId="0" borderId="15" xfId="0" applyFont="1" applyBorder="1" applyAlignment="1">
      <alignment horizontal="center" vertical="center"/>
    </xf>
    <xf numFmtId="4" fontId="4" fillId="0" borderId="5" xfId="0" applyNumberFormat="1" applyFont="1" applyFill="1" applyBorder="1" applyAlignment="1">
      <alignment horizontal="center" vertical="center"/>
    </xf>
    <xf numFmtId="0" fontId="4" fillId="0" borderId="5" xfId="0" applyFont="1" applyBorder="1" applyAlignment="1">
      <alignment horizontal="center" vertical="center"/>
    </xf>
    <xf numFmtId="164" fontId="4" fillId="9" borderId="56" xfId="0" applyNumberFormat="1" applyFont="1" applyFill="1" applyBorder="1" applyAlignment="1">
      <alignment horizontal="center" vertical="center"/>
    </xf>
    <xf numFmtId="164" fontId="4" fillId="0" borderId="0" xfId="0" applyNumberFormat="1" applyFont="1" applyAlignment="1">
      <alignment horizontal="center" vertical="center"/>
    </xf>
    <xf numFmtId="164" fontId="4" fillId="0" borderId="0" xfId="0" applyNumberFormat="1" applyFont="1" applyAlignment="1">
      <alignment vertical="center"/>
    </xf>
    <xf numFmtId="164" fontId="4" fillId="3" borderId="54" xfId="0" applyNumberFormat="1" applyFont="1" applyFill="1" applyBorder="1" applyAlignment="1">
      <alignment horizontal="center" vertical="center"/>
    </xf>
    <xf numFmtId="164" fontId="4" fillId="3" borderId="55"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9" borderId="0" xfId="0" applyFont="1" applyFill="1" applyBorder="1" applyAlignment="1">
      <alignment horizontal="center" vertical="center"/>
    </xf>
    <xf numFmtId="0" fontId="11" fillId="9" borderId="0" xfId="0" applyFont="1" applyFill="1" applyBorder="1" applyAlignment="1">
      <alignment horizontal="center" vertical="center"/>
    </xf>
    <xf numFmtId="164" fontId="4" fillId="9" borderId="0" xfId="0" applyNumberFormat="1" applyFont="1" applyFill="1" applyBorder="1" applyAlignment="1">
      <alignment horizontal="center" vertical="center"/>
    </xf>
    <xf numFmtId="0" fontId="4" fillId="9" borderId="0" xfId="0" applyFont="1" applyFill="1" applyAlignment="1">
      <alignment vertical="center"/>
    </xf>
    <xf numFmtId="164" fontId="11" fillId="3" borderId="14" xfId="0" applyNumberFormat="1" applyFont="1" applyFill="1" applyBorder="1" applyAlignment="1">
      <alignment horizontal="center" vertical="center"/>
    </xf>
    <xf numFmtId="0" fontId="11" fillId="6" borderId="45" xfId="0" applyFont="1" applyFill="1" applyBorder="1" applyAlignment="1">
      <alignment horizontal="center" vertical="center"/>
    </xf>
    <xf numFmtId="0" fontId="11" fillId="6" borderId="29" xfId="0" applyFont="1" applyFill="1" applyBorder="1" applyAlignment="1">
      <alignment horizontal="center" vertical="center"/>
    </xf>
    <xf numFmtId="3" fontId="4" fillId="6" borderId="45" xfId="0" applyNumberFormat="1" applyFont="1" applyFill="1" applyBorder="1" applyAlignment="1">
      <alignment horizontal="center" vertical="center"/>
    </xf>
    <xf numFmtId="3" fontId="4" fillId="6" borderId="29" xfId="0" applyNumberFormat="1" applyFont="1" applyFill="1" applyBorder="1" applyAlignment="1">
      <alignment horizontal="center" vertical="center"/>
    </xf>
    <xf numFmtId="0" fontId="11" fillId="0" borderId="0" xfId="0" applyFont="1" applyFill="1" applyBorder="1" applyAlignment="1">
      <alignment horizontal="center" vertical="center"/>
    </xf>
    <xf numFmtId="164" fontId="4" fillId="0" borderId="0" xfId="0" applyNumberFormat="1" applyFont="1" applyFill="1" applyBorder="1" applyAlignment="1">
      <alignment horizontal="center" vertical="center"/>
    </xf>
    <xf numFmtId="164" fontId="4" fillId="0" borderId="0" xfId="0" applyNumberFormat="1" applyFont="1" applyFill="1" applyBorder="1" applyAlignment="1">
      <alignment vertical="center"/>
    </xf>
    <xf numFmtId="0" fontId="19" fillId="0" borderId="0" xfId="0" applyFont="1" applyFill="1"/>
    <xf numFmtId="0" fontId="20" fillId="0" borderId="0" xfId="0" applyFont="1" applyFill="1"/>
    <xf numFmtId="0" fontId="20" fillId="0" borderId="0" xfId="0" applyFont="1"/>
    <xf numFmtId="0" fontId="7" fillId="0" borderId="0" xfId="0" applyFont="1"/>
    <xf numFmtId="0" fontId="21" fillId="0" borderId="0" xfId="0" applyFont="1"/>
    <xf numFmtId="0" fontId="22" fillId="0" borderId="0" xfId="0" applyFont="1"/>
    <xf numFmtId="0" fontId="31" fillId="0" borderId="0" xfId="0" applyFont="1" applyBorder="1" applyAlignment="1">
      <alignment horizontal="left" vertical="center" wrapText="1"/>
    </xf>
    <xf numFmtId="0" fontId="7" fillId="0" borderId="0" xfId="0" applyFont="1" applyBorder="1" applyAlignment="1">
      <alignment horizontal="left" vertical="center" wrapText="1"/>
    </xf>
    <xf numFmtId="0" fontId="32" fillId="0" borderId="0" xfId="0" applyFont="1"/>
    <xf numFmtId="0" fontId="34" fillId="0" borderId="0" xfId="0" applyFont="1" applyFill="1" applyAlignment="1">
      <alignment vertical="center"/>
    </xf>
    <xf numFmtId="0" fontId="7" fillId="0" borderId="0" xfId="0" applyFont="1" applyAlignment="1">
      <alignment horizontal="left"/>
    </xf>
    <xf numFmtId="0" fontId="7" fillId="0" borderId="0" xfId="0" applyFont="1" applyAlignment="1">
      <alignment horizontal="justify"/>
    </xf>
    <xf numFmtId="0" fontId="8" fillId="0" borderId="65" xfId="0" applyFont="1" applyBorder="1" applyAlignment="1">
      <alignment horizontal="center"/>
    </xf>
    <xf numFmtId="0" fontId="17" fillId="10" borderId="1" xfId="0" applyFont="1" applyFill="1" applyBorder="1" applyAlignment="1" applyProtection="1">
      <alignment horizontal="center" vertical="center" wrapText="1"/>
      <protection locked="0"/>
    </xf>
    <xf numFmtId="165" fontId="17" fillId="10" borderId="1" xfId="1" applyNumberFormat="1" applyFont="1" applyFill="1" applyBorder="1" applyAlignment="1" applyProtection="1">
      <alignment horizontal="center" vertical="center" wrapText="1"/>
      <protection locked="0"/>
    </xf>
    <xf numFmtId="0" fontId="35" fillId="0" borderId="46" xfId="0" applyFont="1" applyBorder="1" applyAlignment="1" applyProtection="1">
      <alignment horizontal="center" vertical="center"/>
      <protection locked="0"/>
    </xf>
    <xf numFmtId="0" fontId="35" fillId="0" borderId="46" xfId="3" applyFont="1" applyBorder="1" applyAlignment="1">
      <alignment horizontal="center" vertical="center"/>
    </xf>
    <xf numFmtId="0" fontId="15" fillId="0" borderId="46" xfId="0" applyFont="1" applyBorder="1" applyAlignment="1">
      <alignment horizontal="center" vertical="center"/>
    </xf>
    <xf numFmtId="0" fontId="35" fillId="0" borderId="6" xfId="3" applyFont="1" applyBorder="1" applyAlignment="1">
      <alignment horizontal="center" vertical="center"/>
    </xf>
    <xf numFmtId="166" fontId="35" fillId="9" borderId="45" xfId="1" applyNumberFormat="1" applyFont="1" applyFill="1" applyBorder="1" applyAlignment="1">
      <alignment horizontal="center" vertical="center"/>
    </xf>
    <xf numFmtId="0" fontId="35" fillId="0" borderId="45" xfId="3" applyFont="1" applyBorder="1" applyAlignment="1">
      <alignment horizontal="center" vertical="center"/>
    </xf>
    <xf numFmtId="0" fontId="15" fillId="0" borderId="45" xfId="0" applyFont="1" applyBorder="1" applyAlignment="1">
      <alignment horizontal="center" vertical="center"/>
    </xf>
    <xf numFmtId="3" fontId="17" fillId="6" borderId="5" xfId="1" applyNumberFormat="1" applyFont="1" applyFill="1" applyBorder="1" applyAlignment="1">
      <alignment horizontal="center" vertical="center"/>
    </xf>
    <xf numFmtId="3" fontId="17" fillId="6" borderId="36" xfId="1" applyNumberFormat="1" applyFont="1" applyFill="1" applyBorder="1" applyAlignment="1">
      <alignment horizontal="center" vertical="center"/>
    </xf>
    <xf numFmtId="0" fontId="15" fillId="0" borderId="0" xfId="0" applyFont="1" applyAlignment="1">
      <alignment horizontal="center" vertical="center"/>
    </xf>
    <xf numFmtId="1" fontId="17" fillId="9" borderId="0" xfId="1" applyNumberFormat="1" applyFont="1" applyFill="1" applyBorder="1" applyAlignment="1">
      <alignment horizontal="center" vertical="center"/>
    </xf>
    <xf numFmtId="0" fontId="15" fillId="0" borderId="6" xfId="0" applyFont="1" applyBorder="1" applyAlignment="1">
      <alignment horizontal="center" vertical="center"/>
    </xf>
    <xf numFmtId="0" fontId="15" fillId="0" borderId="45" xfId="0" applyFont="1" applyFill="1" applyBorder="1" applyAlignment="1">
      <alignment horizontal="center" vertical="center"/>
    </xf>
    <xf numFmtId="166" fontId="35" fillId="0" borderId="45" xfId="1" applyNumberFormat="1" applyFont="1" applyFill="1" applyBorder="1" applyAlignment="1">
      <alignment horizontal="center" vertical="center"/>
    </xf>
    <xf numFmtId="0" fontId="6" fillId="0" borderId="0" xfId="0" applyFont="1" applyBorder="1" applyAlignment="1">
      <alignment horizontal="center" vertical="center"/>
    </xf>
    <xf numFmtId="0" fontId="15" fillId="0" borderId="0" xfId="0" applyFont="1" applyBorder="1" applyAlignment="1">
      <alignment horizontal="center" vertical="center"/>
    </xf>
    <xf numFmtId="1" fontId="17" fillId="0" borderId="0" xfId="1" applyNumberFormat="1" applyFont="1" applyBorder="1" applyAlignment="1">
      <alignment horizontal="center" vertical="center"/>
    </xf>
    <xf numFmtId="0" fontId="15" fillId="0" borderId="6" xfId="0" applyFont="1" applyFill="1" applyBorder="1" applyAlignment="1">
      <alignment horizontal="center" vertical="center"/>
    </xf>
    <xf numFmtId="1" fontId="17" fillId="0" borderId="0" xfId="1" applyNumberFormat="1" applyFont="1" applyFill="1" applyBorder="1" applyAlignment="1">
      <alignment horizontal="center" vertical="center"/>
    </xf>
    <xf numFmtId="1" fontId="15" fillId="0" borderId="0" xfId="0" applyNumberFormat="1" applyFont="1" applyAlignment="1">
      <alignment horizontal="center" vertical="center"/>
    </xf>
    <xf numFmtId="165" fontId="17" fillId="11" borderId="6" xfId="1" applyNumberFormat="1" applyFont="1" applyFill="1" applyBorder="1" applyAlignment="1" applyProtection="1">
      <alignment horizontal="center" vertical="center" wrapText="1"/>
      <protection locked="0"/>
    </xf>
    <xf numFmtId="165" fontId="17" fillId="11" borderId="42"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18" fillId="0" borderId="0" xfId="0" applyFont="1" applyAlignment="1">
      <alignment horizontal="center" vertical="center"/>
    </xf>
    <xf numFmtId="3" fontId="4" fillId="0" borderId="0" xfId="0" applyNumberFormat="1" applyFont="1" applyAlignment="1">
      <alignment horizontal="center" vertical="center"/>
    </xf>
    <xf numFmtId="0" fontId="36" fillId="5" borderId="32" xfId="2" applyFont="1" applyFill="1" applyBorder="1" applyAlignment="1">
      <alignment horizontal="center" vertical="center" wrapText="1"/>
    </xf>
    <xf numFmtId="0" fontId="36" fillId="5" borderId="4" xfId="2" applyFont="1" applyFill="1" applyBorder="1" applyAlignment="1">
      <alignment horizontal="center" vertical="center" wrapText="1"/>
    </xf>
    <xf numFmtId="0" fontId="36" fillId="5" borderId="13" xfId="2" applyFont="1" applyFill="1" applyBorder="1" applyAlignment="1">
      <alignment horizontal="center" vertical="center" wrapText="1"/>
    </xf>
    <xf numFmtId="0" fontId="37" fillId="0" borderId="1" xfId="2" applyFont="1" applyFill="1" applyBorder="1" applyAlignment="1">
      <alignment vertical="center"/>
    </xf>
    <xf numFmtId="3" fontId="37" fillId="0" borderId="1" xfId="2" applyNumberFormat="1" applyFont="1" applyBorder="1" applyAlignment="1">
      <alignment vertical="center"/>
    </xf>
    <xf numFmtId="3" fontId="37" fillId="0" borderId="45" xfId="2" applyNumberFormat="1" applyFont="1" applyBorder="1"/>
    <xf numFmtId="3" fontId="37" fillId="9" borderId="45" xfId="2" applyNumberFormat="1" applyFont="1" applyFill="1" applyBorder="1"/>
    <xf numFmtId="3" fontId="36" fillId="7" borderId="1" xfId="2" applyNumberFormat="1" applyFont="1" applyFill="1" applyBorder="1" applyAlignment="1">
      <alignment vertical="center"/>
    </xf>
    <xf numFmtId="3" fontId="36" fillId="4" borderId="1" xfId="2" applyNumberFormat="1" applyFont="1" applyFill="1" applyBorder="1" applyAlignment="1">
      <alignment vertical="center"/>
    </xf>
    <xf numFmtId="3" fontId="37" fillId="0" borderId="1" xfId="2" applyNumberFormat="1" applyFont="1" applyFill="1" applyBorder="1" applyAlignment="1">
      <alignment vertical="center"/>
    </xf>
    <xf numFmtId="3" fontId="37" fillId="0" borderId="45" xfId="2" applyNumberFormat="1" applyFont="1" applyFill="1" applyBorder="1"/>
    <xf numFmtId="3" fontId="36" fillId="0" borderId="45" xfId="2" applyNumberFormat="1" applyFont="1" applyFill="1" applyBorder="1"/>
    <xf numFmtId="0" fontId="37" fillId="0" borderId="45" xfId="2" applyFont="1" applyFill="1" applyBorder="1" applyAlignment="1">
      <alignment vertical="center"/>
    </xf>
    <xf numFmtId="3" fontId="37" fillId="0" borderId="45" xfId="2" applyNumberFormat="1" applyFont="1" applyBorder="1" applyAlignment="1">
      <alignment vertical="center"/>
    </xf>
    <xf numFmtId="3" fontId="36" fillId="7" borderId="3" xfId="2" applyNumberFormat="1" applyFont="1" applyFill="1" applyBorder="1" applyAlignment="1">
      <alignment vertical="center"/>
    </xf>
    <xf numFmtId="3" fontId="36" fillId="4" borderId="3" xfId="2" applyNumberFormat="1" applyFont="1" applyFill="1" applyBorder="1" applyAlignment="1">
      <alignment vertical="center"/>
    </xf>
    <xf numFmtId="3" fontId="36" fillId="6" borderId="40" xfId="2" applyNumberFormat="1" applyFont="1" applyFill="1" applyBorder="1" applyAlignment="1">
      <alignment vertical="center"/>
    </xf>
    <xf numFmtId="3" fontId="36" fillId="6" borderId="41" xfId="2" applyNumberFormat="1" applyFont="1" applyFill="1" applyBorder="1" applyAlignment="1">
      <alignment vertical="center"/>
    </xf>
    <xf numFmtId="0" fontId="36" fillId="0" borderId="0" xfId="2" applyFont="1" applyFill="1" applyBorder="1" applyAlignment="1">
      <alignment horizontal="right" vertical="center"/>
    </xf>
    <xf numFmtId="3" fontId="36" fillId="0" borderId="0" xfId="2" applyNumberFormat="1" applyFont="1" applyFill="1" applyBorder="1" applyAlignment="1">
      <alignment vertical="center"/>
    </xf>
    <xf numFmtId="3" fontId="36" fillId="0" borderId="26" xfId="2" applyNumberFormat="1" applyFont="1" applyFill="1" applyBorder="1" applyAlignment="1">
      <alignment vertical="center"/>
    </xf>
    <xf numFmtId="3" fontId="37" fillId="0" borderId="20" xfId="2" applyNumberFormat="1" applyFont="1" applyFill="1" applyBorder="1" applyAlignment="1">
      <alignment vertical="center"/>
    </xf>
    <xf numFmtId="0" fontId="37" fillId="0" borderId="1" xfId="2" applyFont="1" applyBorder="1" applyAlignment="1">
      <alignment vertical="center"/>
    </xf>
    <xf numFmtId="3" fontId="36" fillId="4" borderId="45" xfId="2" applyNumberFormat="1" applyFont="1" applyFill="1" applyBorder="1"/>
    <xf numFmtId="3" fontId="37" fillId="0" borderId="0" xfId="2" applyNumberFormat="1" applyFont="1" applyFill="1" applyBorder="1" applyAlignment="1">
      <alignment vertical="center"/>
    </xf>
    <xf numFmtId="0" fontId="15" fillId="0" borderId="20" xfId="0" applyFont="1" applyBorder="1" applyAlignment="1">
      <alignment vertical="center"/>
    </xf>
    <xf numFmtId="3" fontId="37" fillId="9" borderId="20" xfId="2" applyNumberFormat="1" applyFont="1" applyFill="1" applyBorder="1" applyAlignment="1">
      <alignment vertical="center"/>
    </xf>
    <xf numFmtId="3" fontId="36" fillId="6" borderId="5" xfId="2" applyNumberFormat="1" applyFont="1" applyFill="1" applyBorder="1" applyAlignment="1">
      <alignment vertical="center"/>
    </xf>
    <xf numFmtId="3" fontId="36" fillId="6" borderId="36" xfId="2" applyNumberFormat="1" applyFont="1" applyFill="1" applyBorder="1" applyAlignment="1">
      <alignment vertical="center"/>
    </xf>
    <xf numFmtId="0" fontId="37" fillId="0" borderId="0" xfId="2" applyFont="1" applyFill="1" applyBorder="1" applyAlignment="1">
      <alignment vertical="center"/>
    </xf>
    <xf numFmtId="3" fontId="37" fillId="9" borderId="26" xfId="2" applyNumberFormat="1" applyFont="1" applyFill="1" applyBorder="1" applyAlignment="1">
      <alignment vertical="center"/>
    </xf>
    <xf numFmtId="0" fontId="37" fillId="0" borderId="1" xfId="2" applyFont="1" applyFill="1" applyBorder="1" applyAlignment="1">
      <alignment horizontal="left" vertical="center"/>
    </xf>
    <xf numFmtId="3" fontId="36" fillId="0" borderId="1" xfId="2" applyNumberFormat="1" applyFont="1" applyFill="1" applyBorder="1" applyAlignment="1">
      <alignment vertical="center"/>
    </xf>
    <xf numFmtId="0" fontId="37" fillId="0" borderId="45" xfId="2" applyFont="1" applyFill="1" applyBorder="1"/>
    <xf numFmtId="0" fontId="36" fillId="0" borderId="26" xfId="2" applyFont="1" applyFill="1" applyBorder="1" applyAlignment="1">
      <alignment horizontal="right" vertical="center"/>
    </xf>
    <xf numFmtId="0" fontId="37" fillId="0" borderId="20" xfId="2" applyFont="1" applyFill="1" applyBorder="1" applyAlignment="1">
      <alignment vertical="center"/>
    </xf>
    <xf numFmtId="0" fontId="15" fillId="0" borderId="20" xfId="0" applyFont="1" applyFill="1" applyBorder="1" applyAlignment="1">
      <alignment vertical="center"/>
    </xf>
    <xf numFmtId="0" fontId="37" fillId="0" borderId="2" xfId="2" applyFont="1" applyFill="1" applyBorder="1" applyAlignment="1">
      <alignment vertical="center"/>
    </xf>
    <xf numFmtId="0" fontId="36" fillId="0" borderId="11" xfId="2" applyFont="1" applyFill="1" applyBorder="1" applyAlignment="1">
      <alignment horizontal="center" vertical="center"/>
    </xf>
    <xf numFmtId="3" fontId="36" fillId="4" borderId="29" xfId="2" applyNumberFormat="1" applyFont="1" applyFill="1" applyBorder="1" applyAlignment="1">
      <alignment vertical="center"/>
    </xf>
    <xf numFmtId="3" fontId="37" fillId="0" borderId="1" xfId="2" applyNumberFormat="1" applyFont="1" applyFill="1" applyBorder="1" applyAlignment="1">
      <alignment horizontal="right" vertical="center"/>
    </xf>
    <xf numFmtId="3" fontId="37" fillId="9" borderId="45" xfId="2" applyNumberFormat="1" applyFont="1" applyFill="1" applyBorder="1" applyAlignment="1">
      <alignment horizontal="right"/>
    </xf>
    <xf numFmtId="0" fontId="35" fillId="0" borderId="1" xfId="2" applyFont="1" applyFill="1" applyBorder="1" applyAlignment="1">
      <alignment vertical="center"/>
    </xf>
    <xf numFmtId="3" fontId="35" fillId="0" borderId="1" xfId="2" applyNumberFormat="1" applyFont="1" applyFill="1" applyBorder="1" applyAlignment="1">
      <alignment vertical="center"/>
    </xf>
    <xf numFmtId="0" fontId="37" fillId="0" borderId="0" xfId="2" applyFont="1" applyFill="1" applyBorder="1" applyAlignment="1">
      <alignment vertical="center" wrapText="1"/>
    </xf>
    <xf numFmtId="0" fontId="6" fillId="6" borderId="6" xfId="0" applyFont="1" applyFill="1" applyBorder="1" applyAlignment="1">
      <alignment horizontal="center" vertical="center"/>
    </xf>
    <xf numFmtId="0" fontId="6" fillId="6" borderId="6" xfId="0" applyFont="1" applyFill="1" applyBorder="1" applyAlignment="1">
      <alignment horizontal="center" vertical="center" wrapText="1"/>
    </xf>
    <xf numFmtId="0" fontId="6" fillId="6" borderId="42" xfId="0" applyFont="1" applyFill="1" applyBorder="1" applyAlignment="1">
      <alignment horizontal="center" vertical="center" wrapText="1"/>
    </xf>
    <xf numFmtId="3" fontId="38" fillId="6" borderId="5" xfId="0" applyNumberFormat="1" applyFont="1" applyFill="1" applyBorder="1" applyAlignment="1">
      <alignment horizontal="center" vertical="center"/>
    </xf>
    <xf numFmtId="3" fontId="17" fillId="6" borderId="5" xfId="0" applyNumberFormat="1" applyFont="1" applyFill="1" applyBorder="1" applyAlignment="1">
      <alignment horizontal="center" vertical="center"/>
    </xf>
    <xf numFmtId="3" fontId="17" fillId="6" borderId="36" xfId="0" applyNumberFormat="1" applyFont="1" applyFill="1" applyBorder="1" applyAlignment="1">
      <alignment horizontal="center" vertical="center"/>
    </xf>
    <xf numFmtId="3" fontId="15" fillId="0" borderId="0" xfId="0" applyNumberFormat="1" applyFont="1" applyAlignment="1">
      <alignment horizontal="center" vertical="center"/>
    </xf>
    <xf numFmtId="0" fontId="35" fillId="0" borderId="0" xfId="0" applyFont="1" applyAlignment="1">
      <alignment vertical="center"/>
    </xf>
    <xf numFmtId="0" fontId="7" fillId="12" borderId="64" xfId="0" applyFont="1" applyFill="1" applyBorder="1" applyProtection="1">
      <protection locked="0"/>
    </xf>
    <xf numFmtId="164" fontId="4" fillId="2" borderId="6" xfId="0" applyNumberFormat="1" applyFont="1" applyFill="1" applyBorder="1" applyAlignment="1" applyProtection="1">
      <alignment horizontal="center" vertical="center"/>
      <protection locked="0"/>
    </xf>
    <xf numFmtId="164" fontId="4" fillId="2" borderId="45" xfId="0" applyNumberFormat="1" applyFont="1" applyFill="1" applyBorder="1" applyAlignment="1" applyProtection="1">
      <alignment horizontal="center" vertical="center"/>
      <protection locked="0"/>
    </xf>
    <xf numFmtId="164" fontId="4" fillId="2" borderId="5"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0" fontId="10" fillId="4" borderId="45" xfId="0" applyFont="1" applyFill="1" applyBorder="1" applyAlignment="1" applyProtection="1">
      <alignment horizontal="center" vertical="center" wrapText="1" readingOrder="1"/>
      <protection locked="0"/>
    </xf>
    <xf numFmtId="0" fontId="9" fillId="0" borderId="9" xfId="0" applyFont="1" applyBorder="1" applyAlignment="1" applyProtection="1">
      <alignment horizontal="left" vertical="center" wrapText="1" readingOrder="1"/>
      <protection locked="0"/>
    </xf>
    <xf numFmtId="0" fontId="9" fillId="0" borderId="9" xfId="0" applyFont="1" applyBorder="1" applyAlignment="1" applyProtection="1">
      <alignment horizontal="center" vertical="center" wrapText="1" readingOrder="1"/>
      <protection locked="0"/>
    </xf>
    <xf numFmtId="0" fontId="7" fillId="0" borderId="6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9" fillId="4" borderId="64" xfId="0" applyFont="1" applyFill="1" applyBorder="1" applyAlignment="1" applyProtection="1">
      <alignment horizontal="left" vertical="center" wrapText="1" readingOrder="1"/>
      <protection locked="0"/>
    </xf>
    <xf numFmtId="0" fontId="9" fillId="4" borderId="64" xfId="0" applyFont="1" applyFill="1" applyBorder="1" applyAlignment="1" applyProtection="1">
      <alignment horizontal="center" vertical="center" wrapText="1" readingOrder="1"/>
      <protection locked="0"/>
    </xf>
    <xf numFmtId="0" fontId="7" fillId="4" borderId="64" xfId="0" applyFont="1" applyFill="1" applyBorder="1" applyAlignment="1">
      <alignment horizontal="center" vertical="center" wrapText="1"/>
    </xf>
    <xf numFmtId="0" fontId="11" fillId="6" borderId="64" xfId="0" applyFont="1" applyFill="1" applyBorder="1" applyAlignment="1">
      <alignment horizontal="center" vertical="center"/>
    </xf>
    <xf numFmtId="0" fontId="0" fillId="0" borderId="64" xfId="0" applyFont="1" applyFill="1" applyBorder="1" applyAlignment="1">
      <alignment horizontal="center"/>
    </xf>
    <xf numFmtId="0" fontId="0" fillId="0" borderId="0" xfId="0" applyFill="1" applyAlignment="1">
      <alignment horizontal="center" vertical="center"/>
    </xf>
    <xf numFmtId="0" fontId="0" fillId="0" borderId="0" xfId="0" applyAlignment="1">
      <alignment horizontal="center" vertical="center"/>
    </xf>
    <xf numFmtId="0" fontId="7" fillId="0" borderId="64" xfId="0" applyFont="1" applyFill="1" applyBorder="1" applyAlignment="1">
      <alignment horizontal="center" vertical="center" wrapText="1" readingOrder="1"/>
    </xf>
    <xf numFmtId="0" fontId="9" fillId="9" borderId="64" xfId="0" applyFont="1" applyFill="1" applyBorder="1" applyAlignment="1" applyProtection="1">
      <alignment horizontal="left" vertical="center" wrapText="1" readingOrder="1"/>
      <protection locked="0"/>
    </xf>
    <xf numFmtId="0" fontId="9" fillId="4" borderId="3" xfId="0" applyFont="1" applyFill="1" applyBorder="1" applyAlignment="1" applyProtection="1">
      <alignment horizontal="left" vertical="center" wrapText="1" readingOrder="1"/>
      <protection locked="0"/>
    </xf>
    <xf numFmtId="0" fontId="9" fillId="4" borderId="3" xfId="0" applyFont="1" applyFill="1" applyBorder="1" applyAlignment="1" applyProtection="1">
      <alignment horizontal="center" vertical="center" wrapText="1" readingOrder="1"/>
      <protection locked="0"/>
    </xf>
    <xf numFmtId="0" fontId="7" fillId="4" borderId="3" xfId="0" applyFont="1" applyFill="1" applyBorder="1" applyAlignment="1">
      <alignment horizontal="center" vertical="center" wrapText="1"/>
    </xf>
    <xf numFmtId="0" fontId="9" fillId="0" borderId="4" xfId="0" applyFont="1" applyBorder="1" applyAlignment="1" applyProtection="1">
      <alignment horizontal="left" vertical="center" wrapText="1" readingOrder="1"/>
      <protection locked="0"/>
    </xf>
    <xf numFmtId="0" fontId="9" fillId="0" borderId="4" xfId="0" applyFont="1" applyBorder="1" applyAlignment="1" applyProtection="1">
      <alignment horizontal="center" vertical="center" wrapText="1" readingOrder="1"/>
      <protection locked="0"/>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8" fillId="4" borderId="64" xfId="0" applyFont="1" applyFill="1" applyBorder="1" applyAlignment="1">
      <alignment horizontal="left" vertical="center" wrapText="1"/>
    </xf>
    <xf numFmtId="0" fontId="8" fillId="4" borderId="64" xfId="0" applyFont="1" applyFill="1" applyBorder="1" applyAlignment="1">
      <alignment horizontal="center" vertical="center" wrapText="1"/>
    </xf>
    <xf numFmtId="0" fontId="41" fillId="0" borderId="64" xfId="0" applyNumberFormat="1" applyFont="1" applyFill="1" applyBorder="1" applyAlignment="1">
      <alignment horizontal="left" vertical="center" wrapText="1"/>
    </xf>
    <xf numFmtId="0" fontId="41" fillId="0" borderId="64" xfId="0" applyNumberFormat="1" applyFont="1" applyFill="1" applyBorder="1" applyAlignment="1">
      <alignment horizontal="center" vertical="center" wrapText="1"/>
    </xf>
    <xf numFmtId="0" fontId="0" fillId="0" borderId="64" xfId="0" applyBorder="1" applyAlignment="1">
      <alignment horizontal="center" vertical="center" wrapText="1"/>
    </xf>
    <xf numFmtId="0" fontId="42" fillId="0" borderId="64" xfId="7" applyNumberFormat="1" applyFill="1" applyBorder="1" applyAlignment="1">
      <alignment horizontal="center" vertical="center" wrapText="1"/>
    </xf>
    <xf numFmtId="0" fontId="44" fillId="13" borderId="64" xfId="0" applyFont="1" applyFill="1" applyBorder="1" applyAlignment="1">
      <alignment horizontal="center" vertical="center" wrapText="1"/>
    </xf>
    <xf numFmtId="0" fontId="44" fillId="0" borderId="64" xfId="0" applyFont="1" applyFill="1" applyBorder="1" applyAlignment="1">
      <alignment horizontal="center" vertical="center" wrapText="1"/>
    </xf>
    <xf numFmtId="0" fontId="44" fillId="0" borderId="64" xfId="0" applyFont="1" applyFill="1" applyBorder="1" applyAlignment="1">
      <alignment horizontal="center" vertical="center"/>
    </xf>
    <xf numFmtId="0" fontId="44" fillId="8" borderId="64" xfId="0" applyFont="1" applyFill="1" applyBorder="1" applyAlignment="1">
      <alignment horizontal="center" vertical="center" wrapText="1"/>
    </xf>
    <xf numFmtId="0" fontId="44" fillId="0" borderId="64" xfId="0" applyFont="1" applyBorder="1" applyAlignment="1">
      <alignment horizontal="center" vertical="center"/>
    </xf>
    <xf numFmtId="0" fontId="44" fillId="9" borderId="64" xfId="0" applyFont="1" applyFill="1" applyBorder="1" applyAlignment="1">
      <alignment horizontal="center" vertical="center" wrapText="1"/>
    </xf>
    <xf numFmtId="0" fontId="44" fillId="9" borderId="64" xfId="0" applyFont="1" applyFill="1" applyBorder="1" applyAlignment="1">
      <alignment horizontal="center" vertical="center"/>
    </xf>
    <xf numFmtId="0" fontId="48" fillId="9" borderId="64" xfId="0" applyFont="1" applyFill="1" applyBorder="1" applyAlignment="1">
      <alignment horizontal="center" vertical="center" wrapText="1"/>
    </xf>
    <xf numFmtId="0" fontId="49" fillId="9" borderId="64" xfId="0" applyFont="1" applyFill="1" applyBorder="1" applyAlignment="1">
      <alignment horizontal="center" vertical="center" wrapText="1"/>
    </xf>
    <xf numFmtId="0" fontId="49" fillId="9" borderId="64" xfId="0" applyFont="1" applyFill="1" applyBorder="1" applyAlignment="1">
      <alignment horizontal="center" vertical="center"/>
    </xf>
    <xf numFmtId="8" fontId="41" fillId="0" borderId="64" xfId="0" applyNumberFormat="1" applyFont="1" applyFill="1" applyBorder="1" applyAlignment="1">
      <alignment horizontal="center" vertical="center" wrapText="1"/>
    </xf>
    <xf numFmtId="0" fontId="9" fillId="9" borderId="45" xfId="0" applyFont="1" applyFill="1" applyBorder="1" applyAlignment="1" applyProtection="1">
      <alignment horizontal="left" vertical="center" wrapText="1" readingOrder="1"/>
      <protection locked="0"/>
    </xf>
    <xf numFmtId="0" fontId="9" fillId="9" borderId="5" xfId="0" applyFont="1" applyFill="1" applyBorder="1" applyAlignment="1" applyProtection="1">
      <alignment horizontal="left" vertical="center" wrapText="1" readingOrder="1"/>
      <protection locked="0"/>
    </xf>
    <xf numFmtId="0" fontId="9" fillId="14" borderId="64" xfId="0" applyFont="1" applyFill="1" applyBorder="1" applyAlignment="1" applyProtection="1">
      <alignment horizontal="left" vertical="center" wrapText="1" readingOrder="1"/>
      <protection locked="0"/>
    </xf>
    <xf numFmtId="0" fontId="13" fillId="0" borderId="64" xfId="6" applyNumberFormat="1" applyFill="1" applyBorder="1" applyAlignment="1">
      <alignment horizontal="center" vertical="center" wrapText="1"/>
    </xf>
    <xf numFmtId="0" fontId="0" fillId="15" borderId="4" xfId="0" applyFill="1" applyBorder="1" applyAlignment="1" applyProtection="1">
      <alignment horizontal="left" vertical="center" wrapText="1" readingOrder="1"/>
      <protection locked="0"/>
    </xf>
    <xf numFmtId="0" fontId="2" fillId="0" borderId="64" xfId="0" applyNumberFormat="1" applyFont="1" applyFill="1" applyBorder="1" applyAlignment="1">
      <alignment horizontal="center" vertical="center" wrapText="1"/>
    </xf>
    <xf numFmtId="0" fontId="4" fillId="9" borderId="29" xfId="0" applyFont="1" applyFill="1" applyBorder="1" applyAlignment="1">
      <alignment horizontal="left" vertical="center"/>
    </xf>
    <xf numFmtId="0" fontId="4" fillId="9" borderId="29"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9" borderId="0"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4" fillId="9" borderId="41" xfId="0" applyFont="1" applyFill="1" applyBorder="1" applyAlignment="1">
      <alignment horizontal="left" vertical="center"/>
    </xf>
    <xf numFmtId="0" fontId="4" fillId="9" borderId="0" xfId="0" applyFont="1" applyFill="1" applyBorder="1" applyAlignment="1">
      <alignment horizontal="left" vertical="center"/>
    </xf>
    <xf numFmtId="0" fontId="17" fillId="9" borderId="42" xfId="0" applyFont="1" applyFill="1" applyBorder="1" applyAlignment="1">
      <alignment horizontal="center" vertical="center"/>
    </xf>
    <xf numFmtId="0" fontId="4" fillId="9" borderId="36" xfId="0" applyFont="1" applyFill="1" applyBorder="1" applyAlignment="1">
      <alignment horizontal="left" vertical="center"/>
    </xf>
    <xf numFmtId="0" fontId="4" fillId="9" borderId="42" xfId="0" applyFont="1" applyFill="1" applyBorder="1" applyAlignment="1">
      <alignment horizontal="left" vertical="center"/>
    </xf>
    <xf numFmtId="0" fontId="4" fillId="9" borderId="42" xfId="0" applyFont="1" applyFill="1" applyBorder="1" applyAlignment="1">
      <alignment horizontal="left" vertical="center" wrapText="1"/>
    </xf>
    <xf numFmtId="0" fontId="0" fillId="9" borderId="64" xfId="0" applyFont="1" applyFill="1" applyBorder="1" applyAlignment="1">
      <alignment horizontal="left"/>
    </xf>
    <xf numFmtId="0" fontId="4" fillId="0" borderId="0" xfId="0" applyFont="1" applyAlignment="1" applyProtection="1">
      <alignment vertical="center" wrapText="1"/>
      <protection locked="0"/>
    </xf>
    <xf numFmtId="0" fontId="17" fillId="4" borderId="6"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9" borderId="40" xfId="0" applyFont="1" applyFill="1" applyBorder="1" applyAlignment="1" applyProtection="1">
      <alignment horizontal="center" vertical="center" wrapText="1"/>
      <protection locked="0"/>
    </xf>
    <xf numFmtId="0" fontId="41" fillId="9" borderId="64" xfId="0" applyNumberFormat="1" applyFont="1" applyFill="1" applyBorder="1" applyAlignment="1">
      <alignment horizontal="left" vertical="center" wrapText="1"/>
    </xf>
    <xf numFmtId="0" fontId="41" fillId="9" borderId="64" xfId="0" applyNumberFormat="1" applyFont="1" applyFill="1" applyBorder="1" applyAlignment="1">
      <alignment horizontal="center" vertical="center" wrapText="1"/>
    </xf>
    <xf numFmtId="0" fontId="0" fillId="9" borderId="64" xfId="0" applyFill="1" applyBorder="1" applyAlignment="1">
      <alignment horizontal="center" vertical="center" wrapText="1"/>
    </xf>
    <xf numFmtId="0" fontId="0" fillId="9" borderId="0" xfId="0" applyFill="1"/>
    <xf numFmtId="0" fontId="13" fillId="0" borderId="64" xfId="6" applyBorder="1" applyAlignment="1">
      <alignment horizontal="center" vertical="center" wrapText="1"/>
    </xf>
    <xf numFmtId="18" fontId="0" fillId="15" borderId="4" xfId="0" applyNumberFormat="1" applyFill="1" applyBorder="1" applyAlignment="1" applyProtection="1">
      <alignment horizontal="left" vertical="center" wrapText="1" readingOrder="1"/>
      <protection locked="0"/>
    </xf>
    <xf numFmtId="0" fontId="13" fillId="9" borderId="64" xfId="6" applyNumberFormat="1" applyFill="1" applyBorder="1" applyAlignment="1">
      <alignment horizontal="center" vertical="center" wrapText="1"/>
    </xf>
    <xf numFmtId="0" fontId="41" fillId="9" borderId="66" xfId="0" applyNumberFormat="1" applyFont="1" applyFill="1" applyBorder="1" applyAlignment="1">
      <alignment vertical="top" wrapText="1" readingOrder="1"/>
    </xf>
    <xf numFmtId="0" fontId="51" fillId="15" borderId="4" xfId="0" applyFont="1" applyFill="1" applyBorder="1" applyAlignment="1" applyProtection="1">
      <alignment horizontal="left" vertical="center" wrapText="1" readingOrder="1"/>
      <protection locked="0"/>
    </xf>
    <xf numFmtId="0" fontId="4" fillId="0" borderId="64" xfId="0" applyFont="1" applyFill="1" applyBorder="1" applyAlignment="1">
      <alignment horizontal="center" vertical="center" wrapText="1"/>
    </xf>
    <xf numFmtId="0" fontId="4" fillId="0" borderId="64" xfId="0" applyFont="1" applyBorder="1" applyAlignment="1">
      <alignment horizontal="center" vertical="center" wrapText="1"/>
    </xf>
    <xf numFmtId="3" fontId="4" fillId="0" borderId="64" xfId="0" applyNumberFormat="1" applyFont="1" applyFill="1" applyBorder="1" applyAlignment="1">
      <alignment horizontal="center" vertical="center"/>
    </xf>
    <xf numFmtId="2" fontId="4" fillId="0" borderId="64" xfId="0" applyNumberFormat="1" applyFont="1" applyFill="1" applyBorder="1" applyAlignment="1">
      <alignment horizontal="center" vertical="center"/>
    </xf>
    <xf numFmtId="0" fontId="4" fillId="0" borderId="64" xfId="0" applyFont="1" applyFill="1" applyBorder="1" applyAlignment="1" applyProtection="1">
      <alignment horizontal="center" vertical="center" wrapText="1"/>
      <protection locked="0"/>
    </xf>
    <xf numFmtId="0" fontId="4" fillId="0" borderId="64"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3" fontId="18" fillId="6" borderId="29" xfId="0" applyNumberFormat="1" applyFont="1" applyFill="1" applyBorder="1" applyAlignment="1">
      <alignment horizontal="center" vertical="center"/>
    </xf>
    <xf numFmtId="0" fontId="7" fillId="12" borderId="24" xfId="0" applyFont="1" applyFill="1" applyBorder="1" applyAlignment="1">
      <alignment horizontal="left" vertical="center" wrapText="1"/>
    </xf>
    <xf numFmtId="0" fontId="7" fillId="12" borderId="25" xfId="0" applyFont="1" applyFill="1" applyBorder="1" applyAlignment="1">
      <alignment horizontal="left" vertical="center" wrapText="1"/>
    </xf>
    <xf numFmtId="0" fontId="7" fillId="12" borderId="18" xfId="0" applyFont="1" applyFill="1" applyBorder="1" applyAlignment="1">
      <alignment horizontal="left" vertical="center" wrapText="1"/>
    </xf>
    <xf numFmtId="0" fontId="10" fillId="0" borderId="45" xfId="0" applyFont="1" applyBorder="1" applyAlignment="1">
      <alignment horizontal="left" vertical="center" wrapText="1"/>
    </xf>
    <xf numFmtId="0" fontId="28" fillId="0" borderId="45"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64" xfId="0" applyFont="1" applyBorder="1" applyAlignment="1">
      <alignment horizontal="left" vertical="center" wrapText="1"/>
    </xf>
    <xf numFmtId="0" fontId="10" fillId="0" borderId="3" xfId="0" applyFont="1" applyBorder="1" applyAlignment="1">
      <alignment horizontal="left" vertical="center" wrapText="1"/>
    </xf>
    <xf numFmtId="0" fontId="7" fillId="9" borderId="67" xfId="0" applyFont="1" applyFill="1" applyBorder="1" applyAlignment="1">
      <alignment wrapText="1"/>
    </xf>
    <xf numFmtId="0" fontId="7" fillId="9" borderId="19" xfId="0" applyFont="1" applyFill="1" applyBorder="1" applyAlignment="1">
      <alignment wrapText="1"/>
    </xf>
    <xf numFmtId="0" fontId="7" fillId="9" borderId="68" xfId="0" applyFont="1" applyFill="1" applyBorder="1" applyAlignment="1">
      <alignment wrapText="1"/>
    </xf>
    <xf numFmtId="164" fontId="4" fillId="0" borderId="14" xfId="0" applyNumberFormat="1" applyFont="1" applyBorder="1" applyAlignment="1">
      <alignment horizontal="center" vertical="center"/>
    </xf>
    <xf numFmtId="164" fontId="4" fillId="0" borderId="17" xfId="0" applyNumberFormat="1"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3" fontId="4" fillId="0" borderId="3" xfId="0" applyNumberFormat="1" applyFont="1" applyBorder="1" applyAlignment="1">
      <alignment horizontal="center" vertical="center"/>
    </xf>
    <xf numFmtId="3" fontId="4" fillId="0" borderId="16" xfId="0" applyNumberFormat="1" applyFont="1" applyBorder="1" applyAlignment="1">
      <alignment horizontal="center" vertical="center"/>
    </xf>
    <xf numFmtId="0" fontId="11" fillId="6" borderId="57" xfId="0" applyFont="1" applyFill="1" applyBorder="1" applyAlignment="1">
      <alignment horizontal="center" vertical="center"/>
    </xf>
    <xf numFmtId="0" fontId="11" fillId="6" borderId="58" xfId="0" applyFont="1" applyFill="1" applyBorder="1" applyAlignment="1">
      <alignment horizontal="center" vertical="center"/>
    </xf>
    <xf numFmtId="3" fontId="18" fillId="6" borderId="59" xfId="0" applyNumberFormat="1" applyFont="1" applyFill="1" applyBorder="1" applyAlignment="1">
      <alignment horizontal="center" vertical="center"/>
    </xf>
    <xf numFmtId="0" fontId="18" fillId="6" borderId="60" xfId="0"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7" xfId="0" applyNumberFormat="1" applyFont="1" applyFill="1" applyBorder="1" applyAlignment="1">
      <alignment horizontal="center" vertical="center"/>
    </xf>
    <xf numFmtId="0" fontId="4" fillId="3" borderId="9"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 xfId="0" applyFont="1" applyFill="1" applyBorder="1" applyAlignment="1">
      <alignment horizontal="center" vertical="center"/>
    </xf>
    <xf numFmtId="3" fontId="4" fillId="3" borderId="6" xfId="0" applyNumberFormat="1" applyFont="1" applyFill="1" applyBorder="1" applyAlignment="1">
      <alignment horizontal="center" vertical="center"/>
    </xf>
    <xf numFmtId="1" fontId="4" fillId="3" borderId="6"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11" fillId="0" borderId="19" xfId="0" applyFont="1" applyBorder="1" applyAlignment="1">
      <alignment horizontal="center" vertical="center"/>
    </xf>
    <xf numFmtId="0" fontId="11" fillId="6" borderId="9"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6" xfId="0" applyFont="1" applyFill="1" applyBorder="1" applyAlignment="1">
      <alignment horizontal="center" vertical="center"/>
    </xf>
    <xf numFmtId="3" fontId="18" fillId="3" borderId="6"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0" fontId="4" fillId="3" borderId="45" xfId="0" applyFont="1" applyFill="1" applyBorder="1" applyAlignment="1">
      <alignment horizontal="center" vertical="center"/>
    </xf>
    <xf numFmtId="3" fontId="4" fillId="3" borderId="45" xfId="0" applyNumberFormat="1" applyFont="1" applyFill="1" applyBorder="1" applyAlignment="1">
      <alignment horizontal="center" vertical="center"/>
    </xf>
    <xf numFmtId="0" fontId="11" fillId="6" borderId="3" xfId="0" applyFont="1" applyFill="1" applyBorder="1" applyAlignment="1">
      <alignment horizontal="center" vertical="center"/>
    </xf>
    <xf numFmtId="0" fontId="11" fillId="6" borderId="14" xfId="0" applyFont="1" applyFill="1" applyBorder="1" applyAlignment="1">
      <alignment horizontal="center" vertical="center"/>
    </xf>
    <xf numFmtId="3" fontId="4" fillId="6" borderId="16" xfId="0" applyNumberFormat="1" applyFont="1" applyFill="1" applyBorder="1" applyAlignment="1">
      <alignment horizontal="center" vertical="center"/>
    </xf>
    <xf numFmtId="0" fontId="4" fillId="6" borderId="17" xfId="0" applyFont="1" applyFill="1" applyBorder="1" applyAlignment="1">
      <alignment horizontal="center" vertical="center"/>
    </xf>
    <xf numFmtId="3" fontId="4" fillId="3" borderId="1" xfId="0" applyNumberFormat="1" applyFont="1" applyFill="1" applyBorder="1" applyAlignment="1">
      <alignment horizontal="center" vertical="center"/>
    </xf>
    <xf numFmtId="3" fontId="6" fillId="0" borderId="34" xfId="0" applyNumberFormat="1" applyFont="1" applyFill="1" applyBorder="1" applyAlignment="1">
      <alignment horizontal="center" vertical="center"/>
    </xf>
    <xf numFmtId="0" fontId="6" fillId="0" borderId="52" xfId="0" applyFont="1" applyFill="1" applyBorder="1" applyAlignment="1">
      <alignment horizontal="center" vertical="center"/>
    </xf>
    <xf numFmtId="0" fontId="11" fillId="6" borderId="47" xfId="0" applyFont="1" applyFill="1" applyBorder="1" applyAlignment="1">
      <alignment horizontal="center" vertical="center"/>
    </xf>
    <xf numFmtId="0" fontId="11" fillId="6" borderId="48" xfId="0" applyFont="1" applyFill="1" applyBorder="1" applyAlignment="1">
      <alignment horizontal="center" vertical="center"/>
    </xf>
    <xf numFmtId="0" fontId="14" fillId="0" borderId="0" xfId="0" applyFont="1" applyAlignment="1">
      <alignment horizontal="center" vertical="center"/>
    </xf>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3" fontId="6" fillId="4" borderId="34" xfId="0" applyNumberFormat="1" applyFont="1" applyFill="1" applyBorder="1" applyAlignment="1">
      <alignment horizontal="center" vertical="center"/>
    </xf>
    <xf numFmtId="0" fontId="6" fillId="4" borderId="52" xfId="0" applyFont="1" applyFill="1" applyBorder="1" applyAlignment="1">
      <alignment horizontal="center" vertical="center"/>
    </xf>
    <xf numFmtId="0" fontId="6" fillId="4" borderId="50" xfId="0" applyFont="1" applyFill="1" applyBorder="1" applyAlignment="1">
      <alignment horizontal="center" vertical="center"/>
    </xf>
    <xf numFmtId="0" fontId="6" fillId="4" borderId="51"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63" xfId="0" applyFont="1" applyFill="1" applyBorder="1" applyAlignment="1">
      <alignment horizontal="center" vertical="center"/>
    </xf>
    <xf numFmtId="0" fontId="11" fillId="6" borderId="43"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48" xfId="0" applyFont="1" applyFill="1" applyBorder="1" applyAlignment="1">
      <alignment horizontal="center" vertical="center"/>
    </xf>
    <xf numFmtId="0" fontId="11" fillId="0" borderId="31" xfId="0" applyFont="1" applyBorder="1" applyAlignment="1">
      <alignment horizontal="center" vertical="center"/>
    </xf>
    <xf numFmtId="0" fontId="11" fillId="0" borderId="48" xfId="0" applyFont="1" applyBorder="1" applyAlignment="1">
      <alignment horizontal="center" vertical="center"/>
    </xf>
    <xf numFmtId="0" fontId="11" fillId="0" borderId="47" xfId="0" applyFont="1" applyBorder="1" applyAlignment="1">
      <alignment horizontal="center" vertical="center"/>
    </xf>
    <xf numFmtId="0" fontId="6" fillId="0" borderId="0" xfId="0" applyFont="1" applyBorder="1" applyAlignment="1">
      <alignment horizontal="left" vertical="center" wrapText="1"/>
    </xf>
    <xf numFmtId="0" fontId="5" fillId="0" borderId="0" xfId="0" applyFont="1" applyAlignment="1">
      <alignment horizontal="center" vertical="center"/>
    </xf>
    <xf numFmtId="0" fontId="8" fillId="0" borderId="4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11" fillId="0" borderId="28" xfId="0" applyFont="1" applyBorder="1" applyAlignment="1">
      <alignment horizontal="center" vertical="center"/>
    </xf>
    <xf numFmtId="0" fontId="11" fillId="0" borderId="63" xfId="0" applyFont="1" applyBorder="1" applyAlignment="1">
      <alignment horizontal="center" vertical="center"/>
    </xf>
    <xf numFmtId="0" fontId="11" fillId="0" borderId="43" xfId="0" applyFont="1" applyBorder="1" applyAlignment="1">
      <alignment horizontal="center" vertical="center"/>
    </xf>
    <xf numFmtId="0" fontId="5" fillId="0" borderId="0" xfId="0" applyFont="1" applyAlignment="1">
      <alignment horizontal="left" vertical="center"/>
    </xf>
    <xf numFmtId="0" fontId="6" fillId="6" borderId="34" xfId="0" applyFont="1" applyFill="1" applyBorder="1" applyAlignment="1">
      <alignment horizontal="center" vertical="center"/>
    </xf>
    <xf numFmtId="0" fontId="6" fillId="6" borderId="35" xfId="0" applyFont="1" applyFill="1" applyBorder="1" applyAlignment="1">
      <alignment horizontal="center" vertical="center"/>
    </xf>
    <xf numFmtId="0" fontId="6" fillId="6" borderId="28"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17" fillId="6" borderId="34" xfId="0" applyNumberFormat="1" applyFont="1" applyFill="1" applyBorder="1" applyAlignment="1" applyProtection="1">
      <alignment horizontal="center" vertical="center"/>
      <protection locked="0"/>
    </xf>
    <xf numFmtId="0" fontId="17" fillId="6" borderId="35" xfId="0" applyNumberFormat="1" applyFont="1" applyFill="1" applyBorder="1" applyAlignment="1" applyProtection="1">
      <alignment horizontal="center" vertical="center"/>
      <protection locked="0"/>
    </xf>
    <xf numFmtId="0" fontId="17" fillId="4" borderId="47" xfId="0" applyFont="1" applyFill="1" applyBorder="1" applyAlignment="1" applyProtection="1">
      <alignment horizontal="center" vertical="center"/>
      <protection locked="0"/>
    </xf>
    <xf numFmtId="0" fontId="17" fillId="4" borderId="31"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36" fillId="0" borderId="30" xfId="2" applyFont="1" applyFill="1" applyBorder="1" applyAlignment="1">
      <alignment horizontal="center" vertical="center"/>
    </xf>
    <xf numFmtId="0" fontId="36" fillId="0" borderId="31" xfId="2" applyFont="1" applyFill="1" applyBorder="1" applyAlignment="1">
      <alignment horizontal="center" vertical="center"/>
    </xf>
    <xf numFmtId="0" fontId="36" fillId="0" borderId="32" xfId="2" applyFont="1" applyFill="1" applyBorder="1" applyAlignment="1">
      <alignment horizontal="center" vertical="center"/>
    </xf>
    <xf numFmtId="0" fontId="39" fillId="6" borderId="21" xfId="0" applyFont="1" applyFill="1" applyBorder="1" applyAlignment="1">
      <alignment horizontal="center" vertical="center"/>
    </xf>
    <xf numFmtId="0" fontId="39" fillId="6" borderId="22" xfId="0" applyFont="1" applyFill="1" applyBorder="1" applyAlignment="1">
      <alignment horizontal="center" vertical="center"/>
    </xf>
    <xf numFmtId="0" fontId="39" fillId="6" borderId="23" xfId="0" applyFont="1" applyFill="1" applyBorder="1" applyAlignment="1">
      <alignment horizontal="center" vertical="center"/>
    </xf>
    <xf numFmtId="0" fontId="36" fillId="7" borderId="33" xfId="2" applyFont="1" applyFill="1" applyBorder="1" applyAlignment="1">
      <alignment horizontal="right" vertical="center"/>
    </xf>
    <xf numFmtId="0" fontId="36" fillId="7" borderId="18" xfId="2" applyFont="1" applyFill="1" applyBorder="1" applyAlignment="1">
      <alignment horizontal="right" vertical="center"/>
    </xf>
    <xf numFmtId="0" fontId="36" fillId="6" borderId="34" xfId="2" applyFont="1" applyFill="1" applyBorder="1" applyAlignment="1">
      <alignment horizontal="right" vertical="center"/>
    </xf>
    <xf numFmtId="0" fontId="36" fillId="6" borderId="35" xfId="2" applyFont="1" applyFill="1" applyBorder="1" applyAlignment="1">
      <alignment horizontal="right" vertical="center"/>
    </xf>
    <xf numFmtId="0" fontId="6" fillId="0" borderId="0" xfId="0" applyFont="1" applyAlignment="1">
      <alignment horizontal="center" vertical="center"/>
    </xf>
    <xf numFmtId="0" fontId="36" fillId="0" borderId="30" xfId="2" applyFont="1" applyBorder="1" applyAlignment="1">
      <alignment horizontal="center" vertical="center"/>
    </xf>
    <xf numFmtId="0" fontId="36" fillId="0" borderId="31" xfId="2" applyFont="1" applyBorder="1" applyAlignment="1">
      <alignment horizontal="center" vertical="center"/>
    </xf>
    <xf numFmtId="0" fontId="36" fillId="0" borderId="32" xfId="2" applyFont="1" applyBorder="1" applyAlignment="1">
      <alignment horizontal="center" vertical="center"/>
    </xf>
    <xf numFmtId="0" fontId="36" fillId="6" borderId="21" xfId="2" applyFont="1" applyFill="1" applyBorder="1" applyAlignment="1">
      <alignment horizontal="right" vertical="center"/>
    </xf>
    <xf numFmtId="0" fontId="36" fillId="6" borderId="39" xfId="2" applyFont="1" applyFill="1" applyBorder="1" applyAlignment="1">
      <alignment horizontal="right" vertical="center"/>
    </xf>
    <xf numFmtId="0" fontId="36" fillId="7" borderId="37" xfId="2" applyFont="1" applyFill="1" applyBorder="1" applyAlignment="1">
      <alignment horizontal="right" vertical="center"/>
    </xf>
    <xf numFmtId="0" fontId="36" fillId="7" borderId="38" xfId="2" applyFont="1" applyFill="1" applyBorder="1" applyAlignment="1">
      <alignment horizontal="right" vertical="center"/>
    </xf>
    <xf numFmtId="0" fontId="17" fillId="0" borderId="30" xfId="2" applyFont="1" applyFill="1" applyBorder="1" applyAlignment="1">
      <alignment horizontal="center" vertical="center"/>
    </xf>
    <xf numFmtId="0" fontId="17" fillId="0" borderId="31" xfId="2" applyFont="1" applyFill="1" applyBorder="1" applyAlignment="1">
      <alignment horizontal="center" vertical="center"/>
    </xf>
    <xf numFmtId="0" fontId="17" fillId="0" borderId="32" xfId="2" applyFont="1" applyFill="1" applyBorder="1" applyAlignment="1">
      <alignment horizontal="center" vertical="center"/>
    </xf>
    <xf numFmtId="0" fontId="43" fillId="13" borderId="64" xfId="0" applyFont="1" applyFill="1" applyBorder="1" applyAlignment="1">
      <alignment horizontal="center" vertical="center" wrapText="1"/>
    </xf>
  </cellXfs>
  <cellStyles count="8">
    <cellStyle name="Comma" xfId="1" builtinId="3"/>
    <cellStyle name="Hyperlink" xfId="6" builtinId="8"/>
    <cellStyle name="Hyperlink 2" xfId="5"/>
    <cellStyle name="Hyperlink 3" xfId="7"/>
    <cellStyle name="Normal" xfId="0" builtinId="0"/>
    <cellStyle name="Normal 2" xfId="2"/>
    <cellStyle name="Normal 2 2" xfId="4"/>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lcates@schererville.org" TargetMode="External"/><Relationship Id="rId13" Type="http://schemas.openxmlformats.org/officeDocument/2006/relationships/hyperlink" Target="mailto:r.holladay1@comcast.net" TargetMode="External"/><Relationship Id="rId18" Type="http://schemas.openxmlformats.org/officeDocument/2006/relationships/hyperlink" Target="mailto:cmugford@nmanchester.org" TargetMode="External"/><Relationship Id="rId3" Type="http://schemas.openxmlformats.org/officeDocument/2006/relationships/hyperlink" Target="mailto:jean.shank@indy.gov" TargetMode="External"/><Relationship Id="rId7" Type="http://schemas.openxmlformats.org/officeDocument/2006/relationships/hyperlink" Target="mailto:lcates@schererville.org" TargetMode="External"/><Relationship Id="rId12" Type="http://schemas.openxmlformats.org/officeDocument/2006/relationships/hyperlink" Target="mailto:garage@tippecanoe.in.gov" TargetMode="External"/><Relationship Id="rId17" Type="http://schemas.openxmlformats.org/officeDocument/2006/relationships/hyperlink" Target="mailto:PSD@portage-in.com" TargetMode="External"/><Relationship Id="rId2" Type="http://schemas.openxmlformats.org/officeDocument/2006/relationships/hyperlink" Target="mailto:jean.shank@indy.gov" TargetMode="External"/><Relationship Id="rId16" Type="http://schemas.openxmlformats.org/officeDocument/2006/relationships/hyperlink" Target="mailto:PSD@portage-in.com" TargetMode="External"/><Relationship Id="rId1" Type="http://schemas.openxmlformats.org/officeDocument/2006/relationships/hyperlink" Target="mailto:mike.szucs@coei.org" TargetMode="External"/><Relationship Id="rId6" Type="http://schemas.openxmlformats.org/officeDocument/2006/relationships/hyperlink" Target="mailto:tparmenter@sellersburg.org" TargetMode="External"/><Relationship Id="rId11" Type="http://schemas.openxmlformats.org/officeDocument/2006/relationships/hyperlink" Target="mailto:tvanaman@wl.in.gov" TargetMode="External"/><Relationship Id="rId5" Type="http://schemas.openxmlformats.org/officeDocument/2006/relationships/hyperlink" Target="mailto:jean.shank@indy.gov" TargetMode="External"/><Relationship Id="rId15" Type="http://schemas.openxmlformats.org/officeDocument/2006/relationships/hyperlink" Target="mailto:atsenesa@purdue.edu" TargetMode="External"/><Relationship Id="rId10" Type="http://schemas.openxmlformats.org/officeDocument/2006/relationships/hyperlink" Target="mailto:shadelandtownhall@gmail.com" TargetMode="External"/><Relationship Id="rId19" Type="http://schemas.openxmlformats.org/officeDocument/2006/relationships/printerSettings" Target="../printerSettings/printerSettings6.bin"/><Relationship Id="rId4" Type="http://schemas.openxmlformats.org/officeDocument/2006/relationships/hyperlink" Target="mailto:jean.shank@indy.gov" TargetMode="External"/><Relationship Id="rId9" Type="http://schemas.openxmlformats.org/officeDocument/2006/relationships/hyperlink" Target="mailto:twright@lafayette.in.gov" TargetMode="External"/><Relationship Id="rId14" Type="http://schemas.openxmlformats.org/officeDocument/2006/relationships/hyperlink" Target="mailto:jshelmkamp@purdue.edu"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O26"/>
  <sheetViews>
    <sheetView showGridLines="0" tabSelected="1" zoomScale="90" zoomScaleNormal="90" workbookViewId="0">
      <selection activeCell="N2" sqref="N2"/>
    </sheetView>
  </sheetViews>
  <sheetFormatPr defaultColWidth="0" defaultRowHeight="12.75" customHeight="1" zeroHeight="1" x14ac:dyDescent="0.2"/>
  <cols>
    <col min="1" max="1" width="4.85546875" style="141" customWidth="1"/>
    <col min="2" max="12" width="9.140625" style="141" customWidth="1"/>
    <col min="13" max="13" width="15.28515625" style="141" customWidth="1"/>
    <col min="14" max="14" width="31.28515625" style="141" customWidth="1"/>
    <col min="15" max="15" width="5" style="141" customWidth="1"/>
    <col min="16" max="256" width="0" style="141" hidden="1"/>
    <col min="257" max="257" width="4.85546875" style="141" customWidth="1"/>
    <col min="258" max="268" width="9.140625" style="141" customWidth="1"/>
    <col min="269" max="269" width="11.42578125" style="141" customWidth="1"/>
    <col min="270" max="270" width="27.42578125" style="141" customWidth="1"/>
    <col min="271" max="271" width="5" style="141" customWidth="1"/>
    <col min="272" max="512" width="0" style="141" hidden="1"/>
    <col min="513" max="513" width="4.85546875" style="141" customWidth="1"/>
    <col min="514" max="524" width="9.140625" style="141" customWidth="1"/>
    <col min="525" max="525" width="11.42578125" style="141" customWidth="1"/>
    <col min="526" max="526" width="27.42578125" style="141" customWidth="1"/>
    <col min="527" max="527" width="5" style="141" customWidth="1"/>
    <col min="528" max="768" width="0" style="141" hidden="1"/>
    <col min="769" max="769" width="4.85546875" style="141" customWidth="1"/>
    <col min="770" max="780" width="9.140625" style="141" customWidth="1"/>
    <col min="781" max="781" width="11.42578125" style="141" customWidth="1"/>
    <col min="782" max="782" width="27.42578125" style="141" customWidth="1"/>
    <col min="783" max="783" width="5" style="141" customWidth="1"/>
    <col min="784" max="1024" width="0" style="141" hidden="1"/>
    <col min="1025" max="1025" width="4.85546875" style="141" customWidth="1"/>
    <col min="1026" max="1036" width="9.140625" style="141" customWidth="1"/>
    <col min="1037" max="1037" width="11.42578125" style="141" customWidth="1"/>
    <col min="1038" max="1038" width="27.42578125" style="141" customWidth="1"/>
    <col min="1039" max="1039" width="5" style="141" customWidth="1"/>
    <col min="1040" max="1280" width="0" style="141" hidden="1"/>
    <col min="1281" max="1281" width="4.85546875" style="141" customWidth="1"/>
    <col min="1282" max="1292" width="9.140625" style="141" customWidth="1"/>
    <col min="1293" max="1293" width="11.42578125" style="141" customWidth="1"/>
    <col min="1294" max="1294" width="27.42578125" style="141" customWidth="1"/>
    <col min="1295" max="1295" width="5" style="141" customWidth="1"/>
    <col min="1296" max="1536" width="0" style="141" hidden="1"/>
    <col min="1537" max="1537" width="4.85546875" style="141" customWidth="1"/>
    <col min="1538" max="1548" width="9.140625" style="141" customWidth="1"/>
    <col min="1549" max="1549" width="11.42578125" style="141" customWidth="1"/>
    <col min="1550" max="1550" width="27.42578125" style="141" customWidth="1"/>
    <col min="1551" max="1551" width="5" style="141" customWidth="1"/>
    <col min="1552" max="1792" width="0" style="141" hidden="1"/>
    <col min="1793" max="1793" width="4.85546875" style="141" customWidth="1"/>
    <col min="1794" max="1804" width="9.140625" style="141" customWidth="1"/>
    <col min="1805" max="1805" width="11.42578125" style="141" customWidth="1"/>
    <col min="1806" max="1806" width="27.42578125" style="141" customWidth="1"/>
    <col min="1807" max="1807" width="5" style="141" customWidth="1"/>
    <col min="1808" max="2048" width="0" style="141" hidden="1"/>
    <col min="2049" max="2049" width="4.85546875" style="141" customWidth="1"/>
    <col min="2050" max="2060" width="9.140625" style="141" customWidth="1"/>
    <col min="2061" max="2061" width="11.42578125" style="141" customWidth="1"/>
    <col min="2062" max="2062" width="27.42578125" style="141" customWidth="1"/>
    <col min="2063" max="2063" width="5" style="141" customWidth="1"/>
    <col min="2064" max="2304" width="0" style="141" hidden="1"/>
    <col min="2305" max="2305" width="4.85546875" style="141" customWidth="1"/>
    <col min="2306" max="2316" width="9.140625" style="141" customWidth="1"/>
    <col min="2317" max="2317" width="11.42578125" style="141" customWidth="1"/>
    <col min="2318" max="2318" width="27.42578125" style="141" customWidth="1"/>
    <col min="2319" max="2319" width="5" style="141" customWidth="1"/>
    <col min="2320" max="2560" width="0" style="141" hidden="1"/>
    <col min="2561" max="2561" width="4.85546875" style="141" customWidth="1"/>
    <col min="2562" max="2572" width="9.140625" style="141" customWidth="1"/>
    <col min="2573" max="2573" width="11.42578125" style="141" customWidth="1"/>
    <col min="2574" max="2574" width="27.42578125" style="141" customWidth="1"/>
    <col min="2575" max="2575" width="5" style="141" customWidth="1"/>
    <col min="2576" max="2816" width="0" style="141" hidden="1"/>
    <col min="2817" max="2817" width="4.85546875" style="141" customWidth="1"/>
    <col min="2818" max="2828" width="9.140625" style="141" customWidth="1"/>
    <col min="2829" max="2829" width="11.42578125" style="141" customWidth="1"/>
    <col min="2830" max="2830" width="27.42578125" style="141" customWidth="1"/>
    <col min="2831" max="2831" width="5" style="141" customWidth="1"/>
    <col min="2832" max="3072" width="0" style="141" hidden="1"/>
    <col min="3073" max="3073" width="4.85546875" style="141" customWidth="1"/>
    <col min="3074" max="3084" width="9.140625" style="141" customWidth="1"/>
    <col min="3085" max="3085" width="11.42578125" style="141" customWidth="1"/>
    <col min="3086" max="3086" width="27.42578125" style="141" customWidth="1"/>
    <col min="3087" max="3087" width="5" style="141" customWidth="1"/>
    <col min="3088" max="3328" width="0" style="141" hidden="1"/>
    <col min="3329" max="3329" width="4.85546875" style="141" customWidth="1"/>
    <col min="3330" max="3340" width="9.140625" style="141" customWidth="1"/>
    <col min="3341" max="3341" width="11.42578125" style="141" customWidth="1"/>
    <col min="3342" max="3342" width="27.42578125" style="141" customWidth="1"/>
    <col min="3343" max="3343" width="5" style="141" customWidth="1"/>
    <col min="3344" max="3584" width="0" style="141" hidden="1"/>
    <col min="3585" max="3585" width="4.85546875" style="141" customWidth="1"/>
    <col min="3586" max="3596" width="9.140625" style="141" customWidth="1"/>
    <col min="3597" max="3597" width="11.42578125" style="141" customWidth="1"/>
    <col min="3598" max="3598" width="27.42578125" style="141" customWidth="1"/>
    <col min="3599" max="3599" width="5" style="141" customWidth="1"/>
    <col min="3600" max="3840" width="0" style="141" hidden="1"/>
    <col min="3841" max="3841" width="4.85546875" style="141" customWidth="1"/>
    <col min="3842" max="3852" width="9.140625" style="141" customWidth="1"/>
    <col min="3853" max="3853" width="11.42578125" style="141" customWidth="1"/>
    <col min="3854" max="3854" width="27.42578125" style="141" customWidth="1"/>
    <col min="3855" max="3855" width="5" style="141" customWidth="1"/>
    <col min="3856" max="4096" width="0" style="141" hidden="1"/>
    <col min="4097" max="4097" width="4.85546875" style="141" customWidth="1"/>
    <col min="4098" max="4108" width="9.140625" style="141" customWidth="1"/>
    <col min="4109" max="4109" width="11.42578125" style="141" customWidth="1"/>
    <col min="4110" max="4110" width="27.42578125" style="141" customWidth="1"/>
    <col min="4111" max="4111" width="5" style="141" customWidth="1"/>
    <col min="4112" max="4352" width="0" style="141" hidden="1"/>
    <col min="4353" max="4353" width="4.85546875" style="141" customWidth="1"/>
    <col min="4354" max="4364" width="9.140625" style="141" customWidth="1"/>
    <col min="4365" max="4365" width="11.42578125" style="141" customWidth="1"/>
    <col min="4366" max="4366" width="27.42578125" style="141" customWidth="1"/>
    <col min="4367" max="4367" width="5" style="141" customWidth="1"/>
    <col min="4368" max="4608" width="0" style="141" hidden="1"/>
    <col min="4609" max="4609" width="4.85546875" style="141" customWidth="1"/>
    <col min="4610" max="4620" width="9.140625" style="141" customWidth="1"/>
    <col min="4621" max="4621" width="11.42578125" style="141" customWidth="1"/>
    <col min="4622" max="4622" width="27.42578125" style="141" customWidth="1"/>
    <col min="4623" max="4623" width="5" style="141" customWidth="1"/>
    <col min="4624" max="4864" width="0" style="141" hidden="1"/>
    <col min="4865" max="4865" width="4.85546875" style="141" customWidth="1"/>
    <col min="4866" max="4876" width="9.140625" style="141" customWidth="1"/>
    <col min="4877" max="4877" width="11.42578125" style="141" customWidth="1"/>
    <col min="4878" max="4878" width="27.42578125" style="141" customWidth="1"/>
    <col min="4879" max="4879" width="5" style="141" customWidth="1"/>
    <col min="4880" max="5120" width="0" style="141" hidden="1"/>
    <col min="5121" max="5121" width="4.85546875" style="141" customWidth="1"/>
    <col min="5122" max="5132" width="9.140625" style="141" customWidth="1"/>
    <col min="5133" max="5133" width="11.42578125" style="141" customWidth="1"/>
    <col min="5134" max="5134" width="27.42578125" style="141" customWidth="1"/>
    <col min="5135" max="5135" width="5" style="141" customWidth="1"/>
    <col min="5136" max="5376" width="0" style="141" hidden="1"/>
    <col min="5377" max="5377" width="4.85546875" style="141" customWidth="1"/>
    <col min="5378" max="5388" width="9.140625" style="141" customWidth="1"/>
    <col min="5389" max="5389" width="11.42578125" style="141" customWidth="1"/>
    <col min="5390" max="5390" width="27.42578125" style="141" customWidth="1"/>
    <col min="5391" max="5391" width="5" style="141" customWidth="1"/>
    <col min="5392" max="5632" width="0" style="141" hidden="1"/>
    <col min="5633" max="5633" width="4.85546875" style="141" customWidth="1"/>
    <col min="5634" max="5644" width="9.140625" style="141" customWidth="1"/>
    <col min="5645" max="5645" width="11.42578125" style="141" customWidth="1"/>
    <col min="5646" max="5646" width="27.42578125" style="141" customWidth="1"/>
    <col min="5647" max="5647" width="5" style="141" customWidth="1"/>
    <col min="5648" max="5888" width="0" style="141" hidden="1"/>
    <col min="5889" max="5889" width="4.85546875" style="141" customWidth="1"/>
    <col min="5890" max="5900" width="9.140625" style="141" customWidth="1"/>
    <col min="5901" max="5901" width="11.42578125" style="141" customWidth="1"/>
    <col min="5902" max="5902" width="27.42578125" style="141" customWidth="1"/>
    <col min="5903" max="5903" width="5" style="141" customWidth="1"/>
    <col min="5904" max="6144" width="0" style="141" hidden="1"/>
    <col min="6145" max="6145" width="4.85546875" style="141" customWidth="1"/>
    <col min="6146" max="6156" width="9.140625" style="141" customWidth="1"/>
    <col min="6157" max="6157" width="11.42578125" style="141" customWidth="1"/>
    <col min="6158" max="6158" width="27.42578125" style="141" customWidth="1"/>
    <col min="6159" max="6159" width="5" style="141" customWidth="1"/>
    <col min="6160" max="6400" width="0" style="141" hidden="1"/>
    <col min="6401" max="6401" width="4.85546875" style="141" customWidth="1"/>
    <col min="6402" max="6412" width="9.140625" style="141" customWidth="1"/>
    <col min="6413" max="6413" width="11.42578125" style="141" customWidth="1"/>
    <col min="6414" max="6414" width="27.42578125" style="141" customWidth="1"/>
    <col min="6415" max="6415" width="5" style="141" customWidth="1"/>
    <col min="6416" max="6656" width="0" style="141" hidden="1"/>
    <col min="6657" max="6657" width="4.85546875" style="141" customWidth="1"/>
    <col min="6658" max="6668" width="9.140625" style="141" customWidth="1"/>
    <col min="6669" max="6669" width="11.42578125" style="141" customWidth="1"/>
    <col min="6670" max="6670" width="27.42578125" style="141" customWidth="1"/>
    <col min="6671" max="6671" width="5" style="141" customWidth="1"/>
    <col min="6672" max="6912" width="0" style="141" hidden="1"/>
    <col min="6913" max="6913" width="4.85546875" style="141" customWidth="1"/>
    <col min="6914" max="6924" width="9.140625" style="141" customWidth="1"/>
    <col min="6925" max="6925" width="11.42578125" style="141" customWidth="1"/>
    <col min="6926" max="6926" width="27.42578125" style="141" customWidth="1"/>
    <col min="6927" max="6927" width="5" style="141" customWidth="1"/>
    <col min="6928" max="7168" width="0" style="141" hidden="1"/>
    <col min="7169" max="7169" width="4.85546875" style="141" customWidth="1"/>
    <col min="7170" max="7180" width="9.140625" style="141" customWidth="1"/>
    <col min="7181" max="7181" width="11.42578125" style="141" customWidth="1"/>
    <col min="7182" max="7182" width="27.42578125" style="141" customWidth="1"/>
    <col min="7183" max="7183" width="5" style="141" customWidth="1"/>
    <col min="7184" max="7424" width="0" style="141" hidden="1"/>
    <col min="7425" max="7425" width="4.85546875" style="141" customWidth="1"/>
    <col min="7426" max="7436" width="9.140625" style="141" customWidth="1"/>
    <col min="7437" max="7437" width="11.42578125" style="141" customWidth="1"/>
    <col min="7438" max="7438" width="27.42578125" style="141" customWidth="1"/>
    <col min="7439" max="7439" width="5" style="141" customWidth="1"/>
    <col min="7440" max="7680" width="0" style="141" hidden="1"/>
    <col min="7681" max="7681" width="4.85546875" style="141" customWidth="1"/>
    <col min="7682" max="7692" width="9.140625" style="141" customWidth="1"/>
    <col min="7693" max="7693" width="11.42578125" style="141" customWidth="1"/>
    <col min="7694" max="7694" width="27.42578125" style="141" customWidth="1"/>
    <col min="7695" max="7695" width="5" style="141" customWidth="1"/>
    <col min="7696" max="7936" width="0" style="141" hidden="1"/>
    <col min="7937" max="7937" width="4.85546875" style="141" customWidth="1"/>
    <col min="7938" max="7948" width="9.140625" style="141" customWidth="1"/>
    <col min="7949" max="7949" width="11.42578125" style="141" customWidth="1"/>
    <col min="7950" max="7950" width="27.42578125" style="141" customWidth="1"/>
    <col min="7951" max="7951" width="5" style="141" customWidth="1"/>
    <col min="7952" max="8192" width="0" style="141" hidden="1"/>
    <col min="8193" max="8193" width="4.85546875" style="141" customWidth="1"/>
    <col min="8194" max="8204" width="9.140625" style="141" customWidth="1"/>
    <col min="8205" max="8205" width="11.42578125" style="141" customWidth="1"/>
    <col min="8206" max="8206" width="27.42578125" style="141" customWidth="1"/>
    <col min="8207" max="8207" width="5" style="141" customWidth="1"/>
    <col min="8208" max="8448" width="0" style="141" hidden="1"/>
    <col min="8449" max="8449" width="4.85546875" style="141" customWidth="1"/>
    <col min="8450" max="8460" width="9.140625" style="141" customWidth="1"/>
    <col min="8461" max="8461" width="11.42578125" style="141" customWidth="1"/>
    <col min="8462" max="8462" width="27.42578125" style="141" customWidth="1"/>
    <col min="8463" max="8463" width="5" style="141" customWidth="1"/>
    <col min="8464" max="8704" width="0" style="141" hidden="1"/>
    <col min="8705" max="8705" width="4.85546875" style="141" customWidth="1"/>
    <col min="8706" max="8716" width="9.140625" style="141" customWidth="1"/>
    <col min="8717" max="8717" width="11.42578125" style="141" customWidth="1"/>
    <col min="8718" max="8718" width="27.42578125" style="141" customWidth="1"/>
    <col min="8719" max="8719" width="5" style="141" customWidth="1"/>
    <col min="8720" max="8960" width="0" style="141" hidden="1"/>
    <col min="8961" max="8961" width="4.85546875" style="141" customWidth="1"/>
    <col min="8962" max="8972" width="9.140625" style="141" customWidth="1"/>
    <col min="8973" max="8973" width="11.42578125" style="141" customWidth="1"/>
    <col min="8974" max="8974" width="27.42578125" style="141" customWidth="1"/>
    <col min="8975" max="8975" width="5" style="141" customWidth="1"/>
    <col min="8976" max="9216" width="0" style="141" hidden="1"/>
    <col min="9217" max="9217" width="4.85546875" style="141" customWidth="1"/>
    <col min="9218" max="9228" width="9.140625" style="141" customWidth="1"/>
    <col min="9229" max="9229" width="11.42578125" style="141" customWidth="1"/>
    <col min="9230" max="9230" width="27.42578125" style="141" customWidth="1"/>
    <col min="9231" max="9231" width="5" style="141" customWidth="1"/>
    <col min="9232" max="9472" width="0" style="141" hidden="1"/>
    <col min="9473" max="9473" width="4.85546875" style="141" customWidth="1"/>
    <col min="9474" max="9484" width="9.140625" style="141" customWidth="1"/>
    <col min="9485" max="9485" width="11.42578125" style="141" customWidth="1"/>
    <col min="9486" max="9486" width="27.42578125" style="141" customWidth="1"/>
    <col min="9487" max="9487" width="5" style="141" customWidth="1"/>
    <col min="9488" max="9728" width="0" style="141" hidden="1"/>
    <col min="9729" max="9729" width="4.85546875" style="141" customWidth="1"/>
    <col min="9730" max="9740" width="9.140625" style="141" customWidth="1"/>
    <col min="9741" max="9741" width="11.42578125" style="141" customWidth="1"/>
    <col min="9742" max="9742" width="27.42578125" style="141" customWidth="1"/>
    <col min="9743" max="9743" width="5" style="141" customWidth="1"/>
    <col min="9744" max="9984" width="0" style="141" hidden="1"/>
    <col min="9985" max="9985" width="4.85546875" style="141" customWidth="1"/>
    <col min="9986" max="9996" width="9.140625" style="141" customWidth="1"/>
    <col min="9997" max="9997" width="11.42578125" style="141" customWidth="1"/>
    <col min="9998" max="9998" width="27.42578125" style="141" customWidth="1"/>
    <col min="9999" max="9999" width="5" style="141" customWidth="1"/>
    <col min="10000" max="10240" width="0" style="141" hidden="1"/>
    <col min="10241" max="10241" width="4.85546875" style="141" customWidth="1"/>
    <col min="10242" max="10252" width="9.140625" style="141" customWidth="1"/>
    <col min="10253" max="10253" width="11.42578125" style="141" customWidth="1"/>
    <col min="10254" max="10254" width="27.42578125" style="141" customWidth="1"/>
    <col min="10255" max="10255" width="5" style="141" customWidth="1"/>
    <col min="10256" max="10496" width="0" style="141" hidden="1"/>
    <col min="10497" max="10497" width="4.85546875" style="141" customWidth="1"/>
    <col min="10498" max="10508" width="9.140625" style="141" customWidth="1"/>
    <col min="10509" max="10509" width="11.42578125" style="141" customWidth="1"/>
    <col min="10510" max="10510" width="27.42578125" style="141" customWidth="1"/>
    <col min="10511" max="10511" width="5" style="141" customWidth="1"/>
    <col min="10512" max="10752" width="0" style="141" hidden="1"/>
    <col min="10753" max="10753" width="4.85546875" style="141" customWidth="1"/>
    <col min="10754" max="10764" width="9.140625" style="141" customWidth="1"/>
    <col min="10765" max="10765" width="11.42578125" style="141" customWidth="1"/>
    <col min="10766" max="10766" width="27.42578125" style="141" customWidth="1"/>
    <col min="10767" max="10767" width="5" style="141" customWidth="1"/>
    <col min="10768" max="11008" width="0" style="141" hidden="1"/>
    <col min="11009" max="11009" width="4.85546875" style="141" customWidth="1"/>
    <col min="11010" max="11020" width="9.140625" style="141" customWidth="1"/>
    <col min="11021" max="11021" width="11.42578125" style="141" customWidth="1"/>
    <col min="11022" max="11022" width="27.42578125" style="141" customWidth="1"/>
    <col min="11023" max="11023" width="5" style="141" customWidth="1"/>
    <col min="11024" max="11264" width="0" style="141" hidden="1"/>
    <col min="11265" max="11265" width="4.85546875" style="141" customWidth="1"/>
    <col min="11266" max="11276" width="9.140625" style="141" customWidth="1"/>
    <col min="11277" max="11277" width="11.42578125" style="141" customWidth="1"/>
    <col min="11278" max="11278" width="27.42578125" style="141" customWidth="1"/>
    <col min="11279" max="11279" width="5" style="141" customWidth="1"/>
    <col min="11280" max="11520" width="0" style="141" hidden="1"/>
    <col min="11521" max="11521" width="4.85546875" style="141" customWidth="1"/>
    <col min="11522" max="11532" width="9.140625" style="141" customWidth="1"/>
    <col min="11533" max="11533" width="11.42578125" style="141" customWidth="1"/>
    <col min="11534" max="11534" width="27.42578125" style="141" customWidth="1"/>
    <col min="11535" max="11535" width="5" style="141" customWidth="1"/>
    <col min="11536" max="11776" width="0" style="141" hidden="1"/>
    <col min="11777" max="11777" width="4.85546875" style="141" customWidth="1"/>
    <col min="11778" max="11788" width="9.140625" style="141" customWidth="1"/>
    <col min="11789" max="11789" width="11.42578125" style="141" customWidth="1"/>
    <col min="11790" max="11790" width="27.42578125" style="141" customWidth="1"/>
    <col min="11791" max="11791" width="5" style="141" customWidth="1"/>
    <col min="11792" max="12032" width="0" style="141" hidden="1"/>
    <col min="12033" max="12033" width="4.85546875" style="141" customWidth="1"/>
    <col min="12034" max="12044" width="9.140625" style="141" customWidth="1"/>
    <col min="12045" max="12045" width="11.42578125" style="141" customWidth="1"/>
    <col min="12046" max="12046" width="27.42578125" style="141" customWidth="1"/>
    <col min="12047" max="12047" width="5" style="141" customWidth="1"/>
    <col min="12048" max="12288" width="0" style="141" hidden="1"/>
    <col min="12289" max="12289" width="4.85546875" style="141" customWidth="1"/>
    <col min="12290" max="12300" width="9.140625" style="141" customWidth="1"/>
    <col min="12301" max="12301" width="11.42578125" style="141" customWidth="1"/>
    <col min="12302" max="12302" width="27.42578125" style="141" customWidth="1"/>
    <col min="12303" max="12303" width="5" style="141" customWidth="1"/>
    <col min="12304" max="12544" width="0" style="141" hidden="1"/>
    <col min="12545" max="12545" width="4.85546875" style="141" customWidth="1"/>
    <col min="12546" max="12556" width="9.140625" style="141" customWidth="1"/>
    <col min="12557" max="12557" width="11.42578125" style="141" customWidth="1"/>
    <col min="12558" max="12558" width="27.42578125" style="141" customWidth="1"/>
    <col min="12559" max="12559" width="5" style="141" customWidth="1"/>
    <col min="12560" max="12800" width="0" style="141" hidden="1"/>
    <col min="12801" max="12801" width="4.85546875" style="141" customWidth="1"/>
    <col min="12802" max="12812" width="9.140625" style="141" customWidth="1"/>
    <col min="12813" max="12813" width="11.42578125" style="141" customWidth="1"/>
    <col min="12814" max="12814" width="27.42578125" style="141" customWidth="1"/>
    <col min="12815" max="12815" width="5" style="141" customWidth="1"/>
    <col min="12816" max="13056" width="0" style="141" hidden="1"/>
    <col min="13057" max="13057" width="4.85546875" style="141" customWidth="1"/>
    <col min="13058" max="13068" width="9.140625" style="141" customWidth="1"/>
    <col min="13069" max="13069" width="11.42578125" style="141" customWidth="1"/>
    <col min="13070" max="13070" width="27.42578125" style="141" customWidth="1"/>
    <col min="13071" max="13071" width="5" style="141" customWidth="1"/>
    <col min="13072" max="13312" width="0" style="141" hidden="1"/>
    <col min="13313" max="13313" width="4.85546875" style="141" customWidth="1"/>
    <col min="13314" max="13324" width="9.140625" style="141" customWidth="1"/>
    <col min="13325" max="13325" width="11.42578125" style="141" customWidth="1"/>
    <col min="13326" max="13326" width="27.42578125" style="141" customWidth="1"/>
    <col min="13327" max="13327" width="5" style="141" customWidth="1"/>
    <col min="13328" max="13568" width="0" style="141" hidden="1"/>
    <col min="13569" max="13569" width="4.85546875" style="141" customWidth="1"/>
    <col min="13570" max="13580" width="9.140625" style="141" customWidth="1"/>
    <col min="13581" max="13581" width="11.42578125" style="141" customWidth="1"/>
    <col min="13582" max="13582" width="27.42578125" style="141" customWidth="1"/>
    <col min="13583" max="13583" width="5" style="141" customWidth="1"/>
    <col min="13584" max="13824" width="0" style="141" hidden="1"/>
    <col min="13825" max="13825" width="4.85546875" style="141" customWidth="1"/>
    <col min="13826" max="13836" width="9.140625" style="141" customWidth="1"/>
    <col min="13837" max="13837" width="11.42578125" style="141" customWidth="1"/>
    <col min="13838" max="13838" width="27.42578125" style="141" customWidth="1"/>
    <col min="13839" max="13839" width="5" style="141" customWidth="1"/>
    <col min="13840" max="14080" width="0" style="141" hidden="1"/>
    <col min="14081" max="14081" width="4.85546875" style="141" customWidth="1"/>
    <col min="14082" max="14092" width="9.140625" style="141" customWidth="1"/>
    <col min="14093" max="14093" width="11.42578125" style="141" customWidth="1"/>
    <col min="14094" max="14094" width="27.42578125" style="141" customWidth="1"/>
    <col min="14095" max="14095" width="5" style="141" customWidth="1"/>
    <col min="14096" max="14336" width="0" style="141" hidden="1"/>
    <col min="14337" max="14337" width="4.85546875" style="141" customWidth="1"/>
    <col min="14338" max="14348" width="9.140625" style="141" customWidth="1"/>
    <col min="14349" max="14349" width="11.42578125" style="141" customWidth="1"/>
    <col min="14350" max="14350" width="27.42578125" style="141" customWidth="1"/>
    <col min="14351" max="14351" width="5" style="141" customWidth="1"/>
    <col min="14352" max="14592" width="0" style="141" hidden="1"/>
    <col min="14593" max="14593" width="4.85546875" style="141" customWidth="1"/>
    <col min="14594" max="14604" width="9.140625" style="141" customWidth="1"/>
    <col min="14605" max="14605" width="11.42578125" style="141" customWidth="1"/>
    <col min="14606" max="14606" width="27.42578125" style="141" customWidth="1"/>
    <col min="14607" max="14607" width="5" style="141" customWidth="1"/>
    <col min="14608" max="14848" width="0" style="141" hidden="1"/>
    <col min="14849" max="14849" width="4.85546875" style="141" customWidth="1"/>
    <col min="14850" max="14860" width="9.140625" style="141" customWidth="1"/>
    <col min="14861" max="14861" width="11.42578125" style="141" customWidth="1"/>
    <col min="14862" max="14862" width="27.42578125" style="141" customWidth="1"/>
    <col min="14863" max="14863" width="5" style="141" customWidth="1"/>
    <col min="14864" max="15104" width="0" style="141" hidden="1"/>
    <col min="15105" max="15105" width="4.85546875" style="141" customWidth="1"/>
    <col min="15106" max="15116" width="9.140625" style="141" customWidth="1"/>
    <col min="15117" max="15117" width="11.42578125" style="141" customWidth="1"/>
    <col min="15118" max="15118" width="27.42578125" style="141" customWidth="1"/>
    <col min="15119" max="15119" width="5" style="141" customWidth="1"/>
    <col min="15120" max="15360" width="0" style="141" hidden="1"/>
    <col min="15361" max="15361" width="4.85546875" style="141" customWidth="1"/>
    <col min="15362" max="15372" width="9.140625" style="141" customWidth="1"/>
    <col min="15373" max="15373" width="11.42578125" style="141" customWidth="1"/>
    <col min="15374" max="15374" width="27.42578125" style="141" customWidth="1"/>
    <col min="15375" max="15375" width="5" style="141" customWidth="1"/>
    <col min="15376" max="15616" width="0" style="141" hidden="1"/>
    <col min="15617" max="15617" width="4.85546875" style="141" customWidth="1"/>
    <col min="15618" max="15628" width="9.140625" style="141" customWidth="1"/>
    <col min="15629" max="15629" width="11.42578125" style="141" customWidth="1"/>
    <col min="15630" max="15630" width="27.42578125" style="141" customWidth="1"/>
    <col min="15631" max="15631" width="5" style="141" customWidth="1"/>
    <col min="15632" max="15872" width="0" style="141" hidden="1"/>
    <col min="15873" max="15873" width="4.85546875" style="141" customWidth="1"/>
    <col min="15874" max="15884" width="9.140625" style="141" customWidth="1"/>
    <col min="15885" max="15885" width="11.42578125" style="141" customWidth="1"/>
    <col min="15886" max="15886" width="27.42578125" style="141" customWidth="1"/>
    <col min="15887" max="15887" width="5" style="141" customWidth="1"/>
    <col min="15888" max="16128" width="0" style="141" hidden="1"/>
    <col min="16129" max="16129" width="4.85546875" style="141" customWidth="1"/>
    <col min="16130" max="16140" width="9.140625" style="141" customWidth="1"/>
    <col min="16141" max="16141" width="11.42578125" style="141" customWidth="1"/>
    <col min="16142" max="16142" width="27.42578125" style="141" customWidth="1"/>
    <col min="16143" max="16143" width="5" style="141" customWidth="1"/>
    <col min="16144" max="16384" width="0" style="141" hidden="1"/>
  </cols>
  <sheetData>
    <row r="1" spans="2:15" ht="18.75" x14ac:dyDescent="0.3">
      <c r="B1" s="138" t="s">
        <v>2244</v>
      </c>
      <c r="C1" s="139"/>
      <c r="D1" s="140"/>
    </row>
    <row r="2" spans="2:15" ht="15.75" customHeight="1" x14ac:dyDescent="0.2">
      <c r="B2" s="142"/>
      <c r="M2" s="150" t="s">
        <v>1896</v>
      </c>
      <c r="N2" s="231"/>
    </row>
    <row r="3" spans="2:15" ht="15.75" x14ac:dyDescent="0.25">
      <c r="B3" s="143" t="s">
        <v>1871</v>
      </c>
    </row>
    <row r="4" spans="2:15" ht="69.75" customHeight="1" x14ac:dyDescent="0.2">
      <c r="B4" s="320" t="s">
        <v>2230</v>
      </c>
      <c r="C4" s="321"/>
      <c r="D4" s="321"/>
      <c r="E4" s="321"/>
      <c r="F4" s="321"/>
      <c r="G4" s="321"/>
      <c r="H4" s="321"/>
      <c r="I4" s="321"/>
      <c r="J4" s="321"/>
      <c r="K4" s="321"/>
      <c r="L4" s="321"/>
      <c r="M4" s="321"/>
      <c r="N4" s="322"/>
    </row>
    <row r="5" spans="2:15" x14ac:dyDescent="0.2"/>
    <row r="6" spans="2:15" ht="72" customHeight="1" x14ac:dyDescent="0.2">
      <c r="B6" s="323" t="s">
        <v>2231</v>
      </c>
      <c r="C6" s="323"/>
      <c r="D6" s="323"/>
      <c r="E6" s="323"/>
      <c r="F6" s="323"/>
      <c r="G6" s="323"/>
      <c r="H6" s="323"/>
      <c r="I6" s="323"/>
      <c r="J6" s="323"/>
      <c r="K6" s="323"/>
      <c r="L6" s="323"/>
      <c r="M6" s="323"/>
      <c r="N6" s="323"/>
    </row>
    <row r="7" spans="2:15" x14ac:dyDescent="0.2"/>
    <row r="8" spans="2:15" ht="102.75" customHeight="1" x14ac:dyDescent="0.2">
      <c r="B8" s="324" t="s">
        <v>2232</v>
      </c>
      <c r="C8" s="325"/>
      <c r="D8" s="325"/>
      <c r="E8" s="325"/>
      <c r="F8" s="325"/>
      <c r="G8" s="325"/>
      <c r="H8" s="325"/>
      <c r="I8" s="325"/>
      <c r="J8" s="325"/>
      <c r="K8" s="325"/>
      <c r="L8" s="325"/>
      <c r="M8" s="325"/>
      <c r="N8" s="325"/>
    </row>
    <row r="9" spans="2:15" x14ac:dyDescent="0.2">
      <c r="B9" s="144"/>
      <c r="C9" s="145"/>
      <c r="D9" s="145"/>
      <c r="E9" s="145"/>
      <c r="F9" s="145"/>
      <c r="G9" s="145"/>
      <c r="H9" s="145"/>
      <c r="I9" s="145"/>
      <c r="J9" s="145"/>
      <c r="K9" s="145"/>
      <c r="L9" s="145"/>
      <c r="M9" s="145"/>
      <c r="N9" s="145"/>
    </row>
    <row r="10" spans="2:15" x14ac:dyDescent="0.2">
      <c r="B10" s="146" t="s">
        <v>1870</v>
      </c>
    </row>
    <row r="11" spans="2:15" x14ac:dyDescent="0.2">
      <c r="B11" s="326" t="s">
        <v>3437</v>
      </c>
      <c r="C11" s="326"/>
      <c r="D11" s="326"/>
      <c r="E11" s="326"/>
      <c r="F11" s="326"/>
      <c r="G11" s="326"/>
      <c r="H11" s="326"/>
      <c r="I11" s="326"/>
      <c r="J11" s="326"/>
      <c r="K11" s="326"/>
      <c r="L11" s="326"/>
      <c r="M11" s="326"/>
      <c r="N11" s="326"/>
      <c r="O11" s="147"/>
    </row>
    <row r="12" spans="2:15" x14ac:dyDescent="0.2">
      <c r="B12" s="326"/>
      <c r="C12" s="326"/>
      <c r="D12" s="326"/>
      <c r="E12" s="326"/>
      <c r="F12" s="326"/>
      <c r="G12" s="326"/>
      <c r="H12" s="326"/>
      <c r="I12" s="326"/>
      <c r="J12" s="326"/>
      <c r="K12" s="326"/>
      <c r="L12" s="326"/>
      <c r="M12" s="326"/>
      <c r="N12" s="326"/>
    </row>
    <row r="13" spans="2:15" x14ac:dyDescent="0.2">
      <c r="B13" s="326"/>
      <c r="C13" s="326"/>
      <c r="D13" s="326"/>
      <c r="E13" s="326"/>
      <c r="F13" s="326"/>
      <c r="G13" s="326"/>
      <c r="H13" s="326"/>
      <c r="I13" s="326"/>
      <c r="J13" s="326"/>
      <c r="K13" s="326"/>
      <c r="L13" s="326"/>
      <c r="M13" s="326"/>
      <c r="N13" s="326"/>
    </row>
    <row r="14" spans="2:15" x14ac:dyDescent="0.2">
      <c r="B14" s="326"/>
      <c r="C14" s="326"/>
      <c r="D14" s="326"/>
      <c r="E14" s="326"/>
      <c r="F14" s="326"/>
      <c r="G14" s="326"/>
      <c r="H14" s="326"/>
      <c r="I14" s="326"/>
      <c r="J14" s="326"/>
      <c r="K14" s="326"/>
      <c r="L14" s="326"/>
      <c r="M14" s="326"/>
      <c r="N14" s="326"/>
    </row>
    <row r="15" spans="2:15" x14ac:dyDescent="0.2">
      <c r="B15" s="326"/>
      <c r="C15" s="326"/>
      <c r="D15" s="326"/>
      <c r="E15" s="326"/>
      <c r="F15" s="326"/>
      <c r="G15" s="326"/>
      <c r="H15" s="326"/>
      <c r="I15" s="326"/>
      <c r="J15" s="326"/>
      <c r="K15" s="326"/>
      <c r="L15" s="326"/>
      <c r="M15" s="326"/>
      <c r="N15" s="326"/>
    </row>
    <row r="16" spans="2:15" x14ac:dyDescent="0.2">
      <c r="B16" s="326"/>
      <c r="C16" s="326"/>
      <c r="D16" s="326"/>
      <c r="E16" s="326"/>
      <c r="F16" s="326"/>
      <c r="G16" s="326"/>
      <c r="H16" s="326"/>
      <c r="I16" s="326"/>
      <c r="J16" s="326"/>
      <c r="K16" s="326"/>
      <c r="L16" s="326"/>
      <c r="M16" s="326"/>
      <c r="N16" s="326"/>
    </row>
    <row r="17" spans="2:14" x14ac:dyDescent="0.2">
      <c r="B17" s="326"/>
      <c r="C17" s="326"/>
      <c r="D17" s="326"/>
      <c r="E17" s="326"/>
      <c r="F17" s="326"/>
      <c r="G17" s="326"/>
      <c r="H17" s="326"/>
      <c r="I17" s="326"/>
      <c r="J17" s="326"/>
      <c r="K17" s="326"/>
      <c r="L17" s="326"/>
      <c r="M17" s="326"/>
      <c r="N17" s="326"/>
    </row>
    <row r="18" spans="2:14" ht="340.5" customHeight="1" x14ac:dyDescent="0.2">
      <c r="B18" s="327"/>
      <c r="C18" s="327"/>
      <c r="D18" s="327"/>
      <c r="E18" s="327"/>
      <c r="F18" s="327"/>
      <c r="G18" s="327"/>
      <c r="H18" s="327"/>
      <c r="I18" s="327"/>
      <c r="J18" s="327"/>
      <c r="K18" s="327"/>
      <c r="L18" s="327"/>
      <c r="M18" s="327"/>
      <c r="N18" s="327"/>
    </row>
    <row r="19" spans="2:14" ht="33.75" customHeight="1" x14ac:dyDescent="0.2">
      <c r="B19" s="328" t="s">
        <v>3438</v>
      </c>
      <c r="C19" s="329"/>
      <c r="D19" s="329"/>
      <c r="E19" s="329"/>
      <c r="F19" s="329"/>
      <c r="G19" s="329"/>
      <c r="H19" s="329"/>
      <c r="I19" s="329"/>
      <c r="J19" s="329"/>
      <c r="K19" s="329"/>
      <c r="L19" s="329"/>
      <c r="M19" s="329"/>
      <c r="N19" s="330"/>
    </row>
    <row r="20" spans="2:14" x14ac:dyDescent="0.2">
      <c r="B20" s="148"/>
    </row>
    <row r="21" spans="2:14" hidden="1" x14ac:dyDescent="0.2">
      <c r="B21" s="149"/>
    </row>
    <row r="22" spans="2:14" ht="12.75" customHeight="1" x14ac:dyDescent="0.2"/>
    <row r="23" spans="2:14" ht="12.75" customHeight="1" x14ac:dyDescent="0.2"/>
    <row r="24" spans="2:14" ht="12.75" customHeight="1" x14ac:dyDescent="0.2"/>
    <row r="25" spans="2:14" ht="12.75" customHeight="1" x14ac:dyDescent="0.2"/>
    <row r="26" spans="2:14" ht="12.75" customHeight="1" x14ac:dyDescent="0.2"/>
  </sheetData>
  <sheetProtection algorithmName="SHA-512" hashValue="8yjl1aeIer6bt3t3gKf/zgm/EPRpd0XHymgUqiJi/XG8Daza7G96jP/OU220+V75UvzlYjXRkImSJVAyjYNJwg==" saltValue="ZjSNrWQD3PZf0aixGzg90w==" spinCount="100000" sheet="1" objects="1" scenarios="1" selectLockedCells="1"/>
  <mergeCells count="5">
    <mergeCell ref="B4:N4"/>
    <mergeCell ref="B6:N6"/>
    <mergeCell ref="B8:N8"/>
    <mergeCell ref="B11:N18"/>
    <mergeCell ref="B19:N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L45"/>
  <sheetViews>
    <sheetView showGridLines="0" zoomScale="70" zoomScaleNormal="70" workbookViewId="0">
      <selection activeCell="I16" sqref="I16"/>
    </sheetView>
  </sheetViews>
  <sheetFormatPr defaultRowHeight="15" x14ac:dyDescent="0.25"/>
  <cols>
    <col min="1" max="1" width="9.140625" style="48"/>
    <col min="2" max="2" width="23.7109375" style="48" customWidth="1"/>
    <col min="3" max="3" width="30.42578125" style="48" customWidth="1"/>
    <col min="4" max="4" width="19.42578125" style="48" customWidth="1"/>
    <col min="5" max="5" width="25.7109375" style="48" bestFit="1" customWidth="1"/>
    <col min="6" max="6" width="27.140625" style="48" bestFit="1" customWidth="1"/>
    <col min="7" max="7" width="12.85546875" style="48" customWidth="1"/>
    <col min="8" max="8" width="22.42578125" style="48" customWidth="1"/>
    <col min="9" max="10" width="18.7109375" style="48" customWidth="1"/>
    <col min="11" max="11" width="39.5703125" style="48" customWidth="1"/>
    <col min="12" max="12" width="13.5703125" style="48" bestFit="1" customWidth="1"/>
    <col min="13" max="16384" width="9.140625" style="48"/>
  </cols>
  <sheetData>
    <row r="1" spans="1:12" ht="18.75" x14ac:dyDescent="0.25">
      <c r="A1" s="2" t="s">
        <v>1876</v>
      </c>
      <c r="J1" s="100" t="s">
        <v>1897</v>
      </c>
      <c r="K1" s="101">
        <f>Instructions!N2</f>
        <v>0</v>
      </c>
    </row>
    <row r="2" spans="1:12" ht="15.75" thickBot="1" x14ac:dyDescent="0.3"/>
    <row r="3" spans="1:12" ht="56.25" customHeight="1" thickBot="1" x14ac:dyDescent="0.3">
      <c r="A3" s="102" t="s">
        <v>17</v>
      </c>
      <c r="B3" s="102" t="s">
        <v>0</v>
      </c>
      <c r="C3" s="102" t="s">
        <v>1</v>
      </c>
      <c r="D3" s="102" t="s">
        <v>2</v>
      </c>
      <c r="E3" s="102" t="s">
        <v>2233</v>
      </c>
      <c r="F3" s="102" t="s">
        <v>2234</v>
      </c>
      <c r="G3" s="102" t="s">
        <v>21</v>
      </c>
      <c r="H3" s="102" t="s">
        <v>3</v>
      </c>
      <c r="I3" s="102" t="s">
        <v>2235</v>
      </c>
      <c r="J3" s="102" t="s">
        <v>2236</v>
      </c>
      <c r="K3" s="102" t="s">
        <v>4</v>
      </c>
    </row>
    <row r="4" spans="1:12" x14ac:dyDescent="0.25">
      <c r="A4" s="103">
        <v>1</v>
      </c>
      <c r="B4" s="352" t="s">
        <v>8</v>
      </c>
      <c r="C4" s="343" t="s">
        <v>9</v>
      </c>
      <c r="D4" s="346" t="s">
        <v>11</v>
      </c>
      <c r="E4" s="348">
        <f>'INDOT Early Fill Requirement'!G29</f>
        <v>0</v>
      </c>
      <c r="F4" s="348">
        <f>SUM('INDOT Early Fill Requirement'!H29+'Other State Agencies'!E8)</f>
        <v>4580</v>
      </c>
      <c r="G4" s="104" t="s">
        <v>31</v>
      </c>
      <c r="H4" s="105" t="s">
        <v>5</v>
      </c>
      <c r="I4" s="115"/>
      <c r="J4" s="232"/>
      <c r="K4" s="106"/>
    </row>
    <row r="5" spans="1:12" x14ac:dyDescent="0.25">
      <c r="A5" s="107">
        <v>2</v>
      </c>
      <c r="B5" s="353"/>
      <c r="C5" s="344"/>
      <c r="D5" s="357"/>
      <c r="E5" s="357"/>
      <c r="F5" s="358"/>
      <c r="G5" s="108" t="s">
        <v>31</v>
      </c>
      <c r="H5" s="109" t="s">
        <v>6</v>
      </c>
      <c r="I5" s="115"/>
      <c r="J5" s="233"/>
      <c r="K5" s="110">
        <f>SUM((E4*I4)+(F4*J4))</f>
        <v>0</v>
      </c>
    </row>
    <row r="6" spans="1:12" x14ac:dyDescent="0.25">
      <c r="A6" s="107">
        <v>3</v>
      </c>
      <c r="B6" s="353"/>
      <c r="C6" s="345"/>
      <c r="D6" s="357"/>
      <c r="E6" s="357"/>
      <c r="F6" s="358"/>
      <c r="G6" s="108" t="s">
        <v>31</v>
      </c>
      <c r="H6" s="109" t="s">
        <v>7</v>
      </c>
      <c r="I6" s="115"/>
      <c r="J6" s="233"/>
      <c r="K6" s="111"/>
    </row>
    <row r="7" spans="1:12" x14ac:dyDescent="0.25">
      <c r="A7" s="112">
        <v>4</v>
      </c>
      <c r="B7" s="353"/>
      <c r="C7" s="333" t="s">
        <v>10</v>
      </c>
      <c r="D7" s="333" t="s">
        <v>11</v>
      </c>
      <c r="E7" s="335">
        <v>0</v>
      </c>
      <c r="F7" s="335">
        <f>'Local Entities Tonnage'!H33</f>
        <v>14574</v>
      </c>
      <c r="G7" s="113" t="s">
        <v>31</v>
      </c>
      <c r="H7" s="114" t="s">
        <v>5</v>
      </c>
      <c r="I7" s="115"/>
      <c r="J7" s="233"/>
      <c r="K7" s="331">
        <f>SUM((E7*I7)+(F7*J7))</f>
        <v>0</v>
      </c>
    </row>
    <row r="8" spans="1:12" ht="15.75" thickBot="1" x14ac:dyDescent="0.3">
      <c r="A8" s="116">
        <v>5</v>
      </c>
      <c r="B8" s="354"/>
      <c r="C8" s="334"/>
      <c r="D8" s="334"/>
      <c r="E8" s="336"/>
      <c r="F8" s="336"/>
      <c r="G8" s="117" t="s">
        <v>31</v>
      </c>
      <c r="H8" s="118" t="s">
        <v>7</v>
      </c>
      <c r="I8" s="119"/>
      <c r="J8" s="234"/>
      <c r="K8" s="332"/>
    </row>
    <row r="9" spans="1:12" ht="15.75" thickBot="1" x14ac:dyDescent="0.3">
      <c r="I9" s="120"/>
      <c r="J9" s="120"/>
      <c r="K9" s="121"/>
    </row>
    <row r="10" spans="1:12" x14ac:dyDescent="0.25">
      <c r="A10" s="103">
        <v>6</v>
      </c>
      <c r="B10" s="352" t="s">
        <v>12</v>
      </c>
      <c r="C10" s="343" t="s">
        <v>9</v>
      </c>
      <c r="D10" s="346" t="s">
        <v>11</v>
      </c>
      <c r="E10" s="348">
        <f>'INDOT Early Fill Requirement'!G56</f>
        <v>0</v>
      </c>
      <c r="F10" s="348">
        <f>SUM('INDOT Early Fill Requirement'!H56)</f>
        <v>0</v>
      </c>
      <c r="G10" s="105" t="s">
        <v>31</v>
      </c>
      <c r="H10" s="105" t="s">
        <v>5</v>
      </c>
      <c r="I10" s="122"/>
      <c r="J10" s="122"/>
      <c r="K10" s="106"/>
    </row>
    <row r="11" spans="1:12" x14ac:dyDescent="0.25">
      <c r="A11" s="107">
        <v>7</v>
      </c>
      <c r="B11" s="353"/>
      <c r="C11" s="344"/>
      <c r="D11" s="357"/>
      <c r="E11" s="357"/>
      <c r="F11" s="357"/>
      <c r="G11" s="109" t="s">
        <v>31</v>
      </c>
      <c r="H11" s="109" t="s">
        <v>6</v>
      </c>
      <c r="I11" s="123"/>
      <c r="J11" s="123"/>
      <c r="K11" s="110">
        <f>SUM((E10*I10)+(F10*J10))</f>
        <v>0</v>
      </c>
    </row>
    <row r="12" spans="1:12" x14ac:dyDescent="0.25">
      <c r="A12" s="107">
        <v>8</v>
      </c>
      <c r="B12" s="353"/>
      <c r="C12" s="345"/>
      <c r="D12" s="357"/>
      <c r="E12" s="357"/>
      <c r="F12" s="357"/>
      <c r="G12" s="109" t="s">
        <v>31</v>
      </c>
      <c r="H12" s="109" t="s">
        <v>7</v>
      </c>
      <c r="I12" s="123"/>
      <c r="J12" s="123"/>
      <c r="K12" s="111"/>
    </row>
    <row r="13" spans="1:12" x14ac:dyDescent="0.25">
      <c r="A13" s="112">
        <v>9</v>
      </c>
      <c r="B13" s="353"/>
      <c r="C13" s="333" t="s">
        <v>10</v>
      </c>
      <c r="D13" s="333" t="s">
        <v>11</v>
      </c>
      <c r="E13" s="333">
        <v>0</v>
      </c>
      <c r="F13" s="335">
        <f>'Local Entities Tonnage'!H46</f>
        <v>2455</v>
      </c>
      <c r="G13" s="66" t="s">
        <v>31</v>
      </c>
      <c r="H13" s="114" t="s">
        <v>5</v>
      </c>
      <c r="I13" s="115"/>
      <c r="J13" s="233"/>
      <c r="K13" s="331">
        <f>SUM((E13*I13)+(F13*J13))</f>
        <v>0</v>
      </c>
    </row>
    <row r="14" spans="1:12" ht="15.75" thickBot="1" x14ac:dyDescent="0.3">
      <c r="A14" s="116">
        <v>10</v>
      </c>
      <c r="B14" s="354"/>
      <c r="C14" s="334"/>
      <c r="D14" s="334"/>
      <c r="E14" s="334"/>
      <c r="F14" s="336"/>
      <c r="G14" s="71" t="s">
        <v>31</v>
      </c>
      <c r="H14" s="118" t="s">
        <v>7</v>
      </c>
      <c r="I14" s="119"/>
      <c r="J14" s="234"/>
      <c r="K14" s="332"/>
    </row>
    <row r="15" spans="1:12" ht="15.75" thickBot="1" x14ac:dyDescent="0.3">
      <c r="F15" s="175"/>
      <c r="I15" s="120"/>
      <c r="J15" s="120"/>
      <c r="K15" s="121"/>
    </row>
    <row r="16" spans="1:12" x14ac:dyDescent="0.25">
      <c r="A16" s="103">
        <v>11</v>
      </c>
      <c r="B16" s="352" t="s">
        <v>13</v>
      </c>
      <c r="C16" s="343" t="s">
        <v>9</v>
      </c>
      <c r="D16" s="346" t="s">
        <v>11</v>
      </c>
      <c r="E16" s="348">
        <f>'INDOT Early Fill Requirement'!G88</f>
        <v>400</v>
      </c>
      <c r="F16" s="355">
        <f>SUM('INDOT Early Fill Requirement'!H88+'Other State Agencies'!E13)</f>
        <v>8415</v>
      </c>
      <c r="G16" s="105" t="s">
        <v>31</v>
      </c>
      <c r="H16" s="105" t="s">
        <v>5</v>
      </c>
      <c r="I16" s="232"/>
      <c r="J16" s="232"/>
      <c r="K16" s="106"/>
      <c r="L16" s="121"/>
    </row>
    <row r="17" spans="1:11" x14ac:dyDescent="0.25">
      <c r="A17" s="107">
        <v>12</v>
      </c>
      <c r="B17" s="353"/>
      <c r="C17" s="344"/>
      <c r="D17" s="347"/>
      <c r="E17" s="347"/>
      <c r="F17" s="356"/>
      <c r="G17" s="109" t="s">
        <v>31</v>
      </c>
      <c r="H17" s="124" t="s">
        <v>6</v>
      </c>
      <c r="I17" s="235"/>
      <c r="J17" s="235"/>
      <c r="K17" s="110">
        <f>SUM((E16*I16)+(F16*J16))</f>
        <v>0</v>
      </c>
    </row>
    <row r="18" spans="1:11" x14ac:dyDescent="0.25">
      <c r="A18" s="107">
        <v>13</v>
      </c>
      <c r="B18" s="353"/>
      <c r="C18" s="345"/>
      <c r="D18" s="347"/>
      <c r="E18" s="347"/>
      <c r="F18" s="356"/>
      <c r="G18" s="109" t="s">
        <v>31</v>
      </c>
      <c r="H18" s="124" t="s">
        <v>7</v>
      </c>
      <c r="I18" s="235"/>
      <c r="J18" s="235"/>
      <c r="K18" s="111"/>
    </row>
    <row r="19" spans="1:11" x14ac:dyDescent="0.25">
      <c r="A19" s="112">
        <v>14</v>
      </c>
      <c r="B19" s="353"/>
      <c r="C19" s="333" t="s">
        <v>10</v>
      </c>
      <c r="D19" s="333" t="s">
        <v>11</v>
      </c>
      <c r="E19" s="333">
        <v>0</v>
      </c>
      <c r="F19" s="335">
        <f>'Local Entities Tonnage'!H82</f>
        <v>43565</v>
      </c>
      <c r="G19" s="66" t="s">
        <v>31</v>
      </c>
      <c r="H19" s="125" t="s">
        <v>5</v>
      </c>
      <c r="I19" s="115"/>
      <c r="J19" s="235"/>
      <c r="K19" s="331">
        <f>SUM((E19*I19)+(F19*J19))</f>
        <v>0</v>
      </c>
    </row>
    <row r="20" spans="1:11" ht="15.75" thickBot="1" x14ac:dyDescent="0.3">
      <c r="A20" s="116">
        <v>15</v>
      </c>
      <c r="B20" s="354"/>
      <c r="C20" s="334"/>
      <c r="D20" s="334"/>
      <c r="E20" s="334"/>
      <c r="F20" s="336"/>
      <c r="G20" s="71" t="s">
        <v>31</v>
      </c>
      <c r="H20" s="118" t="s">
        <v>7</v>
      </c>
      <c r="I20" s="119"/>
      <c r="J20" s="234"/>
      <c r="K20" s="332"/>
    </row>
    <row r="21" spans="1:11" ht="15.75" thickBot="1" x14ac:dyDescent="0.3">
      <c r="I21" s="120"/>
      <c r="J21" s="120"/>
      <c r="K21" s="121"/>
    </row>
    <row r="22" spans="1:11" x14ac:dyDescent="0.25">
      <c r="A22" s="103">
        <v>16</v>
      </c>
      <c r="B22" s="352" t="s">
        <v>14</v>
      </c>
      <c r="C22" s="343" t="s">
        <v>9</v>
      </c>
      <c r="D22" s="346" t="s">
        <v>11</v>
      </c>
      <c r="E22" s="348">
        <f>'INDOT Early Fill Requirement'!G117</f>
        <v>0</v>
      </c>
      <c r="F22" s="348">
        <f>SUM('INDOT Early Fill Requirement'!H117)</f>
        <v>0</v>
      </c>
      <c r="G22" s="105" t="s">
        <v>31</v>
      </c>
      <c r="H22" s="105" t="s">
        <v>5</v>
      </c>
      <c r="I22" s="122"/>
      <c r="J22" s="122"/>
      <c r="K22" s="106"/>
    </row>
    <row r="23" spans="1:11" x14ac:dyDescent="0.25">
      <c r="A23" s="107">
        <v>17</v>
      </c>
      <c r="B23" s="353"/>
      <c r="C23" s="344"/>
      <c r="D23" s="347"/>
      <c r="E23" s="347"/>
      <c r="F23" s="347"/>
      <c r="G23" s="109" t="s">
        <v>31</v>
      </c>
      <c r="H23" s="124" t="s">
        <v>6</v>
      </c>
      <c r="I23" s="123"/>
      <c r="J23" s="123"/>
      <c r="K23" s="110">
        <f>SUM((E22*I22)+(F22*J22))</f>
        <v>0</v>
      </c>
    </row>
    <row r="24" spans="1:11" x14ac:dyDescent="0.25">
      <c r="A24" s="107">
        <v>18</v>
      </c>
      <c r="B24" s="353"/>
      <c r="C24" s="345"/>
      <c r="D24" s="347"/>
      <c r="E24" s="347"/>
      <c r="F24" s="347"/>
      <c r="G24" s="109" t="s">
        <v>31</v>
      </c>
      <c r="H24" s="124" t="s">
        <v>7</v>
      </c>
      <c r="I24" s="123"/>
      <c r="J24" s="123"/>
      <c r="K24" s="111"/>
    </row>
    <row r="25" spans="1:11" x14ac:dyDescent="0.25">
      <c r="A25" s="112">
        <v>19</v>
      </c>
      <c r="B25" s="353"/>
      <c r="C25" s="333" t="s">
        <v>10</v>
      </c>
      <c r="D25" s="333" t="s">
        <v>11</v>
      </c>
      <c r="E25" s="333">
        <v>0</v>
      </c>
      <c r="F25" s="335">
        <f>'Local Entities Tonnage'!H105</f>
        <v>21900</v>
      </c>
      <c r="G25" s="66" t="s">
        <v>31</v>
      </c>
      <c r="H25" s="125" t="s">
        <v>5</v>
      </c>
      <c r="I25" s="115"/>
      <c r="J25" s="235"/>
      <c r="K25" s="331">
        <f>SUM((E25*I25)+(F25*J25))</f>
        <v>0</v>
      </c>
    </row>
    <row r="26" spans="1:11" ht="15.75" thickBot="1" x14ac:dyDescent="0.3">
      <c r="A26" s="116">
        <v>20</v>
      </c>
      <c r="B26" s="354"/>
      <c r="C26" s="334"/>
      <c r="D26" s="334"/>
      <c r="E26" s="334"/>
      <c r="F26" s="336"/>
      <c r="G26" s="71" t="s">
        <v>31</v>
      </c>
      <c r="H26" s="118" t="s">
        <v>7</v>
      </c>
      <c r="I26" s="119"/>
      <c r="J26" s="234"/>
      <c r="K26" s="332"/>
    </row>
    <row r="27" spans="1:11" ht="15.75" thickBot="1" x14ac:dyDescent="0.3">
      <c r="I27" s="120"/>
      <c r="J27" s="120"/>
      <c r="K27" s="121"/>
    </row>
    <row r="28" spans="1:11" x14ac:dyDescent="0.25">
      <c r="A28" s="103">
        <v>21</v>
      </c>
      <c r="B28" s="352" t="s">
        <v>15</v>
      </c>
      <c r="C28" s="343" t="s">
        <v>9</v>
      </c>
      <c r="D28" s="346" t="s">
        <v>11</v>
      </c>
      <c r="E28" s="348">
        <f>'INDOT Early Fill Requirement'!G148</f>
        <v>0</v>
      </c>
      <c r="F28" s="349">
        <f>SUM('INDOT Early Fill Requirement'!H148+'Other State Agencies'!E16)</f>
        <v>400</v>
      </c>
      <c r="G28" s="105" t="s">
        <v>31</v>
      </c>
      <c r="H28" s="105" t="s">
        <v>5</v>
      </c>
      <c r="I28" s="122"/>
      <c r="J28" s="232"/>
      <c r="K28" s="106"/>
    </row>
    <row r="29" spans="1:11" x14ac:dyDescent="0.25">
      <c r="A29" s="107">
        <v>22</v>
      </c>
      <c r="B29" s="353"/>
      <c r="C29" s="344"/>
      <c r="D29" s="347"/>
      <c r="E29" s="347"/>
      <c r="F29" s="350"/>
      <c r="G29" s="109" t="s">
        <v>31</v>
      </c>
      <c r="H29" s="124" t="s">
        <v>6</v>
      </c>
      <c r="I29" s="123"/>
      <c r="J29" s="235"/>
      <c r="K29" s="110">
        <f>SUM((E28*I28)+(F28*J28))</f>
        <v>0</v>
      </c>
    </row>
    <row r="30" spans="1:11" x14ac:dyDescent="0.25">
      <c r="A30" s="107">
        <v>23</v>
      </c>
      <c r="B30" s="353"/>
      <c r="C30" s="345"/>
      <c r="D30" s="347"/>
      <c r="E30" s="347"/>
      <c r="F30" s="350"/>
      <c r="G30" s="109" t="s">
        <v>31</v>
      </c>
      <c r="H30" s="124" t="s">
        <v>7</v>
      </c>
      <c r="I30" s="123"/>
      <c r="J30" s="235"/>
      <c r="K30" s="111"/>
    </row>
    <row r="31" spans="1:11" x14ac:dyDescent="0.25">
      <c r="A31" s="112">
        <v>24</v>
      </c>
      <c r="B31" s="353"/>
      <c r="C31" s="333" t="s">
        <v>10</v>
      </c>
      <c r="D31" s="333" t="s">
        <v>11</v>
      </c>
      <c r="E31" s="333">
        <v>0</v>
      </c>
      <c r="F31" s="335">
        <f>'Local Entities Tonnage'!H136</f>
        <v>19410</v>
      </c>
      <c r="G31" s="66" t="s">
        <v>31</v>
      </c>
      <c r="H31" s="125" t="s">
        <v>5</v>
      </c>
      <c r="I31" s="115"/>
      <c r="J31" s="235"/>
      <c r="K31" s="331">
        <f>SUM((E31*I31)+(F31*J31))</f>
        <v>0</v>
      </c>
    </row>
    <row r="32" spans="1:11" ht="15.75" thickBot="1" x14ac:dyDescent="0.3">
      <c r="A32" s="116">
        <v>25</v>
      </c>
      <c r="B32" s="354"/>
      <c r="C32" s="334"/>
      <c r="D32" s="334"/>
      <c r="E32" s="334"/>
      <c r="F32" s="336"/>
      <c r="G32" s="71" t="s">
        <v>31</v>
      </c>
      <c r="H32" s="118" t="s">
        <v>7</v>
      </c>
      <c r="I32" s="119"/>
      <c r="J32" s="234"/>
      <c r="K32" s="332"/>
    </row>
    <row r="33" spans="1:11" ht="15.75" thickBot="1" x14ac:dyDescent="0.3">
      <c r="I33" s="120"/>
      <c r="J33" s="120"/>
      <c r="K33" s="121"/>
    </row>
    <row r="34" spans="1:11" x14ac:dyDescent="0.25">
      <c r="A34" s="103">
        <v>26</v>
      </c>
      <c r="B34" s="352" t="s">
        <v>16</v>
      </c>
      <c r="C34" s="343" t="s">
        <v>9</v>
      </c>
      <c r="D34" s="346" t="s">
        <v>11</v>
      </c>
      <c r="E34" s="348">
        <f>'INDOT Early Fill Requirement'!G179</f>
        <v>0</v>
      </c>
      <c r="F34" s="349">
        <f>SUM('INDOT Early Fill Requirement'!H179+'Other State Agencies'!E19)</f>
        <v>25</v>
      </c>
      <c r="G34" s="105" t="s">
        <v>31</v>
      </c>
      <c r="H34" s="105" t="s">
        <v>5</v>
      </c>
      <c r="I34" s="122"/>
      <c r="J34" s="232"/>
      <c r="K34" s="106"/>
    </row>
    <row r="35" spans="1:11" x14ac:dyDescent="0.25">
      <c r="A35" s="107">
        <v>27</v>
      </c>
      <c r="B35" s="353"/>
      <c r="C35" s="344"/>
      <c r="D35" s="347"/>
      <c r="E35" s="347"/>
      <c r="F35" s="350"/>
      <c r="G35" s="109" t="s">
        <v>31</v>
      </c>
      <c r="H35" s="124" t="s">
        <v>6</v>
      </c>
      <c r="I35" s="123"/>
      <c r="J35" s="235"/>
      <c r="K35" s="110">
        <f>SUM((E34*I34)+(F34*J34))</f>
        <v>0</v>
      </c>
    </row>
    <row r="36" spans="1:11" x14ac:dyDescent="0.25">
      <c r="A36" s="107">
        <v>28</v>
      </c>
      <c r="B36" s="353"/>
      <c r="C36" s="345"/>
      <c r="D36" s="347"/>
      <c r="E36" s="347"/>
      <c r="F36" s="350"/>
      <c r="G36" s="109" t="s">
        <v>31</v>
      </c>
      <c r="H36" s="124" t="s">
        <v>7</v>
      </c>
      <c r="I36" s="123"/>
      <c r="J36" s="235"/>
      <c r="K36" s="111"/>
    </row>
    <row r="37" spans="1:11" x14ac:dyDescent="0.25">
      <c r="A37" s="112">
        <v>29</v>
      </c>
      <c r="B37" s="353"/>
      <c r="C37" s="333" t="s">
        <v>10</v>
      </c>
      <c r="D37" s="333" t="s">
        <v>11</v>
      </c>
      <c r="E37" s="333">
        <v>0</v>
      </c>
      <c r="F37" s="335">
        <f>'Local Entities Tonnage'!H140</f>
        <v>610</v>
      </c>
      <c r="G37" s="114" t="s">
        <v>31</v>
      </c>
      <c r="H37" s="114" t="s">
        <v>5</v>
      </c>
      <c r="I37" s="115"/>
      <c r="J37" s="235"/>
      <c r="K37" s="331">
        <f>SUM((E37*I37)+(F37*J37))</f>
        <v>0</v>
      </c>
    </row>
    <row r="38" spans="1:11" ht="15.75" thickBot="1" x14ac:dyDescent="0.3">
      <c r="A38" s="116">
        <v>30</v>
      </c>
      <c r="B38" s="354"/>
      <c r="C38" s="334"/>
      <c r="D38" s="334"/>
      <c r="E38" s="334"/>
      <c r="F38" s="336"/>
      <c r="G38" s="118" t="s">
        <v>31</v>
      </c>
      <c r="H38" s="118" t="s">
        <v>7</v>
      </c>
      <c r="I38" s="119"/>
      <c r="J38" s="234"/>
      <c r="K38" s="332"/>
    </row>
    <row r="39" spans="1:11" s="129" customFormat="1" x14ac:dyDescent="0.25">
      <c r="A39" s="126"/>
      <c r="B39" s="127"/>
      <c r="C39" s="126"/>
      <c r="D39" s="126"/>
      <c r="E39" s="126"/>
      <c r="F39" s="126"/>
      <c r="G39" s="126"/>
      <c r="H39" s="126"/>
      <c r="I39" s="128"/>
      <c r="J39" s="128"/>
      <c r="K39" s="128"/>
    </row>
    <row r="41" spans="1:11" x14ac:dyDescent="0.25">
      <c r="E41" s="351" t="s">
        <v>1889</v>
      </c>
      <c r="F41" s="351"/>
      <c r="K41" s="130" t="s">
        <v>1874</v>
      </c>
    </row>
    <row r="42" spans="1:11" x14ac:dyDescent="0.25">
      <c r="E42" s="131" t="s">
        <v>1892</v>
      </c>
      <c r="F42" s="132" t="s">
        <v>1891</v>
      </c>
      <c r="K42" s="341">
        <f>SUM(K4:K38)</f>
        <v>0</v>
      </c>
    </row>
    <row r="43" spans="1:11" ht="15.75" thickBot="1" x14ac:dyDescent="0.3">
      <c r="E43" s="133">
        <f>SUM(E4:E38)</f>
        <v>400</v>
      </c>
      <c r="F43" s="319">
        <f>SUM(F4:F38)</f>
        <v>115934</v>
      </c>
      <c r="K43" s="342"/>
    </row>
    <row r="44" spans="1:11" x14ac:dyDescent="0.25">
      <c r="E44" s="337" t="s">
        <v>1890</v>
      </c>
      <c r="F44" s="338"/>
    </row>
    <row r="45" spans="1:11" ht="15.75" thickBot="1" x14ac:dyDescent="0.3">
      <c r="E45" s="339">
        <f>E43+F43</f>
        <v>116334</v>
      </c>
      <c r="F45" s="340"/>
    </row>
  </sheetData>
  <sheetProtection algorithmName="SHA-512" hashValue="F3X7eywqGwoLkdJ0OGKsbeCW72v/vS++Osatqj+080diI9driMlJERHnn/1clazyffvjuR+Ck28V5m51KZTIUA==" saltValue="18UeLs+lLRk2NuWT9i2OIQ==" spinCount="100000" sheet="1" objects="1" scenarios="1" selectLockedCells="1"/>
  <mergeCells count="64">
    <mergeCell ref="B4:B8"/>
    <mergeCell ref="C4:C6"/>
    <mergeCell ref="D4:D6"/>
    <mergeCell ref="E4:E6"/>
    <mergeCell ref="F4:F6"/>
    <mergeCell ref="F7:F8"/>
    <mergeCell ref="E7:E8"/>
    <mergeCell ref="D7:D8"/>
    <mergeCell ref="C7:C8"/>
    <mergeCell ref="C10:C12"/>
    <mergeCell ref="D10:D12"/>
    <mergeCell ref="E10:E12"/>
    <mergeCell ref="F10:F12"/>
    <mergeCell ref="B10:B14"/>
    <mergeCell ref="F13:F14"/>
    <mergeCell ref="E13:E14"/>
    <mergeCell ref="D13:D14"/>
    <mergeCell ref="C16:C18"/>
    <mergeCell ref="D16:D18"/>
    <mergeCell ref="E16:E18"/>
    <mergeCell ref="F16:F18"/>
    <mergeCell ref="B16:B20"/>
    <mergeCell ref="F19:F20"/>
    <mergeCell ref="E19:E20"/>
    <mergeCell ref="D19:D20"/>
    <mergeCell ref="C22:C24"/>
    <mergeCell ref="D22:D24"/>
    <mergeCell ref="E22:E24"/>
    <mergeCell ref="F22:F24"/>
    <mergeCell ref="B22:B26"/>
    <mergeCell ref="F25:F26"/>
    <mergeCell ref="E25:E26"/>
    <mergeCell ref="D25:D26"/>
    <mergeCell ref="C28:C30"/>
    <mergeCell ref="D28:D30"/>
    <mergeCell ref="E28:E30"/>
    <mergeCell ref="F28:F30"/>
    <mergeCell ref="B34:B38"/>
    <mergeCell ref="B28:B32"/>
    <mergeCell ref="D31:D32"/>
    <mergeCell ref="E44:F44"/>
    <mergeCell ref="E45:F45"/>
    <mergeCell ref="K42:K43"/>
    <mergeCell ref="C34:C36"/>
    <mergeCell ref="D34:D36"/>
    <mergeCell ref="E34:E36"/>
    <mergeCell ref="F34:F36"/>
    <mergeCell ref="E41:F41"/>
    <mergeCell ref="K7:K8"/>
    <mergeCell ref="C37:C38"/>
    <mergeCell ref="C31:C32"/>
    <mergeCell ref="C25:C26"/>
    <mergeCell ref="C19:C20"/>
    <mergeCell ref="C13:C14"/>
    <mergeCell ref="K37:K38"/>
    <mergeCell ref="K31:K32"/>
    <mergeCell ref="K25:K26"/>
    <mergeCell ref="K19:K20"/>
    <mergeCell ref="K13:K14"/>
    <mergeCell ref="F37:F38"/>
    <mergeCell ref="E37:E38"/>
    <mergeCell ref="D37:D38"/>
    <mergeCell ref="F31:F32"/>
    <mergeCell ref="E31:E32"/>
  </mergeCells>
  <pageMargins left="0.7" right="0.7" top="0.75" bottom="0.75" header="0.3" footer="0.3"/>
  <pageSetup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K45"/>
  <sheetViews>
    <sheetView showGridLines="0" zoomScale="70" zoomScaleNormal="70" workbookViewId="0">
      <selection activeCell="F19" sqref="F19:F20"/>
    </sheetView>
  </sheetViews>
  <sheetFormatPr defaultRowHeight="15" x14ac:dyDescent="0.25"/>
  <cols>
    <col min="1" max="1" width="9.140625" style="48"/>
    <col min="2" max="2" width="23.7109375" style="48" customWidth="1"/>
    <col min="3" max="3" width="30.42578125" style="48" customWidth="1"/>
    <col min="4" max="4" width="19.42578125" style="48" customWidth="1"/>
    <col min="5" max="5" width="25.7109375" style="48" bestFit="1" customWidth="1"/>
    <col min="6" max="6" width="27.140625" style="48" bestFit="1" customWidth="1"/>
    <col min="7" max="7" width="11.7109375" style="48" customWidth="1"/>
    <col min="8" max="8" width="22.42578125" style="48" customWidth="1"/>
    <col min="9" max="10" width="18.7109375" style="48" customWidth="1"/>
    <col min="11" max="11" width="40.140625" style="48" bestFit="1" customWidth="1"/>
    <col min="12" max="16384" width="9.140625" style="48"/>
  </cols>
  <sheetData>
    <row r="1" spans="1:11" ht="18.75" x14ac:dyDescent="0.25">
      <c r="A1" s="2" t="s">
        <v>1877</v>
      </c>
      <c r="J1" s="100" t="s">
        <v>1897</v>
      </c>
      <c r="K1" s="101">
        <f>Instructions!N2</f>
        <v>0</v>
      </c>
    </row>
    <row r="2" spans="1:11" ht="15.75" thickBot="1" x14ac:dyDescent="0.3"/>
    <row r="3" spans="1:11" ht="51" customHeight="1" thickBot="1" x14ac:dyDescent="0.3">
      <c r="A3" s="102" t="s">
        <v>17</v>
      </c>
      <c r="B3" s="102" t="s">
        <v>0</v>
      </c>
      <c r="C3" s="102" t="s">
        <v>1</v>
      </c>
      <c r="D3" s="102" t="s">
        <v>2</v>
      </c>
      <c r="E3" s="102" t="s">
        <v>2233</v>
      </c>
      <c r="F3" s="102" t="s">
        <v>2234</v>
      </c>
      <c r="G3" s="102" t="s">
        <v>21</v>
      </c>
      <c r="H3" s="102" t="s">
        <v>3</v>
      </c>
      <c r="I3" s="102" t="s">
        <v>2235</v>
      </c>
      <c r="J3" s="102" t="s">
        <v>2236</v>
      </c>
      <c r="K3" s="102" t="s">
        <v>4</v>
      </c>
    </row>
    <row r="4" spans="1:11" x14ac:dyDescent="0.25">
      <c r="A4" s="103">
        <v>31</v>
      </c>
      <c r="B4" s="352" t="s">
        <v>8</v>
      </c>
      <c r="C4" s="343" t="s">
        <v>9</v>
      </c>
      <c r="D4" s="346" t="s">
        <v>11</v>
      </c>
      <c r="E4" s="348">
        <f>'INDOT Early Fill Requirement'!F29</f>
        <v>11700</v>
      </c>
      <c r="F4" s="348">
        <f>SUM('INDOT Early Fill Requirement'!E29+'Other State Agencies'!E28)</f>
        <v>29320</v>
      </c>
      <c r="G4" s="105" t="s">
        <v>31</v>
      </c>
      <c r="H4" s="105" t="s">
        <v>5</v>
      </c>
      <c r="I4" s="232"/>
      <c r="J4" s="232"/>
      <c r="K4" s="106"/>
    </row>
    <row r="5" spans="1:11" x14ac:dyDescent="0.25">
      <c r="A5" s="107">
        <v>32</v>
      </c>
      <c r="B5" s="353"/>
      <c r="C5" s="344"/>
      <c r="D5" s="347"/>
      <c r="E5" s="347"/>
      <c r="F5" s="363"/>
      <c r="G5" s="109" t="s">
        <v>31</v>
      </c>
      <c r="H5" s="124" t="s">
        <v>6</v>
      </c>
      <c r="I5" s="235"/>
      <c r="J5" s="235"/>
      <c r="K5" s="110">
        <f>SUM((E4*I4)+(F4*J4))</f>
        <v>0</v>
      </c>
    </row>
    <row r="6" spans="1:11" x14ac:dyDescent="0.25">
      <c r="A6" s="107">
        <v>33</v>
      </c>
      <c r="B6" s="353"/>
      <c r="C6" s="345"/>
      <c r="D6" s="347"/>
      <c r="E6" s="347"/>
      <c r="F6" s="363"/>
      <c r="G6" s="109" t="s">
        <v>31</v>
      </c>
      <c r="H6" s="124" t="s">
        <v>7</v>
      </c>
      <c r="I6" s="235"/>
      <c r="J6" s="235"/>
      <c r="K6" s="111"/>
    </row>
    <row r="7" spans="1:11" x14ac:dyDescent="0.25">
      <c r="A7" s="112">
        <v>34</v>
      </c>
      <c r="B7" s="353"/>
      <c r="C7" s="333" t="s">
        <v>10</v>
      </c>
      <c r="D7" s="333" t="s">
        <v>11</v>
      </c>
      <c r="E7" s="333">
        <v>0</v>
      </c>
      <c r="F7" s="335">
        <f>'Local Entities Tonnage'!H165</f>
        <v>17590</v>
      </c>
      <c r="G7" s="114" t="s">
        <v>31</v>
      </c>
      <c r="H7" s="125" t="s">
        <v>5</v>
      </c>
      <c r="I7" s="115"/>
      <c r="J7" s="235"/>
      <c r="K7" s="331">
        <f>SUM((E7*I7)+(F7*J7))</f>
        <v>0</v>
      </c>
    </row>
    <row r="8" spans="1:11" ht="15.75" thickBot="1" x14ac:dyDescent="0.3">
      <c r="A8" s="116">
        <v>35</v>
      </c>
      <c r="B8" s="354"/>
      <c r="C8" s="334"/>
      <c r="D8" s="334"/>
      <c r="E8" s="334"/>
      <c r="F8" s="336"/>
      <c r="G8" s="118" t="s">
        <v>31</v>
      </c>
      <c r="H8" s="118" t="s">
        <v>7</v>
      </c>
      <c r="I8" s="119"/>
      <c r="J8" s="234"/>
      <c r="K8" s="332"/>
    </row>
    <row r="9" spans="1:11" ht="15.75" thickBot="1" x14ac:dyDescent="0.3">
      <c r="I9" s="120"/>
      <c r="J9" s="120"/>
      <c r="K9" s="121"/>
    </row>
    <row r="10" spans="1:11" x14ac:dyDescent="0.25">
      <c r="A10" s="103">
        <v>36</v>
      </c>
      <c r="B10" s="352" t="s">
        <v>12</v>
      </c>
      <c r="C10" s="343" t="s">
        <v>9</v>
      </c>
      <c r="D10" s="346" t="s">
        <v>11</v>
      </c>
      <c r="E10" s="348">
        <f>'INDOT Early Fill Requirement'!F56</f>
        <v>6000</v>
      </c>
      <c r="F10" s="348">
        <f>'INDOT Early Fill Requirement'!E56</f>
        <v>55000</v>
      </c>
      <c r="G10" s="105" t="s">
        <v>31</v>
      </c>
      <c r="H10" s="105" t="s">
        <v>5</v>
      </c>
      <c r="I10" s="235"/>
      <c r="J10" s="235"/>
      <c r="K10" s="106"/>
    </row>
    <row r="11" spans="1:11" x14ac:dyDescent="0.25">
      <c r="A11" s="107">
        <v>37</v>
      </c>
      <c r="B11" s="353"/>
      <c r="C11" s="344"/>
      <c r="D11" s="347"/>
      <c r="E11" s="347"/>
      <c r="F11" s="347"/>
      <c r="G11" s="109" t="s">
        <v>31</v>
      </c>
      <c r="H11" s="124" t="s">
        <v>6</v>
      </c>
      <c r="I11" s="235"/>
      <c r="J11" s="235"/>
      <c r="K11" s="110">
        <f>SUM(E10*I10)+(F10*J10)</f>
        <v>0</v>
      </c>
    </row>
    <row r="12" spans="1:11" x14ac:dyDescent="0.25">
      <c r="A12" s="107">
        <v>38</v>
      </c>
      <c r="B12" s="353"/>
      <c r="C12" s="345"/>
      <c r="D12" s="347"/>
      <c r="E12" s="347"/>
      <c r="F12" s="347"/>
      <c r="G12" s="109" t="s">
        <v>31</v>
      </c>
      <c r="H12" s="124" t="s">
        <v>7</v>
      </c>
      <c r="I12" s="235"/>
      <c r="J12" s="235"/>
      <c r="K12" s="111"/>
    </row>
    <row r="13" spans="1:11" x14ac:dyDescent="0.25">
      <c r="A13" s="112">
        <v>39</v>
      </c>
      <c r="B13" s="353"/>
      <c r="C13" s="333" t="s">
        <v>10</v>
      </c>
      <c r="D13" s="333" t="s">
        <v>11</v>
      </c>
      <c r="E13" s="333">
        <v>0</v>
      </c>
      <c r="F13" s="335">
        <f>'Local Entities Tonnage'!H202</f>
        <v>31325</v>
      </c>
      <c r="G13" s="114" t="s">
        <v>31</v>
      </c>
      <c r="H13" s="125" t="s">
        <v>5</v>
      </c>
      <c r="I13" s="115"/>
      <c r="J13" s="235"/>
      <c r="K13" s="331">
        <f>SUM((E13*I13)+(F13*J13))</f>
        <v>0</v>
      </c>
    </row>
    <row r="14" spans="1:11" ht="15.75" thickBot="1" x14ac:dyDescent="0.3">
      <c r="A14" s="116">
        <v>40</v>
      </c>
      <c r="B14" s="354"/>
      <c r="C14" s="334"/>
      <c r="D14" s="334"/>
      <c r="E14" s="334"/>
      <c r="F14" s="336"/>
      <c r="G14" s="118" t="s">
        <v>31</v>
      </c>
      <c r="H14" s="118" t="s">
        <v>7</v>
      </c>
      <c r="I14" s="119"/>
      <c r="J14" s="234"/>
      <c r="K14" s="332"/>
    </row>
    <row r="15" spans="1:11" ht="15.75" thickBot="1" x14ac:dyDescent="0.3">
      <c r="I15" s="120"/>
      <c r="J15" s="120"/>
      <c r="K15" s="120"/>
    </row>
    <row r="16" spans="1:11" x14ac:dyDescent="0.25">
      <c r="A16" s="103">
        <v>41</v>
      </c>
      <c r="B16" s="352" t="s">
        <v>13</v>
      </c>
      <c r="C16" s="343" t="s">
        <v>9</v>
      </c>
      <c r="D16" s="346" t="s">
        <v>11</v>
      </c>
      <c r="E16" s="348">
        <f>'INDOT Early Fill Requirement'!F88</f>
        <v>9650</v>
      </c>
      <c r="F16" s="348">
        <f>SUM('INDOT Early Fill Requirement'!E88+'Other State Agencies'!E31)</f>
        <v>41470</v>
      </c>
      <c r="G16" s="105" t="s">
        <v>31</v>
      </c>
      <c r="H16" s="105" t="s">
        <v>5</v>
      </c>
      <c r="I16" s="232"/>
      <c r="J16" s="232"/>
      <c r="K16" s="106"/>
    </row>
    <row r="17" spans="1:11" x14ac:dyDescent="0.25">
      <c r="A17" s="107">
        <v>42</v>
      </c>
      <c r="B17" s="353"/>
      <c r="C17" s="344"/>
      <c r="D17" s="347"/>
      <c r="E17" s="347"/>
      <c r="F17" s="363"/>
      <c r="G17" s="109" t="s">
        <v>31</v>
      </c>
      <c r="H17" s="124" t="s">
        <v>6</v>
      </c>
      <c r="I17" s="235"/>
      <c r="J17" s="235"/>
      <c r="K17" s="110">
        <f>SUM((E16*I16)+(F16*J16))</f>
        <v>0</v>
      </c>
    </row>
    <row r="18" spans="1:11" x14ac:dyDescent="0.25">
      <c r="A18" s="107">
        <v>43</v>
      </c>
      <c r="B18" s="353"/>
      <c r="C18" s="345"/>
      <c r="D18" s="347"/>
      <c r="E18" s="347"/>
      <c r="F18" s="363"/>
      <c r="G18" s="109" t="s">
        <v>31</v>
      </c>
      <c r="H18" s="124" t="s">
        <v>7</v>
      </c>
      <c r="I18" s="235"/>
      <c r="J18" s="235"/>
      <c r="K18" s="111"/>
    </row>
    <row r="19" spans="1:11" x14ac:dyDescent="0.25">
      <c r="A19" s="112">
        <v>44</v>
      </c>
      <c r="B19" s="353"/>
      <c r="C19" s="333" t="s">
        <v>10</v>
      </c>
      <c r="D19" s="333" t="s">
        <v>11</v>
      </c>
      <c r="E19" s="333">
        <v>0</v>
      </c>
      <c r="F19" s="335">
        <f>'Local Entities Tonnage'!H217</f>
        <v>13820</v>
      </c>
      <c r="G19" s="114" t="s">
        <v>31</v>
      </c>
      <c r="H19" s="125" t="s">
        <v>5</v>
      </c>
      <c r="I19" s="115"/>
      <c r="J19" s="235"/>
      <c r="K19" s="331">
        <f>SUM((E19*I19)+(F19*J19))</f>
        <v>0</v>
      </c>
    </row>
    <row r="20" spans="1:11" ht="15.75" thickBot="1" x14ac:dyDescent="0.3">
      <c r="A20" s="116">
        <v>45</v>
      </c>
      <c r="B20" s="354"/>
      <c r="C20" s="334"/>
      <c r="D20" s="334"/>
      <c r="E20" s="334"/>
      <c r="F20" s="336"/>
      <c r="G20" s="118" t="s">
        <v>31</v>
      </c>
      <c r="H20" s="118" t="s">
        <v>7</v>
      </c>
      <c r="I20" s="119"/>
      <c r="J20" s="234"/>
      <c r="K20" s="332"/>
    </row>
    <row r="21" spans="1:11" ht="15.75" thickBot="1" x14ac:dyDescent="0.3">
      <c r="I21" s="120"/>
      <c r="J21" s="120"/>
      <c r="K21" s="120"/>
    </row>
    <row r="22" spans="1:11" x14ac:dyDescent="0.25">
      <c r="A22" s="103">
        <v>46</v>
      </c>
      <c r="B22" s="352" t="s">
        <v>14</v>
      </c>
      <c r="C22" s="343" t="s">
        <v>9</v>
      </c>
      <c r="D22" s="346" t="s">
        <v>11</v>
      </c>
      <c r="E22" s="348">
        <f>'INDOT Early Fill Requirement'!F117</f>
        <v>15000</v>
      </c>
      <c r="F22" s="348">
        <f>SUM('INDOT Early Fill Requirement'!E117+'Other State Agencies'!E35)</f>
        <v>44050</v>
      </c>
      <c r="G22" s="105" t="s">
        <v>31</v>
      </c>
      <c r="H22" s="105" t="s">
        <v>5</v>
      </c>
      <c r="I22" s="232"/>
      <c r="J22" s="232"/>
      <c r="K22" s="106"/>
    </row>
    <row r="23" spans="1:11" x14ac:dyDescent="0.25">
      <c r="A23" s="107">
        <v>47</v>
      </c>
      <c r="B23" s="353"/>
      <c r="C23" s="344"/>
      <c r="D23" s="347"/>
      <c r="E23" s="347"/>
      <c r="F23" s="363"/>
      <c r="G23" s="109" t="s">
        <v>31</v>
      </c>
      <c r="H23" s="124" t="s">
        <v>6</v>
      </c>
      <c r="I23" s="235"/>
      <c r="J23" s="235"/>
      <c r="K23" s="110"/>
    </row>
    <row r="24" spans="1:11" x14ac:dyDescent="0.25">
      <c r="A24" s="107">
        <v>48</v>
      </c>
      <c r="B24" s="353"/>
      <c r="C24" s="345"/>
      <c r="D24" s="347"/>
      <c r="E24" s="347"/>
      <c r="F24" s="363"/>
      <c r="G24" s="109" t="s">
        <v>31</v>
      </c>
      <c r="H24" s="124" t="s">
        <v>7</v>
      </c>
      <c r="I24" s="235"/>
      <c r="J24" s="235"/>
      <c r="K24" s="111">
        <f>SUM((E22*I22)+(F22*J22))</f>
        <v>0</v>
      </c>
    </row>
    <row r="25" spans="1:11" x14ac:dyDescent="0.25">
      <c r="A25" s="112">
        <v>49</v>
      </c>
      <c r="B25" s="353"/>
      <c r="C25" s="333" t="s">
        <v>10</v>
      </c>
      <c r="D25" s="333" t="s">
        <v>11</v>
      </c>
      <c r="E25" s="333">
        <v>0</v>
      </c>
      <c r="F25" s="335">
        <f>'Local Entities Tonnage'!H262</f>
        <v>73100</v>
      </c>
      <c r="G25" s="114" t="s">
        <v>31</v>
      </c>
      <c r="H25" s="125" t="s">
        <v>5</v>
      </c>
      <c r="I25" s="115"/>
      <c r="J25" s="235"/>
      <c r="K25" s="331">
        <f>SUM((E25*I25)+(F25*J25))</f>
        <v>0</v>
      </c>
    </row>
    <row r="26" spans="1:11" ht="15.75" thickBot="1" x14ac:dyDescent="0.3">
      <c r="A26" s="116">
        <v>50</v>
      </c>
      <c r="B26" s="354"/>
      <c r="C26" s="334"/>
      <c r="D26" s="334"/>
      <c r="E26" s="334"/>
      <c r="F26" s="336"/>
      <c r="G26" s="118" t="s">
        <v>31</v>
      </c>
      <c r="H26" s="118" t="s">
        <v>7</v>
      </c>
      <c r="I26" s="119"/>
      <c r="J26" s="234"/>
      <c r="K26" s="332"/>
    </row>
    <row r="27" spans="1:11" ht="15.75" thickBot="1" x14ac:dyDescent="0.3">
      <c r="I27" s="120"/>
      <c r="J27" s="120"/>
      <c r="K27" s="120"/>
    </row>
    <row r="28" spans="1:11" x14ac:dyDescent="0.25">
      <c r="A28" s="103">
        <v>51</v>
      </c>
      <c r="B28" s="352" t="s">
        <v>15</v>
      </c>
      <c r="C28" s="343" t="s">
        <v>9</v>
      </c>
      <c r="D28" s="346" t="s">
        <v>11</v>
      </c>
      <c r="E28" s="348">
        <f>'INDOT Early Fill Requirement'!F148</f>
        <v>0</v>
      </c>
      <c r="F28" s="348">
        <f>SUM('INDOT Early Fill Requirement'!E148+'Other State Agencies'!E39)</f>
        <v>28100</v>
      </c>
      <c r="G28" s="105" t="s">
        <v>31</v>
      </c>
      <c r="H28" s="105" t="s">
        <v>5</v>
      </c>
      <c r="I28" s="115"/>
      <c r="J28" s="232"/>
      <c r="K28" s="106"/>
    </row>
    <row r="29" spans="1:11" x14ac:dyDescent="0.25">
      <c r="A29" s="107">
        <v>52</v>
      </c>
      <c r="B29" s="353"/>
      <c r="C29" s="344"/>
      <c r="D29" s="347"/>
      <c r="E29" s="347"/>
      <c r="F29" s="363"/>
      <c r="G29" s="109" t="s">
        <v>31</v>
      </c>
      <c r="H29" s="124" t="s">
        <v>6</v>
      </c>
      <c r="I29" s="115"/>
      <c r="J29" s="235"/>
      <c r="K29" s="110">
        <f>SUM((E28*I28)+(F28*J28))</f>
        <v>0</v>
      </c>
    </row>
    <row r="30" spans="1:11" x14ac:dyDescent="0.25">
      <c r="A30" s="107">
        <v>53</v>
      </c>
      <c r="B30" s="353"/>
      <c r="C30" s="345"/>
      <c r="D30" s="347"/>
      <c r="E30" s="347"/>
      <c r="F30" s="363"/>
      <c r="G30" s="109" t="s">
        <v>31</v>
      </c>
      <c r="H30" s="124" t="s">
        <v>7</v>
      </c>
      <c r="I30" s="115"/>
      <c r="J30" s="235"/>
      <c r="K30" s="111"/>
    </row>
    <row r="31" spans="1:11" x14ac:dyDescent="0.25">
      <c r="A31" s="112">
        <v>54</v>
      </c>
      <c r="B31" s="353"/>
      <c r="C31" s="333" t="s">
        <v>10</v>
      </c>
      <c r="D31" s="333" t="s">
        <v>11</v>
      </c>
      <c r="E31" s="333">
        <v>0</v>
      </c>
      <c r="F31" s="335">
        <f>'Local Entities Tonnage'!H278</f>
        <v>12570</v>
      </c>
      <c r="G31" s="114" t="s">
        <v>31</v>
      </c>
      <c r="H31" s="125" t="s">
        <v>5</v>
      </c>
      <c r="I31" s="115"/>
      <c r="J31" s="235"/>
      <c r="K31" s="331">
        <f>SUM((E31*I31)+(F31*J31))</f>
        <v>0</v>
      </c>
    </row>
    <row r="32" spans="1:11" ht="15.75" thickBot="1" x14ac:dyDescent="0.3">
      <c r="A32" s="116">
        <v>55</v>
      </c>
      <c r="B32" s="354"/>
      <c r="C32" s="334"/>
      <c r="D32" s="334"/>
      <c r="E32" s="334"/>
      <c r="F32" s="336"/>
      <c r="G32" s="118" t="s">
        <v>31</v>
      </c>
      <c r="H32" s="118" t="s">
        <v>7</v>
      </c>
      <c r="I32" s="119"/>
      <c r="J32" s="234"/>
      <c r="K32" s="332"/>
    </row>
    <row r="33" spans="1:11" ht="15.75" thickBot="1" x14ac:dyDescent="0.3">
      <c r="I33" s="120"/>
      <c r="J33" s="120"/>
      <c r="K33" s="120"/>
    </row>
    <row r="34" spans="1:11" x14ac:dyDescent="0.25">
      <c r="A34" s="103">
        <v>56</v>
      </c>
      <c r="B34" s="352" t="s">
        <v>16</v>
      </c>
      <c r="C34" s="343" t="s">
        <v>9</v>
      </c>
      <c r="D34" s="346" t="s">
        <v>11</v>
      </c>
      <c r="E34" s="348">
        <f>'INDOT Early Fill Requirement'!F179</f>
        <v>11000</v>
      </c>
      <c r="F34" s="348">
        <f>SUM('INDOT Early Fill Requirement'!E179+'Other State Agencies'!E41)</f>
        <v>17075</v>
      </c>
      <c r="G34" s="105" t="s">
        <v>31</v>
      </c>
      <c r="H34" s="105" t="s">
        <v>5</v>
      </c>
      <c r="I34" s="232"/>
      <c r="J34" s="232"/>
      <c r="K34" s="106"/>
    </row>
    <row r="35" spans="1:11" x14ac:dyDescent="0.25">
      <c r="A35" s="107">
        <v>57</v>
      </c>
      <c r="B35" s="353"/>
      <c r="C35" s="344"/>
      <c r="D35" s="347"/>
      <c r="E35" s="347"/>
      <c r="F35" s="363"/>
      <c r="G35" s="109" t="s">
        <v>31</v>
      </c>
      <c r="H35" s="124" t="s">
        <v>6</v>
      </c>
      <c r="I35" s="235"/>
      <c r="J35" s="235"/>
      <c r="K35" s="110">
        <f>SUM((E34*I34)+(F34*J34))</f>
        <v>0</v>
      </c>
    </row>
    <row r="36" spans="1:11" x14ac:dyDescent="0.25">
      <c r="A36" s="107">
        <v>58</v>
      </c>
      <c r="B36" s="353"/>
      <c r="C36" s="345"/>
      <c r="D36" s="347"/>
      <c r="E36" s="347"/>
      <c r="F36" s="363"/>
      <c r="G36" s="109" t="s">
        <v>31</v>
      </c>
      <c r="H36" s="124" t="s">
        <v>7</v>
      </c>
      <c r="I36" s="235"/>
      <c r="J36" s="235"/>
      <c r="K36" s="111"/>
    </row>
    <row r="37" spans="1:11" x14ac:dyDescent="0.25">
      <c r="A37" s="112">
        <v>59</v>
      </c>
      <c r="B37" s="353"/>
      <c r="C37" s="333" t="s">
        <v>10</v>
      </c>
      <c r="D37" s="333" t="s">
        <v>11</v>
      </c>
      <c r="E37" s="333">
        <v>0</v>
      </c>
      <c r="F37" s="335">
        <f>'Local Entities Tonnage'!H292</f>
        <v>10805</v>
      </c>
      <c r="G37" s="114" t="s">
        <v>31</v>
      </c>
      <c r="H37" s="125" t="s">
        <v>5</v>
      </c>
      <c r="I37" s="115"/>
      <c r="J37" s="235"/>
      <c r="K37" s="331">
        <f>SUM((E37*I37)+(F37*J37))</f>
        <v>0</v>
      </c>
    </row>
    <row r="38" spans="1:11" ht="15.75" thickBot="1" x14ac:dyDescent="0.3">
      <c r="A38" s="116">
        <v>60</v>
      </c>
      <c r="B38" s="354"/>
      <c r="C38" s="334"/>
      <c r="D38" s="334"/>
      <c r="E38" s="334"/>
      <c r="F38" s="336"/>
      <c r="G38" s="118" t="s">
        <v>31</v>
      </c>
      <c r="H38" s="118" t="s">
        <v>7</v>
      </c>
      <c r="I38" s="119"/>
      <c r="J38" s="234"/>
      <c r="K38" s="332"/>
    </row>
    <row r="39" spans="1:11" s="87" customFormat="1" x14ac:dyDescent="0.25">
      <c r="A39" s="61"/>
      <c r="B39" s="135"/>
      <c r="C39" s="61"/>
      <c r="D39" s="61"/>
      <c r="E39" s="61"/>
      <c r="F39" s="61"/>
      <c r="G39" s="61"/>
      <c r="H39" s="61"/>
      <c r="I39" s="136"/>
      <c r="J39" s="136"/>
      <c r="K39" s="137"/>
    </row>
    <row r="41" spans="1:11" x14ac:dyDescent="0.25">
      <c r="E41" s="351" t="s">
        <v>1893</v>
      </c>
      <c r="F41" s="351"/>
      <c r="K41" s="130" t="s">
        <v>1875</v>
      </c>
    </row>
    <row r="42" spans="1:11" x14ac:dyDescent="0.25">
      <c r="E42" s="131" t="s">
        <v>1892</v>
      </c>
      <c r="F42" s="132" t="s">
        <v>1891</v>
      </c>
      <c r="K42" s="341">
        <f>SUM(K4:K38)</f>
        <v>0</v>
      </c>
    </row>
    <row r="43" spans="1:11" ht="15.75" thickBot="1" x14ac:dyDescent="0.3">
      <c r="E43" s="133">
        <f>SUM(E4:E38)</f>
        <v>53350</v>
      </c>
      <c r="F43" s="134">
        <f>F4+F7+F10+F13+F16+F19+F22+F25+F28+F31+F34+F37</f>
        <v>374225</v>
      </c>
      <c r="K43" s="342"/>
    </row>
    <row r="44" spans="1:11" x14ac:dyDescent="0.25">
      <c r="E44" s="359" t="s">
        <v>1894</v>
      </c>
      <c r="F44" s="360"/>
    </row>
    <row r="45" spans="1:11" ht="15.75" thickBot="1" x14ac:dyDescent="0.3">
      <c r="E45" s="361">
        <f>E43+F43</f>
        <v>427575</v>
      </c>
      <c r="F45" s="362"/>
    </row>
  </sheetData>
  <sheetProtection selectLockedCells="1"/>
  <mergeCells count="64">
    <mergeCell ref="K42:K43"/>
    <mergeCell ref="E4:E6"/>
    <mergeCell ref="F4:F6"/>
    <mergeCell ref="E41:F41"/>
    <mergeCell ref="K7:K8"/>
    <mergeCell ref="F7:F8"/>
    <mergeCell ref="E7:E8"/>
    <mergeCell ref="K13:K14"/>
    <mergeCell ref="K19:K20"/>
    <mergeCell ref="K25:K26"/>
    <mergeCell ref="K31:K32"/>
    <mergeCell ref="K37:K38"/>
    <mergeCell ref="C10:C12"/>
    <mergeCell ref="D10:D12"/>
    <mergeCell ref="E10:E12"/>
    <mergeCell ref="F10:F12"/>
    <mergeCell ref="B10:B14"/>
    <mergeCell ref="C13:C14"/>
    <mergeCell ref="F13:F14"/>
    <mergeCell ref="E13:E14"/>
    <mergeCell ref="D13:D14"/>
    <mergeCell ref="C4:C6"/>
    <mergeCell ref="D4:D6"/>
    <mergeCell ref="B4:B8"/>
    <mergeCell ref="C7:C8"/>
    <mergeCell ref="D7:D8"/>
    <mergeCell ref="C16:C18"/>
    <mergeCell ref="D16:D18"/>
    <mergeCell ref="E16:E18"/>
    <mergeCell ref="F16:F18"/>
    <mergeCell ref="B16:B20"/>
    <mergeCell ref="C19:C20"/>
    <mergeCell ref="F19:F20"/>
    <mergeCell ref="E19:E20"/>
    <mergeCell ref="D19:D20"/>
    <mergeCell ref="C22:C24"/>
    <mergeCell ref="D22:D24"/>
    <mergeCell ref="E22:E24"/>
    <mergeCell ref="F22:F24"/>
    <mergeCell ref="B22:B26"/>
    <mergeCell ref="C25:C26"/>
    <mergeCell ref="F25:F26"/>
    <mergeCell ref="E25:E26"/>
    <mergeCell ref="D25:D26"/>
    <mergeCell ref="C28:C30"/>
    <mergeCell ref="D28:D30"/>
    <mergeCell ref="E28:E30"/>
    <mergeCell ref="F28:F30"/>
    <mergeCell ref="B34:B38"/>
    <mergeCell ref="B28:B32"/>
    <mergeCell ref="C31:C32"/>
    <mergeCell ref="F31:F32"/>
    <mergeCell ref="E31:E32"/>
    <mergeCell ref="D31:D32"/>
    <mergeCell ref="E44:F44"/>
    <mergeCell ref="E45:F45"/>
    <mergeCell ref="C34:C36"/>
    <mergeCell ref="D34:D36"/>
    <mergeCell ref="E34:E36"/>
    <mergeCell ref="F34:F36"/>
    <mergeCell ref="C37:C38"/>
    <mergeCell ref="F37:F38"/>
    <mergeCell ref="E37:E38"/>
    <mergeCell ref="D37:D38"/>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N75"/>
  <sheetViews>
    <sheetView showGridLines="0" zoomScale="66" zoomScaleNormal="66" workbookViewId="0">
      <selection activeCell="E13" sqref="E13"/>
    </sheetView>
  </sheetViews>
  <sheetFormatPr defaultRowHeight="15" x14ac:dyDescent="0.25"/>
  <cols>
    <col min="1" max="1" width="4.28515625" style="50" customWidth="1"/>
    <col min="2" max="2" width="22.85546875" style="48" customWidth="1"/>
    <col min="3" max="3" width="25.28515625" style="48" customWidth="1"/>
    <col min="4" max="4" width="19" style="49" customWidth="1"/>
    <col min="5" max="5" width="17" style="52" customWidth="1"/>
    <col min="6" max="6" width="10.7109375" style="48" customWidth="1"/>
    <col min="7" max="7" width="14.5703125" style="48" customWidth="1"/>
    <col min="8" max="8" width="15.28515625" style="293" customWidth="1"/>
    <col min="9" max="9" width="29.42578125" style="48" customWidth="1"/>
    <col min="10" max="10" width="20.7109375" style="48" customWidth="1"/>
    <col min="11" max="12" width="10.7109375" style="48" customWidth="1"/>
    <col min="13" max="13" width="23.5703125" style="49" customWidth="1"/>
    <col min="14" max="14" width="46.85546875" style="48" customWidth="1"/>
    <col min="15" max="16384" width="9.140625" style="48"/>
  </cols>
  <sheetData>
    <row r="1" spans="1:14" ht="15" customHeight="1" x14ac:dyDescent="0.25">
      <c r="A1" s="368" t="s">
        <v>2237</v>
      </c>
      <c r="B1" s="368"/>
      <c r="C1" s="368"/>
      <c r="D1" s="368"/>
      <c r="E1" s="368"/>
    </row>
    <row r="2" spans="1:14" ht="11.25" customHeight="1" x14ac:dyDescent="0.25">
      <c r="B2" s="51"/>
    </row>
    <row r="3" spans="1:14" ht="21.75" thickBot="1" x14ac:dyDescent="0.3">
      <c r="B3" s="53" t="s">
        <v>18</v>
      </c>
    </row>
    <row r="4" spans="1:14" s="60" customFormat="1" ht="30" customHeight="1" x14ac:dyDescent="0.25">
      <c r="A4" s="54"/>
      <c r="B4" s="55" t="s">
        <v>0</v>
      </c>
      <c r="C4" s="56" t="s">
        <v>19</v>
      </c>
      <c r="D4" s="57" t="s">
        <v>20</v>
      </c>
      <c r="E4" s="58" t="s">
        <v>2239</v>
      </c>
      <c r="F4" s="57" t="s">
        <v>21</v>
      </c>
      <c r="G4" s="57" t="s">
        <v>2238</v>
      </c>
      <c r="H4" s="294" t="s">
        <v>3</v>
      </c>
      <c r="I4" s="56" t="s">
        <v>22</v>
      </c>
      <c r="J4" s="56" t="s">
        <v>23</v>
      </c>
      <c r="K4" s="57" t="s">
        <v>24</v>
      </c>
      <c r="L4" s="57" t="s">
        <v>25</v>
      </c>
      <c r="M4" s="57" t="s">
        <v>26</v>
      </c>
      <c r="N4" s="59" t="s">
        <v>27</v>
      </c>
    </row>
    <row r="5" spans="1:14" ht="30" x14ac:dyDescent="0.25">
      <c r="A5" s="61"/>
      <c r="B5" s="369" t="s">
        <v>28</v>
      </c>
      <c r="C5" s="62" t="s">
        <v>29</v>
      </c>
      <c r="D5" s="62" t="s">
        <v>30</v>
      </c>
      <c r="E5" s="63">
        <v>40</v>
      </c>
      <c r="F5" s="64" t="s">
        <v>31</v>
      </c>
      <c r="G5" s="65" t="s">
        <v>32</v>
      </c>
      <c r="H5" s="295" t="s">
        <v>5</v>
      </c>
      <c r="I5" s="66" t="s">
        <v>33</v>
      </c>
      <c r="J5" s="66" t="s">
        <v>34</v>
      </c>
      <c r="K5" s="66" t="s">
        <v>35</v>
      </c>
      <c r="L5" s="66">
        <v>46214</v>
      </c>
      <c r="M5" s="65" t="s">
        <v>36</v>
      </c>
      <c r="N5" s="281" t="s">
        <v>3392</v>
      </c>
    </row>
    <row r="6" spans="1:14" ht="30" x14ac:dyDescent="0.25">
      <c r="A6" s="61"/>
      <c r="B6" s="370"/>
      <c r="C6" s="65" t="s">
        <v>37</v>
      </c>
      <c r="D6" s="65" t="s">
        <v>30</v>
      </c>
      <c r="E6" s="63">
        <v>20</v>
      </c>
      <c r="F6" s="64" t="s">
        <v>31</v>
      </c>
      <c r="G6" s="65" t="s">
        <v>32</v>
      </c>
      <c r="H6" s="295" t="s">
        <v>5</v>
      </c>
      <c r="I6" s="66" t="s">
        <v>1895</v>
      </c>
      <c r="J6" s="66" t="s">
        <v>884</v>
      </c>
      <c r="K6" s="66" t="s">
        <v>35</v>
      </c>
      <c r="L6" s="66">
        <v>46135</v>
      </c>
      <c r="M6" s="65" t="s">
        <v>1878</v>
      </c>
      <c r="N6" s="282" t="s">
        <v>3391</v>
      </c>
    </row>
    <row r="7" spans="1:14" ht="30.75" thickBot="1" x14ac:dyDescent="0.3">
      <c r="A7" s="61"/>
      <c r="B7" s="367"/>
      <c r="C7" s="67" t="s">
        <v>38</v>
      </c>
      <c r="D7" s="68" t="s">
        <v>30</v>
      </c>
      <c r="E7" s="69">
        <v>20</v>
      </c>
      <c r="F7" s="70" t="s">
        <v>31</v>
      </c>
      <c r="G7" s="67" t="s">
        <v>32</v>
      </c>
      <c r="H7" s="296" t="s">
        <v>5</v>
      </c>
      <c r="I7" s="71" t="s">
        <v>39</v>
      </c>
      <c r="J7" s="71" t="s">
        <v>40</v>
      </c>
      <c r="K7" s="71" t="s">
        <v>35</v>
      </c>
      <c r="L7" s="71">
        <v>47872</v>
      </c>
      <c r="M7" s="67" t="s">
        <v>41</v>
      </c>
      <c r="N7" s="283" t="s">
        <v>42</v>
      </c>
    </row>
    <row r="8" spans="1:14" s="50" customFormat="1" ht="15.75" thickBot="1" x14ac:dyDescent="0.3">
      <c r="A8" s="61"/>
      <c r="B8" s="61"/>
      <c r="C8" s="72"/>
      <c r="D8" s="73" t="s">
        <v>1886</v>
      </c>
      <c r="E8" s="74">
        <f>SUM(E5:E7)</f>
        <v>80</v>
      </c>
      <c r="F8" s="75"/>
      <c r="G8" s="72"/>
      <c r="H8" s="297"/>
      <c r="I8" s="61"/>
      <c r="J8" s="61"/>
      <c r="K8" s="61"/>
      <c r="L8" s="61"/>
      <c r="M8" s="72"/>
      <c r="N8" s="284"/>
    </row>
    <row r="9" spans="1:14" s="50" customFormat="1" ht="15.75" thickBot="1" x14ac:dyDescent="0.3">
      <c r="A9" s="61"/>
      <c r="B9" s="61"/>
      <c r="C9" s="72"/>
      <c r="D9" s="72"/>
      <c r="E9" s="76"/>
      <c r="F9" s="75"/>
      <c r="G9" s="72"/>
      <c r="H9" s="297"/>
      <c r="I9" s="61"/>
      <c r="J9" s="61"/>
      <c r="K9" s="61"/>
      <c r="L9" s="61"/>
      <c r="M9" s="72"/>
      <c r="N9" s="284"/>
    </row>
    <row r="10" spans="1:14" ht="45" x14ac:dyDescent="0.25">
      <c r="A10" s="61"/>
      <c r="B10" s="377" t="s">
        <v>43</v>
      </c>
      <c r="C10" s="316" t="s">
        <v>44</v>
      </c>
      <c r="D10" s="98" t="s">
        <v>30</v>
      </c>
      <c r="E10" s="95">
        <v>75</v>
      </c>
      <c r="F10" s="96" t="s">
        <v>31</v>
      </c>
      <c r="G10" s="94" t="s">
        <v>32</v>
      </c>
      <c r="H10" s="299" t="s">
        <v>5</v>
      </c>
      <c r="I10" s="97" t="s">
        <v>45</v>
      </c>
      <c r="J10" s="97" t="s">
        <v>46</v>
      </c>
      <c r="K10" s="97" t="s">
        <v>35</v>
      </c>
      <c r="L10" s="97">
        <v>47374</v>
      </c>
      <c r="M10" s="94" t="s">
        <v>47</v>
      </c>
      <c r="N10" s="291" t="s">
        <v>48</v>
      </c>
    </row>
    <row r="11" spans="1:14" x14ac:dyDescent="0.25">
      <c r="A11" s="61"/>
      <c r="B11" s="378"/>
      <c r="C11" s="317" t="s">
        <v>3439</v>
      </c>
      <c r="D11" s="311" t="s">
        <v>30</v>
      </c>
      <c r="E11" s="312">
        <v>160</v>
      </c>
      <c r="F11" s="313" t="s">
        <v>31</v>
      </c>
      <c r="G11" s="310" t="s">
        <v>32</v>
      </c>
      <c r="H11" s="314" t="s">
        <v>5</v>
      </c>
      <c r="I11" s="315" t="s">
        <v>3440</v>
      </c>
      <c r="J11" s="315" t="s">
        <v>34</v>
      </c>
      <c r="K11" s="315" t="s">
        <v>35</v>
      </c>
      <c r="L11" s="315">
        <v>46225</v>
      </c>
      <c r="M11" s="310" t="s">
        <v>3441</v>
      </c>
      <c r="N11" s="282"/>
    </row>
    <row r="12" spans="1:14" ht="30.75" thickBot="1" x14ac:dyDescent="0.3">
      <c r="A12" s="61"/>
      <c r="B12" s="379"/>
      <c r="C12" s="318" t="s">
        <v>66</v>
      </c>
      <c r="D12" s="68" t="s">
        <v>30</v>
      </c>
      <c r="E12" s="69">
        <v>80</v>
      </c>
      <c r="F12" s="70" t="s">
        <v>31</v>
      </c>
      <c r="G12" s="67" t="s">
        <v>32</v>
      </c>
      <c r="H12" s="296" t="s">
        <v>5</v>
      </c>
      <c r="I12" s="71" t="s">
        <v>67</v>
      </c>
      <c r="J12" s="71" t="s">
        <v>34</v>
      </c>
      <c r="K12" s="71" t="s">
        <v>35</v>
      </c>
      <c r="L12" s="71">
        <v>46205</v>
      </c>
      <c r="M12" s="67" t="s">
        <v>68</v>
      </c>
      <c r="N12" s="283" t="s">
        <v>69</v>
      </c>
    </row>
    <row r="13" spans="1:14" s="50" customFormat="1" ht="15.75" thickBot="1" x14ac:dyDescent="0.3">
      <c r="A13" s="61"/>
      <c r="B13" s="61"/>
      <c r="C13" s="72"/>
      <c r="D13" s="83" t="s">
        <v>1886</v>
      </c>
      <c r="E13" s="84">
        <f>SUM(E10:E12)</f>
        <v>315</v>
      </c>
      <c r="F13" s="75"/>
      <c r="G13" s="72"/>
      <c r="H13" s="297"/>
      <c r="I13" s="61"/>
      <c r="J13" s="61"/>
      <c r="K13" s="61"/>
      <c r="L13" s="61"/>
      <c r="M13" s="72"/>
      <c r="N13" s="284"/>
    </row>
    <row r="14" spans="1:14" s="50" customFormat="1" ht="15.75" thickBot="1" x14ac:dyDescent="0.3">
      <c r="A14" s="61"/>
      <c r="B14" s="61"/>
      <c r="C14" s="72"/>
      <c r="D14" s="72"/>
      <c r="E14" s="76"/>
      <c r="F14" s="75"/>
      <c r="G14" s="72"/>
      <c r="H14" s="297"/>
      <c r="I14" s="61"/>
      <c r="J14" s="61"/>
      <c r="K14" s="61"/>
      <c r="L14" s="61"/>
      <c r="M14" s="72"/>
      <c r="N14" s="284"/>
    </row>
    <row r="15" spans="1:14" ht="30.75" thickBot="1" x14ac:dyDescent="0.3">
      <c r="A15" s="61"/>
      <c r="B15" s="77" t="s">
        <v>49</v>
      </c>
      <c r="C15" s="78" t="s">
        <v>50</v>
      </c>
      <c r="D15" s="78" t="s">
        <v>30</v>
      </c>
      <c r="E15" s="80">
        <v>400</v>
      </c>
      <c r="F15" s="81" t="s">
        <v>31</v>
      </c>
      <c r="G15" s="78" t="s">
        <v>32</v>
      </c>
      <c r="H15" s="300" t="s">
        <v>3398</v>
      </c>
      <c r="I15" s="82" t="s">
        <v>51</v>
      </c>
      <c r="J15" s="82" t="s">
        <v>1873</v>
      </c>
      <c r="K15" s="82" t="s">
        <v>35</v>
      </c>
      <c r="L15" s="82">
        <v>46124</v>
      </c>
      <c r="M15" s="78" t="s">
        <v>52</v>
      </c>
      <c r="N15" s="285" t="s">
        <v>3390</v>
      </c>
    </row>
    <row r="16" spans="1:14" s="50" customFormat="1" ht="15.75" thickBot="1" x14ac:dyDescent="0.3">
      <c r="A16" s="61"/>
      <c r="B16" s="61"/>
      <c r="C16" s="72"/>
      <c r="D16" s="83" t="s">
        <v>1886</v>
      </c>
      <c r="E16" s="84">
        <f>SUM(E15)</f>
        <v>400</v>
      </c>
      <c r="F16" s="75"/>
      <c r="G16" s="72"/>
      <c r="H16" s="297"/>
      <c r="I16" s="61"/>
      <c r="J16" s="61"/>
      <c r="K16" s="61"/>
      <c r="L16" s="61"/>
      <c r="M16" s="72"/>
      <c r="N16" s="284"/>
    </row>
    <row r="17" spans="1:14" s="50" customFormat="1" ht="15.75" thickBot="1" x14ac:dyDescent="0.3">
      <c r="A17" s="61"/>
      <c r="B17" s="61"/>
      <c r="C17" s="72"/>
      <c r="D17" s="72"/>
      <c r="E17" s="76"/>
      <c r="F17" s="75"/>
      <c r="G17" s="72"/>
      <c r="H17" s="297"/>
      <c r="I17" s="61"/>
      <c r="J17" s="61"/>
      <c r="K17" s="61"/>
      <c r="L17" s="61"/>
      <c r="M17" s="72"/>
      <c r="N17" s="284"/>
    </row>
    <row r="18" spans="1:14" ht="30.75" thickBot="1" x14ac:dyDescent="0.3">
      <c r="A18" s="61"/>
      <c r="B18" s="77" t="s">
        <v>53</v>
      </c>
      <c r="C18" s="79" t="s">
        <v>54</v>
      </c>
      <c r="D18" s="79" t="s">
        <v>30</v>
      </c>
      <c r="E18" s="80">
        <v>25</v>
      </c>
      <c r="F18" s="81" t="s">
        <v>31</v>
      </c>
      <c r="G18" s="78" t="s">
        <v>32</v>
      </c>
      <c r="H18" s="298" t="s">
        <v>5</v>
      </c>
      <c r="I18" s="82" t="s">
        <v>55</v>
      </c>
      <c r="J18" s="82" t="s">
        <v>56</v>
      </c>
      <c r="K18" s="82" t="s">
        <v>35</v>
      </c>
      <c r="L18" s="82">
        <v>47838</v>
      </c>
      <c r="M18" s="78" t="s">
        <v>57</v>
      </c>
      <c r="N18" s="286" t="s">
        <v>58</v>
      </c>
    </row>
    <row r="19" spans="1:14" s="50" customFormat="1" ht="15.75" thickBot="1" x14ac:dyDescent="0.3">
      <c r="A19" s="61"/>
      <c r="B19" s="61"/>
      <c r="C19" s="72"/>
      <c r="D19" s="83" t="s">
        <v>1886</v>
      </c>
      <c r="E19" s="84">
        <f>SUM(E18)</f>
        <v>25</v>
      </c>
      <c r="F19" s="75"/>
      <c r="G19" s="72"/>
      <c r="H19" s="297"/>
      <c r="I19" s="61"/>
      <c r="J19" s="61"/>
      <c r="K19" s="61"/>
      <c r="L19" s="61"/>
      <c r="M19" s="72"/>
      <c r="N19" s="287"/>
    </row>
    <row r="20" spans="1:14" s="50" customFormat="1" x14ac:dyDescent="0.25">
      <c r="A20" s="61"/>
      <c r="B20" s="61"/>
      <c r="C20" s="72"/>
      <c r="D20" s="85"/>
      <c r="E20" s="76"/>
      <c r="F20" s="75"/>
      <c r="G20" s="72"/>
      <c r="H20" s="297"/>
      <c r="I20" s="61"/>
      <c r="J20" s="61"/>
      <c r="K20" s="61"/>
      <c r="L20" s="61"/>
      <c r="M20" s="72"/>
      <c r="N20" s="287"/>
    </row>
    <row r="21" spans="1:14" s="50" customFormat="1" ht="15.75" thickBot="1" x14ac:dyDescent="0.3">
      <c r="A21" s="61"/>
      <c r="B21" s="61"/>
      <c r="C21" s="72"/>
      <c r="D21" s="85"/>
      <c r="E21" s="76"/>
      <c r="F21" s="75"/>
      <c r="G21" s="72"/>
      <c r="H21" s="297"/>
      <c r="I21" s="61"/>
      <c r="J21" s="61"/>
      <c r="K21" s="61"/>
      <c r="L21" s="61"/>
      <c r="M21" s="72"/>
      <c r="N21" s="287"/>
    </row>
    <row r="22" spans="1:14" s="50" customFormat="1" ht="15.75" x14ac:dyDescent="0.25">
      <c r="A22" s="61"/>
      <c r="B22" s="61"/>
      <c r="C22" s="72"/>
      <c r="D22" s="371" t="s">
        <v>1887</v>
      </c>
      <c r="E22" s="372"/>
      <c r="F22" s="75"/>
      <c r="G22" s="72"/>
      <c r="H22" s="297"/>
      <c r="I22" s="61"/>
      <c r="J22" s="61"/>
      <c r="K22" s="61"/>
      <c r="L22" s="61"/>
      <c r="M22" s="72"/>
      <c r="N22" s="287"/>
    </row>
    <row r="23" spans="1:14" s="50" customFormat="1" ht="16.5" thickBot="1" x14ac:dyDescent="0.3">
      <c r="A23" s="61"/>
      <c r="B23" s="61"/>
      <c r="C23" s="72"/>
      <c r="D23" s="373">
        <f>SUM(E8,E13,E16,E19)</f>
        <v>820</v>
      </c>
      <c r="E23" s="374"/>
      <c r="F23" s="75"/>
      <c r="G23" s="72"/>
      <c r="H23" s="297"/>
      <c r="I23" s="61"/>
      <c r="J23" s="61"/>
      <c r="K23" s="61"/>
      <c r="L23" s="61"/>
      <c r="M23" s="72"/>
      <c r="N23" s="287"/>
    </row>
    <row r="24" spans="1:14" s="50" customFormat="1" x14ac:dyDescent="0.25">
      <c r="A24" s="61"/>
      <c r="B24" s="61"/>
      <c r="C24" s="72"/>
      <c r="D24" s="85"/>
      <c r="E24" s="76"/>
      <c r="F24" s="75"/>
      <c r="G24" s="72"/>
      <c r="H24" s="297"/>
      <c r="I24" s="61"/>
      <c r="J24" s="61"/>
      <c r="K24" s="61"/>
      <c r="L24" s="61"/>
      <c r="M24" s="72"/>
      <c r="N24" s="287"/>
    </row>
    <row r="25" spans="1:14" s="87" customFormat="1" ht="21.75" thickBot="1" x14ac:dyDescent="0.3">
      <c r="A25" s="61"/>
      <c r="B25" s="86" t="s">
        <v>59</v>
      </c>
      <c r="C25" s="61"/>
      <c r="D25" s="72"/>
      <c r="E25" s="76"/>
      <c r="F25" s="75"/>
      <c r="G25" s="72"/>
      <c r="H25" s="297"/>
      <c r="M25" s="88"/>
      <c r="N25" s="129"/>
    </row>
    <row r="26" spans="1:14" s="90" customFormat="1" ht="30" customHeight="1" x14ac:dyDescent="0.25">
      <c r="A26" s="89"/>
      <c r="B26" s="55" t="s">
        <v>0</v>
      </c>
      <c r="C26" s="56" t="s">
        <v>19</v>
      </c>
      <c r="D26" s="57" t="s">
        <v>20</v>
      </c>
      <c r="E26" s="58" t="s">
        <v>2239</v>
      </c>
      <c r="F26" s="57" t="s">
        <v>21</v>
      </c>
      <c r="G26" s="57" t="s">
        <v>2238</v>
      </c>
      <c r="H26" s="294" t="s">
        <v>3</v>
      </c>
      <c r="I26" s="56" t="s">
        <v>22</v>
      </c>
      <c r="J26" s="56" t="s">
        <v>23</v>
      </c>
      <c r="K26" s="57" t="s">
        <v>24</v>
      </c>
      <c r="L26" s="57"/>
      <c r="M26" s="57" t="s">
        <v>60</v>
      </c>
      <c r="N26" s="288" t="s">
        <v>27</v>
      </c>
    </row>
    <row r="27" spans="1:14" ht="36" customHeight="1" thickBot="1" x14ac:dyDescent="0.3">
      <c r="A27" s="61"/>
      <c r="B27" s="91" t="s">
        <v>28</v>
      </c>
      <c r="C27" s="67" t="s">
        <v>2245</v>
      </c>
      <c r="D27" s="68" t="s">
        <v>30</v>
      </c>
      <c r="E27" s="69">
        <v>20</v>
      </c>
      <c r="F27" s="70" t="s">
        <v>31</v>
      </c>
      <c r="G27" s="67" t="s">
        <v>61</v>
      </c>
      <c r="H27" s="296" t="s">
        <v>5</v>
      </c>
      <c r="I27" s="71" t="s">
        <v>62</v>
      </c>
      <c r="J27" s="71" t="s">
        <v>63</v>
      </c>
      <c r="K27" s="71" t="s">
        <v>35</v>
      </c>
      <c r="L27" s="71">
        <v>46168</v>
      </c>
      <c r="M27" s="67" t="s">
        <v>64</v>
      </c>
      <c r="N27" s="289" t="s">
        <v>3393</v>
      </c>
    </row>
    <row r="28" spans="1:14" s="50" customFormat="1" ht="15.75" thickBot="1" x14ac:dyDescent="0.3">
      <c r="A28" s="61"/>
      <c r="B28" s="61"/>
      <c r="C28" s="72"/>
      <c r="D28" s="92" t="s">
        <v>1872</v>
      </c>
      <c r="E28" s="93">
        <f>SUM(E26:E27)</f>
        <v>20</v>
      </c>
      <c r="F28" s="75"/>
      <c r="G28" s="72"/>
      <c r="H28" s="297"/>
      <c r="I28" s="61"/>
      <c r="J28" s="61"/>
      <c r="K28" s="61"/>
      <c r="L28" s="61"/>
      <c r="M28" s="72"/>
      <c r="N28" s="287"/>
    </row>
    <row r="29" spans="1:14" s="50" customFormat="1" ht="15.75" thickBot="1" x14ac:dyDescent="0.3">
      <c r="A29" s="61"/>
      <c r="B29" s="61"/>
      <c r="C29" s="72"/>
      <c r="D29" s="72"/>
      <c r="E29" s="76"/>
      <c r="F29" s="75"/>
      <c r="G29" s="72"/>
      <c r="H29" s="297"/>
      <c r="I29" s="61"/>
      <c r="J29" s="61"/>
      <c r="K29" s="61"/>
      <c r="L29" s="61"/>
      <c r="M29" s="72"/>
      <c r="N29" s="287"/>
    </row>
    <row r="30" spans="1:14" ht="30.75" thickBot="1" x14ac:dyDescent="0.3">
      <c r="A30" s="61"/>
      <c r="B30" s="244" t="s">
        <v>43</v>
      </c>
      <c r="C30" s="94" t="s">
        <v>65</v>
      </c>
      <c r="D30" s="94" t="s">
        <v>30</v>
      </c>
      <c r="E30" s="95">
        <v>70</v>
      </c>
      <c r="F30" s="96" t="s">
        <v>31</v>
      </c>
      <c r="G30" s="94" t="s">
        <v>61</v>
      </c>
      <c r="H30" s="299" t="s">
        <v>5</v>
      </c>
      <c r="I30" s="97" t="s">
        <v>1879</v>
      </c>
      <c r="J30" s="97" t="s">
        <v>1675</v>
      </c>
      <c r="K30" s="97" t="s">
        <v>35</v>
      </c>
      <c r="L30" s="97">
        <v>46064</v>
      </c>
      <c r="M30" s="94" t="s">
        <v>1880</v>
      </c>
      <c r="N30" s="290" t="s">
        <v>3394</v>
      </c>
    </row>
    <row r="31" spans="1:14" s="50" customFormat="1" ht="15.75" thickBot="1" x14ac:dyDescent="0.3">
      <c r="A31" s="61"/>
      <c r="B31" s="61"/>
      <c r="C31" s="72"/>
      <c r="D31" s="92" t="s">
        <v>1872</v>
      </c>
      <c r="E31" s="93">
        <f>SUM(E30:E30)</f>
        <v>70</v>
      </c>
      <c r="F31" s="75"/>
      <c r="G31" s="72"/>
      <c r="H31" s="297"/>
      <c r="I31" s="61"/>
      <c r="J31" s="61"/>
      <c r="K31" s="61"/>
      <c r="L31" s="61"/>
      <c r="M31" s="72"/>
      <c r="N31" s="284"/>
    </row>
    <row r="32" spans="1:14" s="50" customFormat="1" ht="15.75" thickBot="1" x14ac:dyDescent="0.3">
      <c r="A32" s="61"/>
      <c r="B32" s="61"/>
      <c r="C32" s="72"/>
      <c r="D32" s="72"/>
      <c r="E32" s="76"/>
      <c r="F32" s="75"/>
      <c r="G32" s="72"/>
      <c r="H32" s="297"/>
      <c r="I32" s="61"/>
      <c r="J32" s="61"/>
      <c r="K32" s="61"/>
      <c r="L32" s="61"/>
      <c r="M32" s="72"/>
      <c r="N32" s="284"/>
    </row>
    <row r="33" spans="1:14" ht="96" customHeight="1" x14ac:dyDescent="0.25">
      <c r="A33" s="61"/>
      <c r="B33" s="366" t="s">
        <v>70</v>
      </c>
      <c r="C33" s="94" t="s">
        <v>71</v>
      </c>
      <c r="D33" s="94" t="s">
        <v>30</v>
      </c>
      <c r="E33" s="95">
        <v>50</v>
      </c>
      <c r="F33" s="96" t="s">
        <v>31</v>
      </c>
      <c r="G33" s="94" t="s">
        <v>61</v>
      </c>
      <c r="H33" s="299" t="s">
        <v>5</v>
      </c>
      <c r="I33" s="97" t="s">
        <v>72</v>
      </c>
      <c r="J33" s="97" t="s">
        <v>73</v>
      </c>
      <c r="K33" s="97" t="s">
        <v>35</v>
      </c>
      <c r="L33" s="97">
        <v>46360</v>
      </c>
      <c r="M33" s="94" t="s">
        <v>74</v>
      </c>
      <c r="N33" s="291" t="s">
        <v>75</v>
      </c>
    </row>
    <row r="34" spans="1:14" ht="30.75" thickBot="1" x14ac:dyDescent="0.3">
      <c r="A34" s="61"/>
      <c r="B34" s="367"/>
      <c r="C34" s="67" t="s">
        <v>76</v>
      </c>
      <c r="D34" s="67" t="s">
        <v>30</v>
      </c>
      <c r="E34" s="69">
        <v>100</v>
      </c>
      <c r="F34" s="70" t="s">
        <v>31</v>
      </c>
      <c r="G34" s="67" t="s">
        <v>61</v>
      </c>
      <c r="H34" s="296" t="s">
        <v>5</v>
      </c>
      <c r="I34" s="71" t="s">
        <v>77</v>
      </c>
      <c r="J34" s="71" t="s">
        <v>78</v>
      </c>
      <c r="K34" s="71" t="s">
        <v>35</v>
      </c>
      <c r="L34" s="71">
        <v>46391</v>
      </c>
      <c r="M34" s="67" t="s">
        <v>79</v>
      </c>
      <c r="N34" s="289" t="s">
        <v>3397</v>
      </c>
    </row>
    <row r="35" spans="1:14" s="50" customFormat="1" ht="15.75" thickBot="1" x14ac:dyDescent="0.3">
      <c r="A35" s="61"/>
      <c r="B35" s="61"/>
      <c r="C35" s="72"/>
      <c r="D35" s="92" t="s">
        <v>1886</v>
      </c>
      <c r="E35" s="93">
        <f>SUM(E33:E34)</f>
        <v>150</v>
      </c>
      <c r="F35" s="75"/>
      <c r="G35" s="72"/>
      <c r="H35" s="297"/>
      <c r="I35" s="61"/>
      <c r="J35" s="61"/>
      <c r="K35" s="61"/>
      <c r="L35" s="61"/>
      <c r="M35" s="72"/>
      <c r="N35" s="287"/>
    </row>
    <row r="36" spans="1:14" s="50" customFormat="1" ht="15.75" thickBot="1" x14ac:dyDescent="0.3">
      <c r="A36" s="61"/>
      <c r="B36" s="61"/>
      <c r="C36" s="72"/>
      <c r="D36" s="72"/>
      <c r="E36" s="76"/>
      <c r="F36" s="75"/>
      <c r="G36" s="72"/>
      <c r="H36" s="297"/>
      <c r="I36" s="61"/>
      <c r="J36" s="61"/>
      <c r="K36" s="61"/>
      <c r="L36" s="61"/>
      <c r="M36" s="72"/>
      <c r="N36" s="287"/>
    </row>
    <row r="37" spans="1:14" ht="30" x14ac:dyDescent="0.25">
      <c r="A37" s="61"/>
      <c r="B37" s="366" t="s">
        <v>49</v>
      </c>
      <c r="C37" s="98" t="s">
        <v>80</v>
      </c>
      <c r="D37" s="98" t="s">
        <v>30</v>
      </c>
      <c r="E37" s="95">
        <v>50</v>
      </c>
      <c r="F37" s="96" t="s">
        <v>31</v>
      </c>
      <c r="G37" s="94" t="s">
        <v>61</v>
      </c>
      <c r="H37" s="299" t="s">
        <v>5</v>
      </c>
      <c r="I37" s="99" t="s">
        <v>81</v>
      </c>
      <c r="J37" s="99" t="s">
        <v>82</v>
      </c>
      <c r="K37" s="97" t="s">
        <v>35</v>
      </c>
      <c r="L37" s="97">
        <v>47250</v>
      </c>
      <c r="M37" s="94" t="s">
        <v>83</v>
      </c>
      <c r="N37" s="290" t="s">
        <v>84</v>
      </c>
    </row>
    <row r="38" spans="1:14" ht="30.75" thickBot="1" x14ac:dyDescent="0.3">
      <c r="A38" s="61"/>
      <c r="B38" s="367"/>
      <c r="C38" s="67" t="s">
        <v>85</v>
      </c>
      <c r="D38" s="68" t="s">
        <v>30</v>
      </c>
      <c r="E38" s="69">
        <v>50</v>
      </c>
      <c r="F38" s="70" t="s">
        <v>31</v>
      </c>
      <c r="G38" s="67" t="s">
        <v>61</v>
      </c>
      <c r="H38" s="296" t="s">
        <v>5</v>
      </c>
      <c r="I38" s="71" t="s">
        <v>86</v>
      </c>
      <c r="J38" s="71" t="s">
        <v>82</v>
      </c>
      <c r="K38" s="71" t="s">
        <v>35</v>
      </c>
      <c r="L38" s="71">
        <v>47250</v>
      </c>
      <c r="M38" s="67" t="s">
        <v>87</v>
      </c>
      <c r="N38" s="283" t="s">
        <v>3396</v>
      </c>
    </row>
    <row r="39" spans="1:14" s="50" customFormat="1" ht="15.75" thickBot="1" x14ac:dyDescent="0.3">
      <c r="A39" s="61"/>
      <c r="B39" s="61"/>
      <c r="C39" s="72"/>
      <c r="D39" s="92" t="s">
        <v>1886</v>
      </c>
      <c r="E39" s="93">
        <f>SUM(E37:E38)</f>
        <v>100</v>
      </c>
      <c r="F39" s="75"/>
      <c r="G39" s="72"/>
      <c r="H39" s="297"/>
      <c r="I39" s="61"/>
      <c r="J39" s="61"/>
      <c r="K39" s="61"/>
      <c r="L39" s="61"/>
      <c r="M39" s="72"/>
      <c r="N39" s="284"/>
    </row>
    <row r="40" spans="1:14" s="50" customFormat="1" x14ac:dyDescent="0.25">
      <c r="A40" s="61"/>
      <c r="B40" s="61"/>
      <c r="C40" s="72"/>
      <c r="D40" s="72"/>
      <c r="E40" s="76"/>
      <c r="F40" s="75"/>
      <c r="G40" s="72"/>
      <c r="H40" s="297"/>
      <c r="I40" s="61"/>
      <c r="J40" s="61"/>
      <c r="K40" s="61"/>
      <c r="L40" s="61"/>
      <c r="M40" s="72"/>
      <c r="N40" s="284"/>
    </row>
    <row r="41" spans="1:14" ht="30.75" thickBot="1" x14ac:dyDescent="0.3">
      <c r="A41" s="61"/>
      <c r="B41" s="91" t="s">
        <v>53</v>
      </c>
      <c r="C41" s="67" t="s">
        <v>2246</v>
      </c>
      <c r="D41" s="68" t="s">
        <v>30</v>
      </c>
      <c r="E41" s="69">
        <v>75</v>
      </c>
      <c r="F41" s="70" t="s">
        <v>31</v>
      </c>
      <c r="G41" s="67" t="s">
        <v>61</v>
      </c>
      <c r="H41" s="296" t="s">
        <v>5</v>
      </c>
      <c r="I41" s="245" t="s">
        <v>2247</v>
      </c>
      <c r="J41" s="245" t="s">
        <v>2248</v>
      </c>
      <c r="K41" s="245" t="s">
        <v>35</v>
      </c>
      <c r="L41" s="245">
        <v>47514</v>
      </c>
      <c r="M41" s="245" t="s">
        <v>2249</v>
      </c>
      <c r="N41" s="292" t="s">
        <v>3395</v>
      </c>
    </row>
    <row r="42" spans="1:14" ht="15.75" thickBot="1" x14ac:dyDescent="0.3"/>
    <row r="43" spans="1:14" ht="15.75" x14ac:dyDescent="0.25">
      <c r="D43" s="375" t="s">
        <v>1888</v>
      </c>
      <c r="E43" s="376"/>
    </row>
    <row r="44" spans="1:14" ht="16.5" thickBot="1" x14ac:dyDescent="0.3">
      <c r="D44" s="364">
        <f>SUM(E28,E31,E35,E39,E41)</f>
        <v>415</v>
      </c>
      <c r="E44" s="365"/>
    </row>
    <row r="70" hidden="1" x14ac:dyDescent="0.25"/>
    <row r="71" hidden="1" x14ac:dyDescent="0.25"/>
    <row r="72" hidden="1" x14ac:dyDescent="0.25"/>
    <row r="73" hidden="1" x14ac:dyDescent="0.25"/>
    <row r="74" hidden="1" x14ac:dyDescent="0.25"/>
    <row r="75" hidden="1" x14ac:dyDescent="0.25"/>
  </sheetData>
  <sheetProtection algorithmName="SHA-512" hashValue="qAEdhzjfFf0Xq4a4FVESrrh1Q6WExBbZ1Z21HFAtNiBxxN7xL14Eiv3DEVgcS7PkQX6Wb4hJXDAuB38MwVl1bQ==" saltValue="OkBFjcqInIv62bh6DA7V9Q==" spinCount="100000" sheet="1" objects="1" scenarios="1"/>
  <mergeCells count="9">
    <mergeCell ref="D44:E44"/>
    <mergeCell ref="B33:B34"/>
    <mergeCell ref="B37:B38"/>
    <mergeCell ref="A1:E1"/>
    <mergeCell ref="B5:B7"/>
    <mergeCell ref="D22:E22"/>
    <mergeCell ref="D23:E23"/>
    <mergeCell ref="D43:E43"/>
    <mergeCell ref="B10:B12"/>
  </mergeCells>
  <dataValidations count="2">
    <dataValidation type="list" allowBlank="1" showInputMessage="1" showErrorMessage="1" sqref="H27:H41 H16:H25 H5:H14">
      <formula1>#REF!</formula1>
    </dataValidation>
    <dataValidation type="list" allowBlank="1" showInputMessage="1" showErrorMessage="1" sqref="G27:G41 G5:G25">
      <formula1>#REF!</formula1>
    </dataValidation>
  </dataValidations>
  <pageMargins left="0.7" right="0.7" top="0.75" bottom="0.75" header="0.3" footer="0.3"/>
  <pageSetup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K295"/>
  <sheetViews>
    <sheetView showGridLines="0" zoomScale="70" zoomScaleNormal="70" workbookViewId="0">
      <selection activeCell="B1" sqref="B1"/>
    </sheetView>
  </sheetViews>
  <sheetFormatPr defaultRowHeight="15" x14ac:dyDescent="0.25"/>
  <cols>
    <col min="1" max="1" width="3" style="1" customWidth="1"/>
    <col min="2" max="2" width="22.85546875" style="1" bestFit="1" customWidth="1"/>
    <col min="3" max="3" width="60.7109375" style="1" bestFit="1" customWidth="1"/>
    <col min="4" max="7" width="14.5703125" style="1" customWidth="1"/>
    <col min="8" max="8" width="25.85546875" style="1" customWidth="1"/>
    <col min="9" max="256" width="9.140625" style="1"/>
    <col min="257" max="257" width="3" style="1" customWidth="1"/>
    <col min="258" max="258" width="19.42578125" style="1" bestFit="1" customWidth="1"/>
    <col min="259" max="259" width="54.140625" style="1" bestFit="1" customWidth="1"/>
    <col min="260" max="263" width="14.5703125" style="1" customWidth="1"/>
    <col min="264" max="264" width="25.85546875" style="1" customWidth="1"/>
    <col min="265" max="512" width="9.140625" style="1"/>
    <col min="513" max="513" width="3" style="1" customWidth="1"/>
    <col min="514" max="514" width="19.42578125" style="1" bestFit="1" customWidth="1"/>
    <col min="515" max="515" width="54.140625" style="1" bestFit="1" customWidth="1"/>
    <col min="516" max="519" width="14.5703125" style="1" customWidth="1"/>
    <col min="520" max="520" width="25.85546875" style="1" customWidth="1"/>
    <col min="521" max="768" width="9.140625" style="1"/>
    <col min="769" max="769" width="3" style="1" customWidth="1"/>
    <col min="770" max="770" width="19.42578125" style="1" bestFit="1" customWidth="1"/>
    <col min="771" max="771" width="54.140625" style="1" bestFit="1" customWidth="1"/>
    <col min="772" max="775" width="14.5703125" style="1" customWidth="1"/>
    <col min="776" max="776" width="25.85546875" style="1" customWidth="1"/>
    <col min="777" max="1024" width="9.140625" style="1"/>
    <col min="1025" max="1025" width="3" style="1" customWidth="1"/>
    <col min="1026" max="1026" width="19.42578125" style="1" bestFit="1" customWidth="1"/>
    <col min="1027" max="1027" width="54.140625" style="1" bestFit="1" customWidth="1"/>
    <col min="1028" max="1031" width="14.5703125" style="1" customWidth="1"/>
    <col min="1032" max="1032" width="25.85546875" style="1" customWidth="1"/>
    <col min="1033" max="1280" width="9.140625" style="1"/>
    <col min="1281" max="1281" width="3" style="1" customWidth="1"/>
    <col min="1282" max="1282" width="19.42578125" style="1" bestFit="1" customWidth="1"/>
    <col min="1283" max="1283" width="54.140625" style="1" bestFit="1" customWidth="1"/>
    <col min="1284" max="1287" width="14.5703125" style="1" customWidth="1"/>
    <col min="1288" max="1288" width="25.85546875" style="1" customWidth="1"/>
    <col min="1289" max="1536" width="9.140625" style="1"/>
    <col min="1537" max="1537" width="3" style="1" customWidth="1"/>
    <col min="1538" max="1538" width="19.42578125" style="1" bestFit="1" customWidth="1"/>
    <col min="1539" max="1539" width="54.140625" style="1" bestFit="1" customWidth="1"/>
    <col min="1540" max="1543" width="14.5703125" style="1" customWidth="1"/>
    <col min="1544" max="1544" width="25.85546875" style="1" customWidth="1"/>
    <col min="1545" max="1792" width="9.140625" style="1"/>
    <col min="1793" max="1793" width="3" style="1" customWidth="1"/>
    <col min="1794" max="1794" width="19.42578125" style="1" bestFit="1" customWidth="1"/>
    <col min="1795" max="1795" width="54.140625" style="1" bestFit="1" customWidth="1"/>
    <col min="1796" max="1799" width="14.5703125" style="1" customWidth="1"/>
    <col min="1800" max="1800" width="25.85546875" style="1" customWidth="1"/>
    <col min="1801" max="2048" width="9.140625" style="1"/>
    <col min="2049" max="2049" width="3" style="1" customWidth="1"/>
    <col min="2050" max="2050" width="19.42578125" style="1" bestFit="1" customWidth="1"/>
    <col min="2051" max="2051" width="54.140625" style="1" bestFit="1" customWidth="1"/>
    <col min="2052" max="2055" width="14.5703125" style="1" customWidth="1"/>
    <col min="2056" max="2056" width="25.85546875" style="1" customWidth="1"/>
    <col min="2057" max="2304" width="9.140625" style="1"/>
    <col min="2305" max="2305" width="3" style="1" customWidth="1"/>
    <col min="2306" max="2306" width="19.42578125" style="1" bestFit="1" customWidth="1"/>
    <col min="2307" max="2307" width="54.140625" style="1" bestFit="1" customWidth="1"/>
    <col min="2308" max="2311" width="14.5703125" style="1" customWidth="1"/>
    <col min="2312" max="2312" width="25.85546875" style="1" customWidth="1"/>
    <col min="2313" max="2560" width="9.140625" style="1"/>
    <col min="2561" max="2561" width="3" style="1" customWidth="1"/>
    <col min="2562" max="2562" width="19.42578125" style="1" bestFit="1" customWidth="1"/>
    <col min="2563" max="2563" width="54.140625" style="1" bestFit="1" customWidth="1"/>
    <col min="2564" max="2567" width="14.5703125" style="1" customWidth="1"/>
    <col min="2568" max="2568" width="25.85546875" style="1" customWidth="1"/>
    <col min="2569" max="2816" width="9.140625" style="1"/>
    <col min="2817" max="2817" width="3" style="1" customWidth="1"/>
    <col min="2818" max="2818" width="19.42578125" style="1" bestFit="1" customWidth="1"/>
    <col min="2819" max="2819" width="54.140625" style="1" bestFit="1" customWidth="1"/>
    <col min="2820" max="2823" width="14.5703125" style="1" customWidth="1"/>
    <col min="2824" max="2824" width="25.85546875" style="1" customWidth="1"/>
    <col min="2825" max="3072" width="9.140625" style="1"/>
    <col min="3073" max="3073" width="3" style="1" customWidth="1"/>
    <col min="3074" max="3074" width="19.42578125" style="1" bestFit="1" customWidth="1"/>
    <col min="3075" max="3075" width="54.140625" style="1" bestFit="1" customWidth="1"/>
    <col min="3076" max="3079" width="14.5703125" style="1" customWidth="1"/>
    <col min="3080" max="3080" width="25.85546875" style="1" customWidth="1"/>
    <col min="3081" max="3328" width="9.140625" style="1"/>
    <col min="3329" max="3329" width="3" style="1" customWidth="1"/>
    <col min="3330" max="3330" width="19.42578125" style="1" bestFit="1" customWidth="1"/>
    <col min="3331" max="3331" width="54.140625" style="1" bestFit="1" customWidth="1"/>
    <col min="3332" max="3335" width="14.5703125" style="1" customWidth="1"/>
    <col min="3336" max="3336" width="25.85546875" style="1" customWidth="1"/>
    <col min="3337" max="3584" width="9.140625" style="1"/>
    <col min="3585" max="3585" width="3" style="1" customWidth="1"/>
    <col min="3586" max="3586" width="19.42578125" style="1" bestFit="1" customWidth="1"/>
    <col min="3587" max="3587" width="54.140625" style="1" bestFit="1" customWidth="1"/>
    <col min="3588" max="3591" width="14.5703125" style="1" customWidth="1"/>
    <col min="3592" max="3592" width="25.85546875" style="1" customWidth="1"/>
    <col min="3593" max="3840" width="9.140625" style="1"/>
    <col min="3841" max="3841" width="3" style="1" customWidth="1"/>
    <col min="3842" max="3842" width="19.42578125" style="1" bestFit="1" customWidth="1"/>
    <col min="3843" max="3843" width="54.140625" style="1" bestFit="1" customWidth="1"/>
    <col min="3844" max="3847" width="14.5703125" style="1" customWidth="1"/>
    <col min="3848" max="3848" width="25.85546875" style="1" customWidth="1"/>
    <col min="3849" max="4096" width="9.140625" style="1"/>
    <col min="4097" max="4097" width="3" style="1" customWidth="1"/>
    <col min="4098" max="4098" width="19.42578125" style="1" bestFit="1" customWidth="1"/>
    <col min="4099" max="4099" width="54.140625" style="1" bestFit="1" customWidth="1"/>
    <col min="4100" max="4103" width="14.5703125" style="1" customWidth="1"/>
    <col min="4104" max="4104" width="25.85546875" style="1" customWidth="1"/>
    <col min="4105" max="4352" width="9.140625" style="1"/>
    <col min="4353" max="4353" width="3" style="1" customWidth="1"/>
    <col min="4354" max="4354" width="19.42578125" style="1" bestFit="1" customWidth="1"/>
    <col min="4355" max="4355" width="54.140625" style="1" bestFit="1" customWidth="1"/>
    <col min="4356" max="4359" width="14.5703125" style="1" customWidth="1"/>
    <col min="4360" max="4360" width="25.85546875" style="1" customWidth="1"/>
    <col min="4361" max="4608" width="9.140625" style="1"/>
    <col min="4609" max="4609" width="3" style="1" customWidth="1"/>
    <col min="4610" max="4610" width="19.42578125" style="1" bestFit="1" customWidth="1"/>
    <col min="4611" max="4611" width="54.140625" style="1" bestFit="1" customWidth="1"/>
    <col min="4612" max="4615" width="14.5703125" style="1" customWidth="1"/>
    <col min="4616" max="4616" width="25.85546875" style="1" customWidth="1"/>
    <col min="4617" max="4864" width="9.140625" style="1"/>
    <col min="4865" max="4865" width="3" style="1" customWidth="1"/>
    <col min="4866" max="4866" width="19.42578125" style="1" bestFit="1" customWidth="1"/>
    <col min="4867" max="4867" width="54.140625" style="1" bestFit="1" customWidth="1"/>
    <col min="4868" max="4871" width="14.5703125" style="1" customWidth="1"/>
    <col min="4872" max="4872" width="25.85546875" style="1" customWidth="1"/>
    <col min="4873" max="5120" width="9.140625" style="1"/>
    <col min="5121" max="5121" width="3" style="1" customWidth="1"/>
    <col min="5122" max="5122" width="19.42578125" style="1" bestFit="1" customWidth="1"/>
    <col min="5123" max="5123" width="54.140625" style="1" bestFit="1" customWidth="1"/>
    <col min="5124" max="5127" width="14.5703125" style="1" customWidth="1"/>
    <col min="5128" max="5128" width="25.85546875" style="1" customWidth="1"/>
    <col min="5129" max="5376" width="9.140625" style="1"/>
    <col min="5377" max="5377" width="3" style="1" customWidth="1"/>
    <col min="5378" max="5378" width="19.42578125" style="1" bestFit="1" customWidth="1"/>
    <col min="5379" max="5379" width="54.140625" style="1" bestFit="1" customWidth="1"/>
    <col min="5380" max="5383" width="14.5703125" style="1" customWidth="1"/>
    <col min="5384" max="5384" width="25.85546875" style="1" customWidth="1"/>
    <col min="5385" max="5632" width="9.140625" style="1"/>
    <col min="5633" max="5633" width="3" style="1" customWidth="1"/>
    <col min="5634" max="5634" width="19.42578125" style="1" bestFit="1" customWidth="1"/>
    <col min="5635" max="5635" width="54.140625" style="1" bestFit="1" customWidth="1"/>
    <col min="5636" max="5639" width="14.5703125" style="1" customWidth="1"/>
    <col min="5640" max="5640" width="25.85546875" style="1" customWidth="1"/>
    <col min="5641" max="5888" width="9.140625" style="1"/>
    <col min="5889" max="5889" width="3" style="1" customWidth="1"/>
    <col min="5890" max="5890" width="19.42578125" style="1" bestFit="1" customWidth="1"/>
    <col min="5891" max="5891" width="54.140625" style="1" bestFit="1" customWidth="1"/>
    <col min="5892" max="5895" width="14.5703125" style="1" customWidth="1"/>
    <col min="5896" max="5896" width="25.85546875" style="1" customWidth="1"/>
    <col min="5897" max="6144" width="9.140625" style="1"/>
    <col min="6145" max="6145" width="3" style="1" customWidth="1"/>
    <col min="6146" max="6146" width="19.42578125" style="1" bestFit="1" customWidth="1"/>
    <col min="6147" max="6147" width="54.140625" style="1" bestFit="1" customWidth="1"/>
    <col min="6148" max="6151" width="14.5703125" style="1" customWidth="1"/>
    <col min="6152" max="6152" width="25.85546875" style="1" customWidth="1"/>
    <col min="6153" max="6400" width="9.140625" style="1"/>
    <col min="6401" max="6401" width="3" style="1" customWidth="1"/>
    <col min="6402" max="6402" width="19.42578125" style="1" bestFit="1" customWidth="1"/>
    <col min="6403" max="6403" width="54.140625" style="1" bestFit="1" customWidth="1"/>
    <col min="6404" max="6407" width="14.5703125" style="1" customWidth="1"/>
    <col min="6408" max="6408" width="25.85546875" style="1" customWidth="1"/>
    <col min="6409" max="6656" width="9.140625" style="1"/>
    <col min="6657" max="6657" width="3" style="1" customWidth="1"/>
    <col min="6658" max="6658" width="19.42578125" style="1" bestFit="1" customWidth="1"/>
    <col min="6659" max="6659" width="54.140625" style="1" bestFit="1" customWidth="1"/>
    <col min="6660" max="6663" width="14.5703125" style="1" customWidth="1"/>
    <col min="6664" max="6664" width="25.85546875" style="1" customWidth="1"/>
    <col min="6665" max="6912" width="9.140625" style="1"/>
    <col min="6913" max="6913" width="3" style="1" customWidth="1"/>
    <col min="6914" max="6914" width="19.42578125" style="1" bestFit="1" customWidth="1"/>
    <col min="6915" max="6915" width="54.140625" style="1" bestFit="1" customWidth="1"/>
    <col min="6916" max="6919" width="14.5703125" style="1" customWidth="1"/>
    <col min="6920" max="6920" width="25.85546875" style="1" customWidth="1"/>
    <col min="6921" max="7168" width="9.140625" style="1"/>
    <col min="7169" max="7169" width="3" style="1" customWidth="1"/>
    <col min="7170" max="7170" width="19.42578125" style="1" bestFit="1" customWidth="1"/>
    <col min="7171" max="7171" width="54.140625" style="1" bestFit="1" customWidth="1"/>
    <col min="7172" max="7175" width="14.5703125" style="1" customWidth="1"/>
    <col min="7176" max="7176" width="25.85546875" style="1" customWidth="1"/>
    <col min="7177" max="7424" width="9.140625" style="1"/>
    <col min="7425" max="7425" width="3" style="1" customWidth="1"/>
    <col min="7426" max="7426" width="19.42578125" style="1" bestFit="1" customWidth="1"/>
    <col min="7427" max="7427" width="54.140625" style="1" bestFit="1" customWidth="1"/>
    <col min="7428" max="7431" width="14.5703125" style="1" customWidth="1"/>
    <col min="7432" max="7432" width="25.85546875" style="1" customWidth="1"/>
    <col min="7433" max="7680" width="9.140625" style="1"/>
    <col min="7681" max="7681" width="3" style="1" customWidth="1"/>
    <col min="7682" max="7682" width="19.42578125" style="1" bestFit="1" customWidth="1"/>
    <col min="7683" max="7683" width="54.140625" style="1" bestFit="1" customWidth="1"/>
    <col min="7684" max="7687" width="14.5703125" style="1" customWidth="1"/>
    <col min="7688" max="7688" width="25.85546875" style="1" customWidth="1"/>
    <col min="7689" max="7936" width="9.140625" style="1"/>
    <col min="7937" max="7937" width="3" style="1" customWidth="1"/>
    <col min="7938" max="7938" width="19.42578125" style="1" bestFit="1" customWidth="1"/>
    <col min="7939" max="7939" width="54.140625" style="1" bestFit="1" customWidth="1"/>
    <col min="7940" max="7943" width="14.5703125" style="1" customWidth="1"/>
    <col min="7944" max="7944" width="25.85546875" style="1" customWidth="1"/>
    <col min="7945" max="8192" width="9.140625" style="1"/>
    <col min="8193" max="8193" width="3" style="1" customWidth="1"/>
    <col min="8194" max="8194" width="19.42578125" style="1" bestFit="1" customWidth="1"/>
    <col min="8195" max="8195" width="54.140625" style="1" bestFit="1" customWidth="1"/>
    <col min="8196" max="8199" width="14.5703125" style="1" customWidth="1"/>
    <col min="8200" max="8200" width="25.85546875" style="1" customWidth="1"/>
    <col min="8201" max="8448" width="9.140625" style="1"/>
    <col min="8449" max="8449" width="3" style="1" customWidth="1"/>
    <col min="8450" max="8450" width="19.42578125" style="1" bestFit="1" customWidth="1"/>
    <col min="8451" max="8451" width="54.140625" style="1" bestFit="1" customWidth="1"/>
    <col min="8452" max="8455" width="14.5703125" style="1" customWidth="1"/>
    <col min="8456" max="8456" width="25.85546875" style="1" customWidth="1"/>
    <col min="8457" max="8704" width="9.140625" style="1"/>
    <col min="8705" max="8705" width="3" style="1" customWidth="1"/>
    <col min="8706" max="8706" width="19.42578125" style="1" bestFit="1" customWidth="1"/>
    <col min="8707" max="8707" width="54.140625" style="1" bestFit="1" customWidth="1"/>
    <col min="8708" max="8711" width="14.5703125" style="1" customWidth="1"/>
    <col min="8712" max="8712" width="25.85546875" style="1" customWidth="1"/>
    <col min="8713" max="8960" width="9.140625" style="1"/>
    <col min="8961" max="8961" width="3" style="1" customWidth="1"/>
    <col min="8962" max="8962" width="19.42578125" style="1" bestFit="1" customWidth="1"/>
    <col min="8963" max="8963" width="54.140625" style="1" bestFit="1" customWidth="1"/>
    <col min="8964" max="8967" width="14.5703125" style="1" customWidth="1"/>
    <col min="8968" max="8968" width="25.85546875" style="1" customWidth="1"/>
    <col min="8969" max="9216" width="9.140625" style="1"/>
    <col min="9217" max="9217" width="3" style="1" customWidth="1"/>
    <col min="9218" max="9218" width="19.42578125" style="1" bestFit="1" customWidth="1"/>
    <col min="9219" max="9219" width="54.140625" style="1" bestFit="1" customWidth="1"/>
    <col min="9220" max="9223" width="14.5703125" style="1" customWidth="1"/>
    <col min="9224" max="9224" width="25.85546875" style="1" customWidth="1"/>
    <col min="9225" max="9472" width="9.140625" style="1"/>
    <col min="9473" max="9473" width="3" style="1" customWidth="1"/>
    <col min="9474" max="9474" width="19.42578125" style="1" bestFit="1" customWidth="1"/>
    <col min="9475" max="9475" width="54.140625" style="1" bestFit="1" customWidth="1"/>
    <col min="9476" max="9479" width="14.5703125" style="1" customWidth="1"/>
    <col min="9480" max="9480" width="25.85546875" style="1" customWidth="1"/>
    <col min="9481" max="9728" width="9.140625" style="1"/>
    <col min="9729" max="9729" width="3" style="1" customWidth="1"/>
    <col min="9730" max="9730" width="19.42578125" style="1" bestFit="1" customWidth="1"/>
    <col min="9731" max="9731" width="54.140625" style="1" bestFit="1" customWidth="1"/>
    <col min="9732" max="9735" width="14.5703125" style="1" customWidth="1"/>
    <col min="9736" max="9736" width="25.85546875" style="1" customWidth="1"/>
    <col min="9737" max="9984" width="9.140625" style="1"/>
    <col min="9985" max="9985" width="3" style="1" customWidth="1"/>
    <col min="9986" max="9986" width="19.42578125" style="1" bestFit="1" customWidth="1"/>
    <col min="9987" max="9987" width="54.140625" style="1" bestFit="1" customWidth="1"/>
    <col min="9988" max="9991" width="14.5703125" style="1" customWidth="1"/>
    <col min="9992" max="9992" width="25.85546875" style="1" customWidth="1"/>
    <col min="9993" max="10240" width="9.140625" style="1"/>
    <col min="10241" max="10241" width="3" style="1" customWidth="1"/>
    <col min="10242" max="10242" width="19.42578125" style="1" bestFit="1" customWidth="1"/>
    <col min="10243" max="10243" width="54.140625" style="1" bestFit="1" customWidth="1"/>
    <col min="10244" max="10247" width="14.5703125" style="1" customWidth="1"/>
    <col min="10248" max="10248" width="25.85546875" style="1" customWidth="1"/>
    <col min="10249" max="10496" width="9.140625" style="1"/>
    <col min="10497" max="10497" width="3" style="1" customWidth="1"/>
    <col min="10498" max="10498" width="19.42578125" style="1" bestFit="1" customWidth="1"/>
    <col min="10499" max="10499" width="54.140625" style="1" bestFit="1" customWidth="1"/>
    <col min="10500" max="10503" width="14.5703125" style="1" customWidth="1"/>
    <col min="10504" max="10504" width="25.85546875" style="1" customWidth="1"/>
    <col min="10505" max="10752" width="9.140625" style="1"/>
    <col min="10753" max="10753" width="3" style="1" customWidth="1"/>
    <col min="10754" max="10754" width="19.42578125" style="1" bestFit="1" customWidth="1"/>
    <col min="10755" max="10755" width="54.140625" style="1" bestFit="1" customWidth="1"/>
    <col min="10756" max="10759" width="14.5703125" style="1" customWidth="1"/>
    <col min="10760" max="10760" width="25.85546875" style="1" customWidth="1"/>
    <col min="10761" max="11008" width="9.140625" style="1"/>
    <col min="11009" max="11009" width="3" style="1" customWidth="1"/>
    <col min="11010" max="11010" width="19.42578125" style="1" bestFit="1" customWidth="1"/>
    <col min="11011" max="11011" width="54.140625" style="1" bestFit="1" customWidth="1"/>
    <col min="11012" max="11015" width="14.5703125" style="1" customWidth="1"/>
    <col min="11016" max="11016" width="25.85546875" style="1" customWidth="1"/>
    <col min="11017" max="11264" width="9.140625" style="1"/>
    <col min="11265" max="11265" width="3" style="1" customWidth="1"/>
    <col min="11266" max="11266" width="19.42578125" style="1" bestFit="1" customWidth="1"/>
    <col min="11267" max="11267" width="54.140625" style="1" bestFit="1" customWidth="1"/>
    <col min="11268" max="11271" width="14.5703125" style="1" customWidth="1"/>
    <col min="11272" max="11272" width="25.85546875" style="1" customWidth="1"/>
    <col min="11273" max="11520" width="9.140625" style="1"/>
    <col min="11521" max="11521" width="3" style="1" customWidth="1"/>
    <col min="11522" max="11522" width="19.42578125" style="1" bestFit="1" customWidth="1"/>
    <col min="11523" max="11523" width="54.140625" style="1" bestFit="1" customWidth="1"/>
    <col min="11524" max="11527" width="14.5703125" style="1" customWidth="1"/>
    <col min="11528" max="11528" width="25.85546875" style="1" customWidth="1"/>
    <col min="11529" max="11776" width="9.140625" style="1"/>
    <col min="11777" max="11777" width="3" style="1" customWidth="1"/>
    <col min="11778" max="11778" width="19.42578125" style="1" bestFit="1" customWidth="1"/>
    <col min="11779" max="11779" width="54.140625" style="1" bestFit="1" customWidth="1"/>
    <col min="11780" max="11783" width="14.5703125" style="1" customWidth="1"/>
    <col min="11784" max="11784" width="25.85546875" style="1" customWidth="1"/>
    <col min="11785" max="12032" width="9.140625" style="1"/>
    <col min="12033" max="12033" width="3" style="1" customWidth="1"/>
    <col min="12034" max="12034" width="19.42578125" style="1" bestFit="1" customWidth="1"/>
    <col min="12035" max="12035" width="54.140625" style="1" bestFit="1" customWidth="1"/>
    <col min="12036" max="12039" width="14.5703125" style="1" customWidth="1"/>
    <col min="12040" max="12040" width="25.85546875" style="1" customWidth="1"/>
    <col min="12041" max="12288" width="9.140625" style="1"/>
    <col min="12289" max="12289" width="3" style="1" customWidth="1"/>
    <col min="12290" max="12290" width="19.42578125" style="1" bestFit="1" customWidth="1"/>
    <col min="12291" max="12291" width="54.140625" style="1" bestFit="1" customWidth="1"/>
    <col min="12292" max="12295" width="14.5703125" style="1" customWidth="1"/>
    <col min="12296" max="12296" width="25.85546875" style="1" customWidth="1"/>
    <col min="12297" max="12544" width="9.140625" style="1"/>
    <col min="12545" max="12545" width="3" style="1" customWidth="1"/>
    <col min="12546" max="12546" width="19.42578125" style="1" bestFit="1" customWidth="1"/>
    <col min="12547" max="12547" width="54.140625" style="1" bestFit="1" customWidth="1"/>
    <col min="12548" max="12551" width="14.5703125" style="1" customWidth="1"/>
    <col min="12552" max="12552" width="25.85546875" style="1" customWidth="1"/>
    <col min="12553" max="12800" width="9.140625" style="1"/>
    <col min="12801" max="12801" width="3" style="1" customWidth="1"/>
    <col min="12802" max="12802" width="19.42578125" style="1" bestFit="1" customWidth="1"/>
    <col min="12803" max="12803" width="54.140625" style="1" bestFit="1" customWidth="1"/>
    <col min="12804" max="12807" width="14.5703125" style="1" customWidth="1"/>
    <col min="12808" max="12808" width="25.85546875" style="1" customWidth="1"/>
    <col min="12809" max="13056" width="9.140625" style="1"/>
    <col min="13057" max="13057" width="3" style="1" customWidth="1"/>
    <col min="13058" max="13058" width="19.42578125" style="1" bestFit="1" customWidth="1"/>
    <col min="13059" max="13059" width="54.140625" style="1" bestFit="1" customWidth="1"/>
    <col min="13060" max="13063" width="14.5703125" style="1" customWidth="1"/>
    <col min="13064" max="13064" width="25.85546875" style="1" customWidth="1"/>
    <col min="13065" max="13312" width="9.140625" style="1"/>
    <col min="13313" max="13313" width="3" style="1" customWidth="1"/>
    <col min="13314" max="13314" width="19.42578125" style="1" bestFit="1" customWidth="1"/>
    <col min="13315" max="13315" width="54.140625" style="1" bestFit="1" customWidth="1"/>
    <col min="13316" max="13319" width="14.5703125" style="1" customWidth="1"/>
    <col min="13320" max="13320" width="25.85546875" style="1" customWidth="1"/>
    <col min="13321" max="13568" width="9.140625" style="1"/>
    <col min="13569" max="13569" width="3" style="1" customWidth="1"/>
    <col min="13570" max="13570" width="19.42578125" style="1" bestFit="1" customWidth="1"/>
    <col min="13571" max="13571" width="54.140625" style="1" bestFit="1" customWidth="1"/>
    <col min="13572" max="13575" width="14.5703125" style="1" customWidth="1"/>
    <col min="13576" max="13576" width="25.85546875" style="1" customWidth="1"/>
    <col min="13577" max="13824" width="9.140625" style="1"/>
    <col min="13825" max="13825" width="3" style="1" customWidth="1"/>
    <col min="13826" max="13826" width="19.42578125" style="1" bestFit="1" customWidth="1"/>
    <col min="13827" max="13827" width="54.140625" style="1" bestFit="1" customWidth="1"/>
    <col min="13828" max="13831" width="14.5703125" style="1" customWidth="1"/>
    <col min="13832" max="13832" width="25.85546875" style="1" customWidth="1"/>
    <col min="13833" max="14080" width="9.140625" style="1"/>
    <col min="14081" max="14081" width="3" style="1" customWidth="1"/>
    <col min="14082" max="14082" width="19.42578125" style="1" bestFit="1" customWidth="1"/>
    <col min="14083" max="14083" width="54.140625" style="1" bestFit="1" customWidth="1"/>
    <col min="14084" max="14087" width="14.5703125" style="1" customWidth="1"/>
    <col min="14088" max="14088" width="25.85546875" style="1" customWidth="1"/>
    <col min="14089" max="14336" width="9.140625" style="1"/>
    <col min="14337" max="14337" width="3" style="1" customWidth="1"/>
    <col min="14338" max="14338" width="19.42578125" style="1" bestFit="1" customWidth="1"/>
    <col min="14339" max="14339" width="54.140625" style="1" bestFit="1" customWidth="1"/>
    <col min="14340" max="14343" width="14.5703125" style="1" customWidth="1"/>
    <col min="14344" max="14344" width="25.85546875" style="1" customWidth="1"/>
    <col min="14345" max="14592" width="9.140625" style="1"/>
    <col min="14593" max="14593" width="3" style="1" customWidth="1"/>
    <col min="14594" max="14594" width="19.42578125" style="1" bestFit="1" customWidth="1"/>
    <col min="14595" max="14595" width="54.140625" style="1" bestFit="1" customWidth="1"/>
    <col min="14596" max="14599" width="14.5703125" style="1" customWidth="1"/>
    <col min="14600" max="14600" width="25.85546875" style="1" customWidth="1"/>
    <col min="14601" max="14848" width="9.140625" style="1"/>
    <col min="14849" max="14849" width="3" style="1" customWidth="1"/>
    <col min="14850" max="14850" width="19.42578125" style="1" bestFit="1" customWidth="1"/>
    <col min="14851" max="14851" width="54.140625" style="1" bestFit="1" customWidth="1"/>
    <col min="14852" max="14855" width="14.5703125" style="1" customWidth="1"/>
    <col min="14856" max="14856" width="25.85546875" style="1" customWidth="1"/>
    <col min="14857" max="15104" width="9.140625" style="1"/>
    <col min="15105" max="15105" width="3" style="1" customWidth="1"/>
    <col min="15106" max="15106" width="19.42578125" style="1" bestFit="1" customWidth="1"/>
    <col min="15107" max="15107" width="54.140625" style="1" bestFit="1" customWidth="1"/>
    <col min="15108" max="15111" width="14.5703125" style="1" customWidth="1"/>
    <col min="15112" max="15112" width="25.85546875" style="1" customWidth="1"/>
    <col min="15113" max="15360" width="9.140625" style="1"/>
    <col min="15361" max="15361" width="3" style="1" customWidth="1"/>
    <col min="15362" max="15362" width="19.42578125" style="1" bestFit="1" customWidth="1"/>
    <col min="15363" max="15363" width="54.140625" style="1" bestFit="1" customWidth="1"/>
    <col min="15364" max="15367" width="14.5703125" style="1" customWidth="1"/>
    <col min="15368" max="15368" width="25.85546875" style="1" customWidth="1"/>
    <col min="15369" max="15616" width="9.140625" style="1"/>
    <col min="15617" max="15617" width="3" style="1" customWidth="1"/>
    <col min="15618" max="15618" width="19.42578125" style="1" bestFit="1" customWidth="1"/>
    <col min="15619" max="15619" width="54.140625" style="1" bestFit="1" customWidth="1"/>
    <col min="15620" max="15623" width="14.5703125" style="1" customWidth="1"/>
    <col min="15624" max="15624" width="25.85546875" style="1" customWidth="1"/>
    <col min="15625" max="15872" width="9.140625" style="1"/>
    <col min="15873" max="15873" width="3" style="1" customWidth="1"/>
    <col min="15874" max="15874" width="19.42578125" style="1" bestFit="1" customWidth="1"/>
    <col min="15875" max="15875" width="54.140625" style="1" bestFit="1" customWidth="1"/>
    <col min="15876" max="15879" width="14.5703125" style="1" customWidth="1"/>
    <col min="15880" max="15880" width="25.85546875" style="1" customWidth="1"/>
    <col min="15881" max="16128" width="9.140625" style="1"/>
    <col min="16129" max="16129" width="3" style="1" customWidth="1"/>
    <col min="16130" max="16130" width="19.42578125" style="1" bestFit="1" customWidth="1"/>
    <col min="16131" max="16131" width="54.140625" style="1" bestFit="1" customWidth="1"/>
    <col min="16132" max="16135" width="14.5703125" style="1" customWidth="1"/>
    <col min="16136" max="16136" width="25.85546875" style="1" customWidth="1"/>
    <col min="16137" max="16384" width="9.140625" style="1"/>
  </cols>
  <sheetData>
    <row r="1" spans="2:11" ht="11.25" customHeight="1" x14ac:dyDescent="0.25"/>
    <row r="2" spans="2:11" ht="18.75" x14ac:dyDescent="0.25">
      <c r="B2" s="387" t="s">
        <v>2240</v>
      </c>
      <c r="C2" s="387"/>
      <c r="D2" s="387"/>
      <c r="E2" s="387"/>
      <c r="F2" s="387"/>
      <c r="G2" s="387"/>
      <c r="H2" s="387"/>
      <c r="I2" s="2"/>
      <c r="J2" s="2"/>
      <c r="K2" s="2"/>
    </row>
    <row r="3" spans="2:11" ht="16.5" thickBot="1" x14ac:dyDescent="0.3">
      <c r="B3" s="386" t="s">
        <v>18</v>
      </c>
      <c r="C3" s="386"/>
      <c r="D3" s="386"/>
      <c r="E3" s="386"/>
      <c r="F3" s="386"/>
      <c r="G3" s="386"/>
      <c r="H3" s="3"/>
    </row>
    <row r="4" spans="2:11" ht="49.5" customHeight="1" thickBot="1" x14ac:dyDescent="0.3">
      <c r="B4" s="4" t="s">
        <v>0</v>
      </c>
      <c r="C4" s="5" t="s">
        <v>694</v>
      </c>
      <c r="D4" s="6" t="s">
        <v>1869</v>
      </c>
      <c r="E4" s="5" t="s">
        <v>697</v>
      </c>
      <c r="F4" s="5" t="s">
        <v>1881</v>
      </c>
      <c r="G4" s="7" t="s">
        <v>1882</v>
      </c>
      <c r="H4" s="7" t="s">
        <v>1883</v>
      </c>
    </row>
    <row r="5" spans="2:11" x14ac:dyDescent="0.25">
      <c r="B5" s="388" t="s">
        <v>28</v>
      </c>
      <c r="C5" s="8" t="s">
        <v>724</v>
      </c>
      <c r="D5" s="9">
        <v>1500</v>
      </c>
      <c r="E5" s="9" t="s">
        <v>31</v>
      </c>
      <c r="F5" s="9" t="s">
        <v>18</v>
      </c>
      <c r="G5" s="9" t="s">
        <v>727</v>
      </c>
      <c r="H5" s="10"/>
    </row>
    <row r="6" spans="2:11" x14ac:dyDescent="0.25">
      <c r="B6" s="389"/>
      <c r="C6" s="11" t="s">
        <v>818</v>
      </c>
      <c r="D6" s="12">
        <v>25</v>
      </c>
      <c r="E6" s="12" t="s">
        <v>31</v>
      </c>
      <c r="F6" s="12" t="s">
        <v>18</v>
      </c>
      <c r="G6" s="13" t="s">
        <v>777</v>
      </c>
      <c r="H6" s="14"/>
    </row>
    <row r="7" spans="2:11" x14ac:dyDescent="0.25">
      <c r="B7" s="389"/>
      <c r="C7" s="11" t="s">
        <v>969</v>
      </c>
      <c r="D7" s="12">
        <v>600</v>
      </c>
      <c r="E7" s="12" t="s">
        <v>31</v>
      </c>
      <c r="F7" s="12" t="s">
        <v>18</v>
      </c>
      <c r="G7" s="12" t="s">
        <v>727</v>
      </c>
      <c r="H7" s="14"/>
    </row>
    <row r="8" spans="2:11" x14ac:dyDescent="0.25">
      <c r="B8" s="389"/>
      <c r="C8" s="11" t="s">
        <v>1106</v>
      </c>
      <c r="D8" s="12">
        <v>1000</v>
      </c>
      <c r="E8" s="12" t="s">
        <v>31</v>
      </c>
      <c r="F8" s="12" t="s">
        <v>18</v>
      </c>
      <c r="G8" s="13" t="s">
        <v>1109</v>
      </c>
      <c r="H8" s="14"/>
    </row>
    <row r="9" spans="2:11" x14ac:dyDescent="0.25">
      <c r="B9" s="389"/>
      <c r="C9" s="11" t="s">
        <v>1145</v>
      </c>
      <c r="D9" s="12">
        <v>100</v>
      </c>
      <c r="E9" s="12" t="s">
        <v>31</v>
      </c>
      <c r="F9" s="12" t="s">
        <v>18</v>
      </c>
      <c r="G9" s="12" t="s">
        <v>1148</v>
      </c>
      <c r="H9" s="14"/>
    </row>
    <row r="10" spans="2:11" x14ac:dyDescent="0.25">
      <c r="B10" s="389"/>
      <c r="C10" s="11" t="s">
        <v>1151</v>
      </c>
      <c r="D10" s="12">
        <v>1000</v>
      </c>
      <c r="E10" s="12" t="s">
        <v>31</v>
      </c>
      <c r="F10" s="12" t="s">
        <v>18</v>
      </c>
      <c r="G10" s="12" t="s">
        <v>860</v>
      </c>
      <c r="H10" s="14"/>
    </row>
    <row r="11" spans="2:11" x14ac:dyDescent="0.25">
      <c r="B11" s="389"/>
      <c r="C11" s="11" t="s">
        <v>1188</v>
      </c>
      <c r="D11" s="12">
        <v>260</v>
      </c>
      <c r="E11" s="12" t="s">
        <v>31</v>
      </c>
      <c r="F11" s="12" t="s">
        <v>18</v>
      </c>
      <c r="G11" s="12" t="s">
        <v>777</v>
      </c>
      <c r="H11" s="14"/>
    </row>
    <row r="12" spans="2:11" x14ac:dyDescent="0.25">
      <c r="B12" s="389"/>
      <c r="C12" s="11" t="s">
        <v>1209</v>
      </c>
      <c r="D12" s="12">
        <v>2200</v>
      </c>
      <c r="E12" s="12" t="s">
        <v>31</v>
      </c>
      <c r="F12" s="12" t="s">
        <v>18</v>
      </c>
      <c r="G12" s="12" t="s">
        <v>1212</v>
      </c>
      <c r="H12" s="14"/>
    </row>
    <row r="13" spans="2:11" x14ac:dyDescent="0.25">
      <c r="B13" s="389"/>
      <c r="C13" s="11" t="s">
        <v>1228</v>
      </c>
      <c r="D13" s="12">
        <v>120</v>
      </c>
      <c r="E13" s="12" t="s">
        <v>31</v>
      </c>
      <c r="F13" s="12" t="s">
        <v>18</v>
      </c>
      <c r="G13" s="12" t="s">
        <v>1109</v>
      </c>
      <c r="H13" s="14"/>
    </row>
    <row r="14" spans="2:11" x14ac:dyDescent="0.25">
      <c r="B14" s="389"/>
      <c r="C14" s="11" t="s">
        <v>1292</v>
      </c>
      <c r="D14" s="12">
        <v>120</v>
      </c>
      <c r="E14" s="12" t="s">
        <v>31</v>
      </c>
      <c r="F14" s="12" t="s">
        <v>18</v>
      </c>
      <c r="G14" s="12" t="s">
        <v>727</v>
      </c>
      <c r="H14" s="14"/>
    </row>
    <row r="15" spans="2:11" x14ac:dyDescent="0.25">
      <c r="B15" s="389"/>
      <c r="C15" s="11" t="s">
        <v>1315</v>
      </c>
      <c r="D15" s="12">
        <v>1500</v>
      </c>
      <c r="E15" s="12" t="s">
        <v>31</v>
      </c>
      <c r="F15" s="12" t="s">
        <v>18</v>
      </c>
      <c r="G15" s="13" t="s">
        <v>831</v>
      </c>
      <c r="H15" s="14"/>
    </row>
    <row r="16" spans="2:11" x14ac:dyDescent="0.25">
      <c r="B16" s="389"/>
      <c r="C16" s="46" t="s">
        <v>3435</v>
      </c>
      <c r="D16" s="45">
        <v>400</v>
      </c>
      <c r="E16" s="45" t="s">
        <v>31</v>
      </c>
      <c r="F16" s="45" t="s">
        <v>18</v>
      </c>
      <c r="G16" s="248" t="s">
        <v>3436</v>
      </c>
      <c r="H16" s="14"/>
    </row>
    <row r="17" spans="2:8" x14ac:dyDescent="0.25">
      <c r="B17" s="389"/>
      <c r="C17" s="11" t="s">
        <v>1427</v>
      </c>
      <c r="D17" s="12">
        <v>1200</v>
      </c>
      <c r="E17" s="12" t="s">
        <v>31</v>
      </c>
      <c r="F17" s="12" t="s">
        <v>18</v>
      </c>
      <c r="G17" s="12" t="s">
        <v>1212</v>
      </c>
      <c r="H17" s="14"/>
    </row>
    <row r="18" spans="2:8" x14ac:dyDescent="0.25">
      <c r="B18" s="389"/>
      <c r="C18" s="11" t="s">
        <v>1477</v>
      </c>
      <c r="D18" s="12">
        <v>100</v>
      </c>
      <c r="E18" s="12" t="s">
        <v>31</v>
      </c>
      <c r="F18" s="12" t="s">
        <v>18</v>
      </c>
      <c r="G18" s="12" t="s">
        <v>885</v>
      </c>
      <c r="H18" s="14"/>
    </row>
    <row r="19" spans="2:8" x14ac:dyDescent="0.25">
      <c r="B19" s="389"/>
      <c r="C19" s="11" t="s">
        <v>1483</v>
      </c>
      <c r="D19" s="12">
        <v>800</v>
      </c>
      <c r="E19" s="12" t="s">
        <v>31</v>
      </c>
      <c r="F19" s="12" t="s">
        <v>18</v>
      </c>
      <c r="G19" s="12" t="s">
        <v>1212</v>
      </c>
      <c r="H19" s="14"/>
    </row>
    <row r="20" spans="2:8" x14ac:dyDescent="0.25">
      <c r="B20" s="389"/>
      <c r="C20" s="11" t="s">
        <v>1901</v>
      </c>
      <c r="D20" s="12">
        <v>10</v>
      </c>
      <c r="E20" s="12" t="s">
        <v>31</v>
      </c>
      <c r="F20" s="12" t="s">
        <v>18</v>
      </c>
      <c r="G20" s="12" t="s">
        <v>831</v>
      </c>
      <c r="H20" s="14"/>
    </row>
    <row r="21" spans="2:8" x14ac:dyDescent="0.25">
      <c r="B21" s="389"/>
      <c r="C21" s="46" t="s">
        <v>1513</v>
      </c>
      <c r="D21" s="45">
        <v>25</v>
      </c>
      <c r="E21" s="45" t="s">
        <v>31</v>
      </c>
      <c r="F21" s="45" t="s">
        <v>18</v>
      </c>
      <c r="G21" s="12" t="s">
        <v>1517</v>
      </c>
      <c r="H21" s="14"/>
    </row>
    <row r="22" spans="2:8" x14ac:dyDescent="0.25">
      <c r="B22" s="389"/>
      <c r="C22" s="11" t="s">
        <v>1616</v>
      </c>
      <c r="D22" s="12">
        <v>500</v>
      </c>
      <c r="E22" s="12" t="s">
        <v>31</v>
      </c>
      <c r="F22" s="12" t="s">
        <v>18</v>
      </c>
      <c r="G22" s="12" t="s">
        <v>990</v>
      </c>
      <c r="H22" s="14"/>
    </row>
    <row r="23" spans="2:8" x14ac:dyDescent="0.25">
      <c r="B23" s="389"/>
      <c r="C23" s="46" t="s">
        <v>1657</v>
      </c>
      <c r="D23" s="45">
        <v>80</v>
      </c>
      <c r="E23" s="45" t="s">
        <v>31</v>
      </c>
      <c r="F23" s="45" t="s">
        <v>18</v>
      </c>
      <c r="G23" s="45" t="s">
        <v>1660</v>
      </c>
      <c r="H23" s="14"/>
    </row>
    <row r="24" spans="2:8" x14ac:dyDescent="0.25">
      <c r="B24" s="389"/>
      <c r="C24" s="11" t="s">
        <v>1661</v>
      </c>
      <c r="D24" s="12">
        <v>24</v>
      </c>
      <c r="E24" s="12" t="s">
        <v>31</v>
      </c>
      <c r="F24" s="12" t="s">
        <v>18</v>
      </c>
      <c r="G24" s="12" t="s">
        <v>1660</v>
      </c>
      <c r="H24" s="14"/>
    </row>
    <row r="25" spans="2:8" x14ac:dyDescent="0.25">
      <c r="B25" s="389"/>
      <c r="C25" s="11" t="s">
        <v>1676</v>
      </c>
      <c r="D25" s="12">
        <v>1500</v>
      </c>
      <c r="E25" s="12" t="s">
        <v>31</v>
      </c>
      <c r="F25" s="12" t="s">
        <v>18</v>
      </c>
      <c r="G25" s="12" t="s">
        <v>1212</v>
      </c>
      <c r="H25" s="14"/>
    </row>
    <row r="26" spans="2:8" x14ac:dyDescent="0.25">
      <c r="B26" s="389"/>
      <c r="C26" s="11" t="s">
        <v>1729</v>
      </c>
      <c r="D26" s="12">
        <v>30</v>
      </c>
      <c r="E26" s="12" t="s">
        <v>31</v>
      </c>
      <c r="F26" s="12" t="s">
        <v>18</v>
      </c>
      <c r="G26" s="13" t="s">
        <v>777</v>
      </c>
      <c r="H26" s="14"/>
    </row>
    <row r="27" spans="2:8" x14ac:dyDescent="0.25">
      <c r="B27" s="389"/>
      <c r="C27" s="46" t="s">
        <v>2303</v>
      </c>
      <c r="D27" s="45">
        <v>40</v>
      </c>
      <c r="E27" s="45" t="s">
        <v>31</v>
      </c>
      <c r="F27" s="45" t="s">
        <v>18</v>
      </c>
      <c r="G27" s="248" t="s">
        <v>831</v>
      </c>
      <c r="H27" s="14"/>
    </row>
    <row r="28" spans="2:8" x14ac:dyDescent="0.25">
      <c r="B28" s="389"/>
      <c r="C28" s="11" t="s">
        <v>1746</v>
      </c>
      <c r="D28" s="12">
        <v>850</v>
      </c>
      <c r="E28" s="12" t="s">
        <v>31</v>
      </c>
      <c r="F28" s="12" t="s">
        <v>18</v>
      </c>
      <c r="G28" s="12" t="s">
        <v>727</v>
      </c>
      <c r="H28" s="14"/>
    </row>
    <row r="29" spans="2:8" x14ac:dyDescent="0.25">
      <c r="B29" s="389"/>
      <c r="C29" s="46" t="s">
        <v>2304</v>
      </c>
      <c r="D29" s="45">
        <v>40</v>
      </c>
      <c r="E29" s="45" t="s">
        <v>31</v>
      </c>
      <c r="F29" s="45" t="s">
        <v>18</v>
      </c>
      <c r="G29" s="45" t="s">
        <v>1754</v>
      </c>
      <c r="H29" s="14"/>
    </row>
    <row r="30" spans="2:8" x14ac:dyDescent="0.25">
      <c r="B30" s="389"/>
      <c r="C30" s="275" t="s">
        <v>1790</v>
      </c>
      <c r="D30" s="12">
        <v>100</v>
      </c>
      <c r="E30" s="12" t="s">
        <v>31</v>
      </c>
      <c r="F30" s="12" t="s">
        <v>18</v>
      </c>
      <c r="G30" s="12" t="s">
        <v>1517</v>
      </c>
      <c r="H30" s="14"/>
    </row>
    <row r="31" spans="2:8" x14ac:dyDescent="0.25">
      <c r="B31" s="389"/>
      <c r="C31" s="275" t="s">
        <v>1790</v>
      </c>
      <c r="D31" s="12">
        <v>100</v>
      </c>
      <c r="E31" s="12" t="s">
        <v>31</v>
      </c>
      <c r="F31" s="12" t="s">
        <v>18</v>
      </c>
      <c r="G31" s="12" t="s">
        <v>1517</v>
      </c>
      <c r="H31" s="14"/>
    </row>
    <row r="32" spans="2:8" x14ac:dyDescent="0.25">
      <c r="B32" s="389"/>
      <c r="C32" s="275" t="s">
        <v>1790</v>
      </c>
      <c r="D32" s="12">
        <v>100</v>
      </c>
      <c r="E32" s="12" t="s">
        <v>31</v>
      </c>
      <c r="F32" s="12" t="s">
        <v>18</v>
      </c>
      <c r="G32" s="12" t="s">
        <v>1517</v>
      </c>
      <c r="H32" s="14"/>
    </row>
    <row r="33" spans="2:8" ht="19.5" thickBot="1" x14ac:dyDescent="0.3">
      <c r="B33" s="389"/>
      <c r="C33" s="15" t="s">
        <v>1820</v>
      </c>
      <c r="D33" s="16">
        <v>250</v>
      </c>
      <c r="E33" s="16" t="s">
        <v>31</v>
      </c>
      <c r="F33" s="16" t="s">
        <v>18</v>
      </c>
      <c r="G33" s="17" t="s">
        <v>727</v>
      </c>
      <c r="H33" s="38">
        <f>SUM(D5:D33)</f>
        <v>14574</v>
      </c>
    </row>
    <row r="34" spans="2:8" x14ac:dyDescent="0.25">
      <c r="B34" s="390" t="s">
        <v>723</v>
      </c>
      <c r="C34" s="18" t="s">
        <v>763</v>
      </c>
      <c r="D34" s="19">
        <v>200</v>
      </c>
      <c r="E34" s="19" t="s">
        <v>31</v>
      </c>
      <c r="F34" s="19" t="s">
        <v>18</v>
      </c>
      <c r="G34" s="19" t="s">
        <v>770</v>
      </c>
      <c r="H34" s="20"/>
    </row>
    <row r="35" spans="2:8" x14ac:dyDescent="0.25">
      <c r="B35" s="391"/>
      <c r="C35" s="21" t="s">
        <v>797</v>
      </c>
      <c r="D35" s="22">
        <v>500</v>
      </c>
      <c r="E35" s="22" t="s">
        <v>31</v>
      </c>
      <c r="F35" s="22" t="s">
        <v>18</v>
      </c>
      <c r="G35" s="22" t="s">
        <v>800</v>
      </c>
      <c r="H35" s="23"/>
    </row>
    <row r="36" spans="2:8" x14ac:dyDescent="0.25">
      <c r="B36" s="391"/>
      <c r="C36" s="21" t="s">
        <v>972</v>
      </c>
      <c r="D36" s="242">
        <v>300</v>
      </c>
      <c r="E36" s="242" t="s">
        <v>31</v>
      </c>
      <c r="F36" s="242" t="s">
        <v>18</v>
      </c>
      <c r="G36" s="242" t="s">
        <v>942</v>
      </c>
      <c r="H36" s="23"/>
    </row>
    <row r="37" spans="2:8" x14ac:dyDescent="0.25">
      <c r="B37" s="391"/>
      <c r="C37" s="21" t="s">
        <v>2305</v>
      </c>
      <c r="D37" s="242">
        <v>20</v>
      </c>
      <c r="E37" s="242" t="s">
        <v>31</v>
      </c>
      <c r="F37" s="242" t="s">
        <v>18</v>
      </c>
      <c r="G37" s="242" t="s">
        <v>923</v>
      </c>
      <c r="H37" s="23"/>
    </row>
    <row r="38" spans="2:8" x14ac:dyDescent="0.25">
      <c r="B38" s="391"/>
      <c r="C38" s="21" t="s">
        <v>1903</v>
      </c>
      <c r="D38" s="236">
        <v>20</v>
      </c>
      <c r="E38" s="22" t="s">
        <v>31</v>
      </c>
      <c r="F38" s="22" t="s">
        <v>18</v>
      </c>
      <c r="G38" s="22" t="s">
        <v>942</v>
      </c>
      <c r="H38" s="23"/>
    </row>
    <row r="39" spans="2:8" x14ac:dyDescent="0.25">
      <c r="B39" s="391"/>
      <c r="C39" s="21" t="s">
        <v>1547</v>
      </c>
      <c r="D39" s="22">
        <v>25</v>
      </c>
      <c r="E39" s="22" t="s">
        <v>31</v>
      </c>
      <c r="F39" s="22" t="s">
        <v>18</v>
      </c>
      <c r="G39" s="22" t="s">
        <v>722</v>
      </c>
      <c r="H39" s="23"/>
    </row>
    <row r="40" spans="2:8" x14ac:dyDescent="0.25">
      <c r="B40" s="391"/>
      <c r="C40" s="241" t="s">
        <v>2306</v>
      </c>
      <c r="D40" s="242">
        <v>40</v>
      </c>
      <c r="E40" s="242" t="s">
        <v>31</v>
      </c>
      <c r="F40" s="242" t="s">
        <v>18</v>
      </c>
      <c r="G40" s="242" t="s">
        <v>663</v>
      </c>
      <c r="H40" s="23"/>
    </row>
    <row r="41" spans="2:8" x14ac:dyDescent="0.25">
      <c r="B41" s="391"/>
      <c r="C41" s="21" t="s">
        <v>1645</v>
      </c>
      <c r="D41" s="22">
        <v>200</v>
      </c>
      <c r="E41" s="22" t="s">
        <v>31</v>
      </c>
      <c r="F41" s="22" t="s">
        <v>18</v>
      </c>
      <c r="G41" s="22" t="s">
        <v>664</v>
      </c>
      <c r="H41" s="23"/>
    </row>
    <row r="42" spans="2:8" x14ac:dyDescent="0.25">
      <c r="B42" s="391"/>
      <c r="C42" s="21" t="s">
        <v>1650</v>
      </c>
      <c r="D42" s="22">
        <v>100</v>
      </c>
      <c r="E42" s="22" t="s">
        <v>31</v>
      </c>
      <c r="F42" s="22" t="s">
        <v>18</v>
      </c>
      <c r="G42" s="24" t="s">
        <v>800</v>
      </c>
      <c r="H42" s="23"/>
    </row>
    <row r="43" spans="2:8" x14ac:dyDescent="0.25">
      <c r="B43" s="391"/>
      <c r="C43" s="21" t="s">
        <v>1720</v>
      </c>
      <c r="D43" s="22">
        <v>150</v>
      </c>
      <c r="E43" s="22" t="s">
        <v>31</v>
      </c>
      <c r="F43" s="22" t="s">
        <v>18</v>
      </c>
      <c r="G43" s="22" t="s">
        <v>1580</v>
      </c>
      <c r="H43" s="23"/>
    </row>
    <row r="44" spans="2:8" x14ac:dyDescent="0.25">
      <c r="B44" s="391"/>
      <c r="C44" s="21" t="s">
        <v>1761</v>
      </c>
      <c r="D44" s="22">
        <v>300</v>
      </c>
      <c r="E44" s="22" t="s">
        <v>31</v>
      </c>
      <c r="F44" s="22" t="s">
        <v>18</v>
      </c>
      <c r="G44" s="22" t="s">
        <v>1132</v>
      </c>
      <c r="H44" s="23"/>
    </row>
    <row r="45" spans="2:8" x14ac:dyDescent="0.25">
      <c r="B45" s="391"/>
      <c r="C45" s="250" t="s">
        <v>1811</v>
      </c>
      <c r="D45" s="251">
        <v>400</v>
      </c>
      <c r="E45" s="251" t="s">
        <v>31</v>
      </c>
      <c r="F45" s="251" t="s">
        <v>18</v>
      </c>
      <c r="G45" s="252" t="s">
        <v>800</v>
      </c>
      <c r="H45" s="23"/>
    </row>
    <row r="46" spans="2:8" ht="19.5" thickBot="1" x14ac:dyDescent="0.3">
      <c r="B46" s="392"/>
      <c r="C46" s="25" t="s">
        <v>1917</v>
      </c>
      <c r="D46" s="26">
        <v>200</v>
      </c>
      <c r="E46" s="26" t="s">
        <v>31</v>
      </c>
      <c r="F46" s="26" t="s">
        <v>18</v>
      </c>
      <c r="G46" s="27" t="s">
        <v>816</v>
      </c>
      <c r="H46" s="39">
        <f>SUM(D34:D46)</f>
        <v>2455</v>
      </c>
    </row>
    <row r="47" spans="2:8" x14ac:dyDescent="0.25">
      <c r="B47" s="393" t="s">
        <v>43</v>
      </c>
      <c r="C47" s="253" t="s">
        <v>752</v>
      </c>
      <c r="D47" s="254">
        <v>200</v>
      </c>
      <c r="E47" s="254" t="s">
        <v>31</v>
      </c>
      <c r="F47" s="254" t="s">
        <v>18</v>
      </c>
      <c r="G47" s="254" t="s">
        <v>82</v>
      </c>
      <c r="H47" s="10"/>
    </row>
    <row r="48" spans="2:8" x14ac:dyDescent="0.25">
      <c r="B48" s="394"/>
      <c r="C48" s="11" t="s">
        <v>761</v>
      </c>
      <c r="D48" s="12">
        <v>3000</v>
      </c>
      <c r="E48" s="12" t="s">
        <v>31</v>
      </c>
      <c r="F48" s="12" t="s">
        <v>18</v>
      </c>
      <c r="G48" s="12" t="s">
        <v>82</v>
      </c>
      <c r="H48" s="14"/>
    </row>
    <row r="49" spans="2:8" x14ac:dyDescent="0.25">
      <c r="B49" s="394"/>
      <c r="C49" s="11" t="s">
        <v>790</v>
      </c>
      <c r="D49" s="12">
        <v>900</v>
      </c>
      <c r="E49" s="12" t="s">
        <v>31</v>
      </c>
      <c r="F49" s="12" t="s">
        <v>18</v>
      </c>
      <c r="G49" s="12" t="s">
        <v>795</v>
      </c>
      <c r="H49" s="14"/>
    </row>
    <row r="50" spans="2:8" x14ac:dyDescent="0.25">
      <c r="B50" s="394"/>
      <c r="C50" s="275" t="s">
        <v>924</v>
      </c>
      <c r="D50" s="12">
        <v>3000</v>
      </c>
      <c r="E50" s="12" t="s">
        <v>31</v>
      </c>
      <c r="F50" s="12" t="s">
        <v>18</v>
      </c>
      <c r="G50" s="12" t="s">
        <v>795</v>
      </c>
      <c r="H50" s="14"/>
    </row>
    <row r="51" spans="2:8" x14ac:dyDescent="0.25">
      <c r="B51" s="394"/>
      <c r="C51" s="275" t="s">
        <v>924</v>
      </c>
      <c r="D51" s="12">
        <v>7000</v>
      </c>
      <c r="E51" s="12" t="s">
        <v>31</v>
      </c>
      <c r="F51" s="12" t="s">
        <v>18</v>
      </c>
      <c r="G51" s="12" t="s">
        <v>795</v>
      </c>
      <c r="H51" s="14"/>
    </row>
    <row r="52" spans="2:8" x14ac:dyDescent="0.25">
      <c r="B52" s="394"/>
      <c r="C52" s="275" t="s">
        <v>924</v>
      </c>
      <c r="D52" s="12">
        <v>7000</v>
      </c>
      <c r="E52" s="12" t="s">
        <v>31</v>
      </c>
      <c r="F52" s="12" t="s">
        <v>18</v>
      </c>
      <c r="G52" s="12" t="s">
        <v>795</v>
      </c>
      <c r="H52" s="14"/>
    </row>
    <row r="53" spans="2:8" x14ac:dyDescent="0.25">
      <c r="B53" s="394"/>
      <c r="C53" s="275" t="s">
        <v>924</v>
      </c>
      <c r="D53" s="12">
        <v>3000</v>
      </c>
      <c r="E53" s="12" t="s">
        <v>31</v>
      </c>
      <c r="F53" s="12" t="s">
        <v>18</v>
      </c>
      <c r="G53" s="12" t="s">
        <v>795</v>
      </c>
      <c r="H53" s="14"/>
    </row>
    <row r="54" spans="2:8" x14ac:dyDescent="0.25">
      <c r="B54" s="394"/>
      <c r="C54" s="249" t="s">
        <v>924</v>
      </c>
      <c r="D54" s="45">
        <v>3000</v>
      </c>
      <c r="E54" s="45" t="s">
        <v>31</v>
      </c>
      <c r="F54" s="45" t="s">
        <v>18</v>
      </c>
      <c r="G54" s="45" t="s">
        <v>795</v>
      </c>
      <c r="H54" s="14"/>
    </row>
    <row r="55" spans="2:8" x14ac:dyDescent="0.25">
      <c r="B55" s="394"/>
      <c r="C55" s="275" t="s">
        <v>924</v>
      </c>
      <c r="D55" s="12">
        <v>7000</v>
      </c>
      <c r="E55" s="12" t="s">
        <v>31</v>
      </c>
      <c r="F55" s="12" t="s">
        <v>18</v>
      </c>
      <c r="G55" s="12" t="s">
        <v>795</v>
      </c>
      <c r="H55" s="14"/>
    </row>
    <row r="56" spans="2:8" x14ac:dyDescent="0.25">
      <c r="B56" s="394"/>
      <c r="C56" s="11" t="s">
        <v>1027</v>
      </c>
      <c r="D56" s="12">
        <v>500</v>
      </c>
      <c r="E56" s="12" t="s">
        <v>31</v>
      </c>
      <c r="F56" s="12" t="s">
        <v>18</v>
      </c>
      <c r="G56" s="12" t="s">
        <v>1029</v>
      </c>
      <c r="H56" s="14"/>
    </row>
    <row r="57" spans="2:8" x14ac:dyDescent="0.25">
      <c r="B57" s="394"/>
      <c r="C57" s="11" t="s">
        <v>1053</v>
      </c>
      <c r="D57" s="12">
        <v>1400</v>
      </c>
      <c r="E57" s="12" t="s">
        <v>31</v>
      </c>
      <c r="F57" s="12" t="s">
        <v>18</v>
      </c>
      <c r="G57" s="12" t="s">
        <v>1055</v>
      </c>
      <c r="H57" s="14"/>
    </row>
    <row r="58" spans="2:8" x14ac:dyDescent="0.25">
      <c r="B58" s="394"/>
      <c r="C58" s="11" t="s">
        <v>1095</v>
      </c>
      <c r="D58" s="12">
        <v>500</v>
      </c>
      <c r="E58" s="12" t="s">
        <v>31</v>
      </c>
      <c r="F58" s="12" t="s">
        <v>18</v>
      </c>
      <c r="G58" s="12" t="s">
        <v>1099</v>
      </c>
      <c r="H58" s="14"/>
    </row>
    <row r="59" spans="2:8" x14ac:dyDescent="0.25">
      <c r="B59" s="394"/>
      <c r="C59" s="11" t="s">
        <v>1195</v>
      </c>
      <c r="D59" s="12">
        <v>80</v>
      </c>
      <c r="E59" s="12" t="s">
        <v>31</v>
      </c>
      <c r="F59" s="12" t="s">
        <v>18</v>
      </c>
      <c r="G59" s="12" t="s">
        <v>795</v>
      </c>
      <c r="H59" s="14"/>
    </row>
    <row r="60" spans="2:8" x14ac:dyDescent="0.25">
      <c r="B60" s="394"/>
      <c r="C60" s="11" t="s">
        <v>1201</v>
      </c>
      <c r="D60" s="12">
        <v>1900</v>
      </c>
      <c r="E60" s="12" t="s">
        <v>31</v>
      </c>
      <c r="F60" s="12" t="s">
        <v>18</v>
      </c>
      <c r="G60" s="12" t="s">
        <v>893</v>
      </c>
      <c r="H60" s="14"/>
    </row>
    <row r="61" spans="2:8" x14ac:dyDescent="0.25">
      <c r="B61" s="394"/>
      <c r="C61" s="11" t="s">
        <v>1904</v>
      </c>
      <c r="D61" s="12">
        <v>800</v>
      </c>
      <c r="E61" s="12" t="s">
        <v>31</v>
      </c>
      <c r="F61" s="12" t="s">
        <v>18</v>
      </c>
      <c r="G61" s="12" t="s">
        <v>1029</v>
      </c>
      <c r="H61" s="14"/>
    </row>
    <row r="62" spans="2:8" x14ac:dyDescent="0.25">
      <c r="B62" s="394"/>
      <c r="C62" s="11" t="s">
        <v>1238</v>
      </c>
      <c r="D62" s="12">
        <v>600</v>
      </c>
      <c r="E62" s="12" t="s">
        <v>31</v>
      </c>
      <c r="F62" s="12" t="s">
        <v>18</v>
      </c>
      <c r="G62" s="12" t="s">
        <v>795</v>
      </c>
      <c r="H62" s="14"/>
    </row>
    <row r="63" spans="2:8" x14ac:dyDescent="0.25">
      <c r="B63" s="394"/>
      <c r="C63" s="11" t="s">
        <v>1324</v>
      </c>
      <c r="D63" s="12">
        <v>120</v>
      </c>
      <c r="E63" s="12" t="s">
        <v>31</v>
      </c>
      <c r="F63" s="12" t="s">
        <v>18</v>
      </c>
      <c r="G63" s="12" t="s">
        <v>795</v>
      </c>
      <c r="H63" s="14"/>
    </row>
    <row r="64" spans="2:8" x14ac:dyDescent="0.25">
      <c r="B64" s="394"/>
      <c r="C64" s="11" t="s">
        <v>1330</v>
      </c>
      <c r="D64" s="12">
        <v>200</v>
      </c>
      <c r="E64" s="12" t="s">
        <v>31</v>
      </c>
      <c r="F64" s="12" t="s">
        <v>18</v>
      </c>
      <c r="G64" s="12" t="s">
        <v>795</v>
      </c>
      <c r="H64" s="14"/>
    </row>
    <row r="65" spans="2:8" x14ac:dyDescent="0.25">
      <c r="B65" s="394"/>
      <c r="C65" s="11" t="s">
        <v>1335</v>
      </c>
      <c r="D65" s="12">
        <v>250</v>
      </c>
      <c r="E65" s="12" t="s">
        <v>31</v>
      </c>
      <c r="F65" s="12" t="s">
        <v>18</v>
      </c>
      <c r="G65" s="12" t="s">
        <v>795</v>
      </c>
      <c r="H65" s="14"/>
    </row>
    <row r="66" spans="2:8" x14ac:dyDescent="0.25">
      <c r="B66" s="394"/>
      <c r="C66" s="11" t="s">
        <v>1393</v>
      </c>
      <c r="D66" s="12">
        <v>600</v>
      </c>
      <c r="E66" s="12" t="s">
        <v>31</v>
      </c>
      <c r="F66" s="12" t="s">
        <v>18</v>
      </c>
      <c r="G66" s="12" t="s">
        <v>1099</v>
      </c>
      <c r="H66" s="14"/>
    </row>
    <row r="67" spans="2:8" x14ac:dyDescent="0.25">
      <c r="B67" s="394"/>
      <c r="C67" s="11" t="s">
        <v>1457</v>
      </c>
      <c r="D67" s="12">
        <v>50</v>
      </c>
      <c r="E67" s="12" t="s">
        <v>31</v>
      </c>
      <c r="F67" s="12" t="s">
        <v>18</v>
      </c>
      <c r="G67" s="12" t="s">
        <v>1055</v>
      </c>
      <c r="H67" s="14"/>
    </row>
    <row r="68" spans="2:8" x14ac:dyDescent="0.25">
      <c r="B68" s="394"/>
      <c r="C68" s="46" t="s">
        <v>2307</v>
      </c>
      <c r="D68" s="45">
        <v>80</v>
      </c>
      <c r="E68" s="45" t="s">
        <v>31</v>
      </c>
      <c r="F68" s="45" t="s">
        <v>18</v>
      </c>
      <c r="G68" s="45" t="s">
        <v>82</v>
      </c>
      <c r="H68" s="14"/>
    </row>
    <row r="69" spans="2:8" x14ac:dyDescent="0.25">
      <c r="B69" s="394"/>
      <c r="C69" s="11" t="s">
        <v>1472</v>
      </c>
      <c r="D69" s="12">
        <v>50</v>
      </c>
      <c r="E69" s="12" t="s">
        <v>31</v>
      </c>
      <c r="F69" s="12" t="s">
        <v>18</v>
      </c>
      <c r="G69" s="12" t="s">
        <v>795</v>
      </c>
      <c r="H69" s="14"/>
    </row>
    <row r="70" spans="2:8" x14ac:dyDescent="0.25">
      <c r="B70" s="394"/>
      <c r="C70" s="11" t="s">
        <v>1499</v>
      </c>
      <c r="D70" s="12">
        <v>120</v>
      </c>
      <c r="E70" s="12" t="s">
        <v>31</v>
      </c>
      <c r="F70" s="12" t="s">
        <v>18</v>
      </c>
      <c r="G70" s="12" t="s">
        <v>1502</v>
      </c>
      <c r="H70" s="14"/>
    </row>
    <row r="71" spans="2:8" x14ac:dyDescent="0.25">
      <c r="B71" s="394"/>
      <c r="C71" s="11" t="s">
        <v>1533</v>
      </c>
      <c r="D71" s="12">
        <v>120</v>
      </c>
      <c r="E71" s="12" t="s">
        <v>31</v>
      </c>
      <c r="F71" s="12" t="s">
        <v>18</v>
      </c>
      <c r="G71" s="12" t="s">
        <v>893</v>
      </c>
      <c r="H71" s="14"/>
    </row>
    <row r="72" spans="2:8" x14ac:dyDescent="0.25">
      <c r="B72" s="394"/>
      <c r="C72" s="46" t="s">
        <v>1537</v>
      </c>
      <c r="D72" s="45">
        <v>50</v>
      </c>
      <c r="E72" s="45" t="s">
        <v>31</v>
      </c>
      <c r="F72" s="45" t="s">
        <v>18</v>
      </c>
      <c r="G72" s="45" t="s">
        <v>1055</v>
      </c>
      <c r="H72" s="14"/>
    </row>
    <row r="73" spans="2:8" x14ac:dyDescent="0.25">
      <c r="B73" s="394"/>
      <c r="C73" s="46" t="s">
        <v>1538</v>
      </c>
      <c r="D73" s="45">
        <v>60</v>
      </c>
      <c r="E73" s="45" t="s">
        <v>31</v>
      </c>
      <c r="F73" s="45" t="s">
        <v>18</v>
      </c>
      <c r="G73" s="45" t="s">
        <v>82</v>
      </c>
      <c r="H73" s="14"/>
    </row>
    <row r="74" spans="2:8" x14ac:dyDescent="0.25">
      <c r="B74" s="394"/>
      <c r="C74" s="11" t="s">
        <v>1905</v>
      </c>
      <c r="D74" s="12">
        <v>100</v>
      </c>
      <c r="E74" s="12" t="s">
        <v>31</v>
      </c>
      <c r="F74" s="12" t="s">
        <v>18</v>
      </c>
      <c r="G74" s="12" t="s">
        <v>1055</v>
      </c>
      <c r="H74" s="14"/>
    </row>
    <row r="75" spans="2:8" x14ac:dyDescent="0.25">
      <c r="B75" s="394"/>
      <c r="C75" s="11" t="s">
        <v>1906</v>
      </c>
      <c r="D75" s="12">
        <v>80</v>
      </c>
      <c r="E75" s="12" t="s">
        <v>31</v>
      </c>
      <c r="F75" s="12" t="s">
        <v>18</v>
      </c>
      <c r="G75" s="12" t="s">
        <v>82</v>
      </c>
      <c r="H75" s="14"/>
    </row>
    <row r="76" spans="2:8" x14ac:dyDescent="0.25">
      <c r="B76" s="394"/>
      <c r="C76" s="11" t="s">
        <v>1594</v>
      </c>
      <c r="D76" s="12">
        <v>200</v>
      </c>
      <c r="E76" s="12" t="s">
        <v>31</v>
      </c>
      <c r="F76" s="12" t="s">
        <v>18</v>
      </c>
      <c r="G76" s="12" t="s">
        <v>893</v>
      </c>
      <c r="H76" s="14"/>
    </row>
    <row r="77" spans="2:8" x14ac:dyDescent="0.25">
      <c r="B77" s="394"/>
      <c r="C77" s="46" t="s">
        <v>3131</v>
      </c>
      <c r="D77" s="45">
        <v>200</v>
      </c>
      <c r="E77" s="45" t="s">
        <v>31</v>
      </c>
      <c r="F77" s="45" t="s">
        <v>18</v>
      </c>
      <c r="G77" s="45" t="s">
        <v>893</v>
      </c>
      <c r="H77" s="14"/>
    </row>
    <row r="78" spans="2:8" x14ac:dyDescent="0.25">
      <c r="B78" s="394"/>
      <c r="C78" s="46" t="s">
        <v>1673</v>
      </c>
      <c r="D78" s="45">
        <v>200</v>
      </c>
      <c r="E78" s="45" t="s">
        <v>31</v>
      </c>
      <c r="F78" s="45" t="s">
        <v>18</v>
      </c>
      <c r="G78" s="45" t="s">
        <v>82</v>
      </c>
      <c r="H78" s="14"/>
    </row>
    <row r="79" spans="2:8" x14ac:dyDescent="0.25">
      <c r="B79" s="394"/>
      <c r="C79" s="46" t="s">
        <v>1920</v>
      </c>
      <c r="D79" s="45">
        <v>75</v>
      </c>
      <c r="E79" s="45" t="s">
        <v>31</v>
      </c>
      <c r="F79" s="45" t="s">
        <v>18</v>
      </c>
      <c r="G79" s="45" t="s">
        <v>893</v>
      </c>
      <c r="H79" s="14"/>
    </row>
    <row r="80" spans="2:8" x14ac:dyDescent="0.25">
      <c r="B80" s="394"/>
      <c r="C80" s="11" t="s">
        <v>1701</v>
      </c>
      <c r="D80" s="12">
        <v>400</v>
      </c>
      <c r="E80" s="12" t="s">
        <v>31</v>
      </c>
      <c r="F80" s="12" t="s">
        <v>18</v>
      </c>
      <c r="G80" s="12" t="s">
        <v>795</v>
      </c>
      <c r="H80" s="14"/>
    </row>
    <row r="81" spans="2:8" x14ac:dyDescent="0.25">
      <c r="B81" s="394"/>
      <c r="C81" s="15" t="s">
        <v>2308</v>
      </c>
      <c r="D81" s="16">
        <v>30</v>
      </c>
      <c r="E81" s="16" t="s">
        <v>31</v>
      </c>
      <c r="F81" s="16" t="s">
        <v>18</v>
      </c>
      <c r="G81" s="16" t="s">
        <v>82</v>
      </c>
      <c r="H81" s="14"/>
    </row>
    <row r="82" spans="2:8" ht="19.5" thickBot="1" x14ac:dyDescent="0.3">
      <c r="B82" s="395"/>
      <c r="C82" s="28" t="s">
        <v>1766</v>
      </c>
      <c r="D82" s="29">
        <v>700</v>
      </c>
      <c r="E82" s="29" t="s">
        <v>31</v>
      </c>
      <c r="F82" s="29" t="s">
        <v>18</v>
      </c>
      <c r="G82" s="29" t="s">
        <v>1502</v>
      </c>
      <c r="H82" s="40">
        <f>SUM(D47:D82)</f>
        <v>43565</v>
      </c>
    </row>
    <row r="83" spans="2:8" x14ac:dyDescent="0.25">
      <c r="B83" s="380" t="s">
        <v>741</v>
      </c>
      <c r="C83" s="18" t="s">
        <v>1907</v>
      </c>
      <c r="D83" s="19">
        <v>3000</v>
      </c>
      <c r="E83" s="19" t="s">
        <v>31</v>
      </c>
      <c r="F83" s="19" t="s">
        <v>18</v>
      </c>
      <c r="G83" s="19" t="s">
        <v>869</v>
      </c>
      <c r="H83" s="20"/>
    </row>
    <row r="84" spans="2:8" x14ac:dyDescent="0.25">
      <c r="B84" s="381"/>
      <c r="C84" s="21" t="s">
        <v>868</v>
      </c>
      <c r="D84" s="22">
        <v>5000</v>
      </c>
      <c r="E84" s="22" t="s">
        <v>31</v>
      </c>
      <c r="F84" s="22" t="s">
        <v>18</v>
      </c>
      <c r="G84" s="22" t="s">
        <v>869</v>
      </c>
      <c r="H84" s="23"/>
    </row>
    <row r="85" spans="2:8" x14ac:dyDescent="0.25">
      <c r="B85" s="381"/>
      <c r="C85" s="21" t="s">
        <v>968</v>
      </c>
      <c r="D85" s="22">
        <v>700</v>
      </c>
      <c r="E85" s="22" t="s">
        <v>31</v>
      </c>
      <c r="F85" s="22" t="s">
        <v>18</v>
      </c>
      <c r="G85" s="22" t="s">
        <v>869</v>
      </c>
      <c r="H85" s="23"/>
    </row>
    <row r="86" spans="2:8" x14ac:dyDescent="0.25">
      <c r="B86" s="381"/>
      <c r="C86" s="21" t="s">
        <v>998</v>
      </c>
      <c r="D86" s="22">
        <v>2500</v>
      </c>
      <c r="E86" s="22" t="s">
        <v>31</v>
      </c>
      <c r="F86" s="22" t="s">
        <v>18</v>
      </c>
      <c r="G86" s="22" t="s">
        <v>1003</v>
      </c>
      <c r="H86" s="23"/>
    </row>
    <row r="87" spans="2:8" x14ac:dyDescent="0.25">
      <c r="B87" s="381"/>
      <c r="C87" s="21" t="s">
        <v>1005</v>
      </c>
      <c r="D87" s="22">
        <v>400</v>
      </c>
      <c r="E87" s="22" t="s">
        <v>31</v>
      </c>
      <c r="F87" s="22" t="s">
        <v>18</v>
      </c>
      <c r="G87" s="22" t="s">
        <v>1011</v>
      </c>
      <c r="H87" s="23"/>
    </row>
    <row r="88" spans="2:8" x14ac:dyDescent="0.25">
      <c r="B88" s="381"/>
      <c r="C88" s="21" t="s">
        <v>1909</v>
      </c>
      <c r="D88" s="22">
        <v>140</v>
      </c>
      <c r="E88" s="22" t="s">
        <v>31</v>
      </c>
      <c r="F88" s="22" t="s">
        <v>18</v>
      </c>
      <c r="G88" s="22" t="s">
        <v>934</v>
      </c>
      <c r="H88" s="23"/>
    </row>
    <row r="89" spans="2:8" x14ac:dyDescent="0.25">
      <c r="B89" s="381"/>
      <c r="C89" s="21" t="s">
        <v>1069</v>
      </c>
      <c r="D89" s="22">
        <v>100</v>
      </c>
      <c r="E89" s="22" t="s">
        <v>31</v>
      </c>
      <c r="F89" s="22" t="s">
        <v>18</v>
      </c>
      <c r="G89" s="22" t="s">
        <v>1073</v>
      </c>
      <c r="H89" s="23"/>
    </row>
    <row r="90" spans="2:8" x14ac:dyDescent="0.25">
      <c r="B90" s="381"/>
      <c r="C90" s="21" t="s">
        <v>1137</v>
      </c>
      <c r="D90" s="22">
        <v>525</v>
      </c>
      <c r="E90" s="22" t="s">
        <v>31</v>
      </c>
      <c r="F90" s="22" t="s">
        <v>18</v>
      </c>
      <c r="G90" s="22" t="s">
        <v>869</v>
      </c>
      <c r="H90" s="23"/>
    </row>
    <row r="91" spans="2:8" x14ac:dyDescent="0.25">
      <c r="B91" s="381"/>
      <c r="C91" s="21" t="s">
        <v>1305</v>
      </c>
      <c r="D91" s="22">
        <v>200</v>
      </c>
      <c r="E91" s="22" t="s">
        <v>31</v>
      </c>
      <c r="F91" s="22" t="s">
        <v>18</v>
      </c>
      <c r="G91" s="22" t="s">
        <v>869</v>
      </c>
      <c r="H91" s="23"/>
    </row>
    <row r="92" spans="2:8" x14ac:dyDescent="0.25">
      <c r="B92" s="381"/>
      <c r="C92" s="21" t="s">
        <v>1346</v>
      </c>
      <c r="D92" s="22">
        <v>150</v>
      </c>
      <c r="E92" s="22" t="s">
        <v>31</v>
      </c>
      <c r="F92" s="22" t="s">
        <v>18</v>
      </c>
      <c r="G92" s="22" t="s">
        <v>997</v>
      </c>
      <c r="H92" s="23"/>
    </row>
    <row r="93" spans="2:8" x14ac:dyDescent="0.25">
      <c r="B93" s="381"/>
      <c r="C93" s="21" t="s">
        <v>1384</v>
      </c>
      <c r="D93" s="22">
        <v>160</v>
      </c>
      <c r="E93" s="22" t="s">
        <v>31</v>
      </c>
      <c r="F93" s="22" t="s">
        <v>18</v>
      </c>
      <c r="G93" s="22" t="s">
        <v>869</v>
      </c>
      <c r="H93" s="23"/>
    </row>
    <row r="94" spans="2:8" x14ac:dyDescent="0.25">
      <c r="B94" s="381"/>
      <c r="C94" s="21" t="s">
        <v>1410</v>
      </c>
      <c r="D94" s="22">
        <v>250</v>
      </c>
      <c r="E94" s="22" t="s">
        <v>31</v>
      </c>
      <c r="F94" s="22" t="s">
        <v>18</v>
      </c>
      <c r="G94" s="24" t="s">
        <v>951</v>
      </c>
      <c r="H94" s="23"/>
    </row>
    <row r="95" spans="2:8" x14ac:dyDescent="0.25">
      <c r="B95" s="381"/>
      <c r="C95" s="21" t="s">
        <v>1459</v>
      </c>
      <c r="D95" s="22">
        <v>1000</v>
      </c>
      <c r="E95" s="22" t="s">
        <v>31</v>
      </c>
      <c r="F95" s="22" t="s">
        <v>18</v>
      </c>
      <c r="G95" s="22" t="s">
        <v>869</v>
      </c>
      <c r="H95" s="23"/>
    </row>
    <row r="96" spans="2:8" x14ac:dyDescent="0.25">
      <c r="B96" s="381"/>
      <c r="C96" s="21" t="s">
        <v>1495</v>
      </c>
      <c r="D96" s="22">
        <v>750</v>
      </c>
      <c r="E96" s="22" t="s">
        <v>31</v>
      </c>
      <c r="F96" s="22" t="s">
        <v>18</v>
      </c>
      <c r="G96" s="22" t="s">
        <v>869</v>
      </c>
      <c r="H96" s="23"/>
    </row>
    <row r="97" spans="2:8" x14ac:dyDescent="0.25">
      <c r="B97" s="381"/>
      <c r="C97" s="21" t="s">
        <v>1567</v>
      </c>
      <c r="D97" s="22">
        <v>100</v>
      </c>
      <c r="E97" s="22" t="s">
        <v>31</v>
      </c>
      <c r="F97" s="22" t="s">
        <v>18</v>
      </c>
      <c r="G97" s="22" t="s">
        <v>1040</v>
      </c>
      <c r="H97" s="23"/>
    </row>
    <row r="98" spans="2:8" x14ac:dyDescent="0.25">
      <c r="B98" s="381"/>
      <c r="C98" s="21" t="s">
        <v>1581</v>
      </c>
      <c r="D98" s="22">
        <v>650</v>
      </c>
      <c r="E98" s="22" t="s">
        <v>31</v>
      </c>
      <c r="F98" s="22" t="s">
        <v>18</v>
      </c>
      <c r="G98" s="22" t="s">
        <v>997</v>
      </c>
      <c r="H98" s="23"/>
    </row>
    <row r="99" spans="2:8" x14ac:dyDescent="0.25">
      <c r="B99" s="381"/>
      <c r="C99" s="21" t="s">
        <v>1625</v>
      </c>
      <c r="D99" s="22">
        <v>2700</v>
      </c>
      <c r="E99" s="22" t="s">
        <v>31</v>
      </c>
      <c r="F99" s="22" t="s">
        <v>18</v>
      </c>
      <c r="G99" s="22" t="s">
        <v>869</v>
      </c>
      <c r="H99" s="23"/>
    </row>
    <row r="100" spans="2:8" x14ac:dyDescent="0.25">
      <c r="B100" s="381"/>
      <c r="C100" s="21" t="s">
        <v>1705</v>
      </c>
      <c r="D100" s="22">
        <v>2200</v>
      </c>
      <c r="E100" s="22" t="s">
        <v>31</v>
      </c>
      <c r="F100" s="22" t="s">
        <v>18</v>
      </c>
      <c r="G100" s="22" t="s">
        <v>869</v>
      </c>
      <c r="H100" s="23"/>
    </row>
    <row r="101" spans="2:8" x14ac:dyDescent="0.25">
      <c r="B101" s="381"/>
      <c r="C101" s="241" t="s">
        <v>2309</v>
      </c>
      <c r="D101" s="242">
        <v>100</v>
      </c>
      <c r="E101" s="242" t="s">
        <v>31</v>
      </c>
      <c r="F101" s="242" t="s">
        <v>18</v>
      </c>
      <c r="G101" s="242" t="s">
        <v>576</v>
      </c>
      <c r="H101" s="23"/>
    </row>
    <row r="102" spans="2:8" x14ac:dyDescent="0.25">
      <c r="B102" s="381"/>
      <c r="C102" s="21" t="s">
        <v>1740</v>
      </c>
      <c r="D102" s="22">
        <v>100</v>
      </c>
      <c r="E102" s="22" t="s">
        <v>31</v>
      </c>
      <c r="F102" s="22" t="s">
        <v>18</v>
      </c>
      <c r="G102" s="22" t="s">
        <v>576</v>
      </c>
      <c r="H102" s="23"/>
    </row>
    <row r="103" spans="2:8" x14ac:dyDescent="0.25">
      <c r="B103" s="381"/>
      <c r="C103" s="21" t="s">
        <v>1910</v>
      </c>
      <c r="D103" s="22">
        <v>100</v>
      </c>
      <c r="E103" s="22" t="s">
        <v>31</v>
      </c>
      <c r="F103" s="22" t="s">
        <v>18</v>
      </c>
      <c r="G103" s="22" t="s">
        <v>1383</v>
      </c>
      <c r="H103" s="23"/>
    </row>
    <row r="104" spans="2:8" x14ac:dyDescent="0.25">
      <c r="B104" s="381"/>
      <c r="C104" s="21" t="s">
        <v>1756</v>
      </c>
      <c r="D104" s="22">
        <v>1000</v>
      </c>
      <c r="E104" s="22" t="s">
        <v>31</v>
      </c>
      <c r="F104" s="22" t="s">
        <v>18</v>
      </c>
      <c r="G104" s="22" t="s">
        <v>869</v>
      </c>
      <c r="H104" s="23"/>
    </row>
    <row r="105" spans="2:8" ht="19.5" thickBot="1" x14ac:dyDescent="0.3">
      <c r="B105" s="382"/>
      <c r="C105" s="25" t="s">
        <v>1784</v>
      </c>
      <c r="D105" s="26">
        <v>75</v>
      </c>
      <c r="E105" s="26" t="s">
        <v>31</v>
      </c>
      <c r="F105" s="26" t="s">
        <v>18</v>
      </c>
      <c r="G105" s="26" t="s">
        <v>1011</v>
      </c>
      <c r="H105" s="39">
        <f>SUM(D83:D105)</f>
        <v>21900</v>
      </c>
    </row>
    <row r="106" spans="2:8" x14ac:dyDescent="0.25">
      <c r="B106" s="385" t="s">
        <v>49</v>
      </c>
      <c r="C106" s="8" t="s">
        <v>728</v>
      </c>
      <c r="D106" s="9">
        <v>2000</v>
      </c>
      <c r="E106" s="9" t="s">
        <v>31</v>
      </c>
      <c r="F106" s="9" t="s">
        <v>18</v>
      </c>
      <c r="G106" s="9" t="s">
        <v>733</v>
      </c>
      <c r="H106" s="10"/>
    </row>
    <row r="107" spans="2:8" x14ac:dyDescent="0.25">
      <c r="B107" s="383"/>
      <c r="C107" s="11" t="s">
        <v>803</v>
      </c>
      <c r="D107" s="12">
        <v>700</v>
      </c>
      <c r="E107" s="12" t="s">
        <v>31</v>
      </c>
      <c r="F107" s="12" t="s">
        <v>18</v>
      </c>
      <c r="G107" s="12" t="s">
        <v>810</v>
      </c>
      <c r="H107" s="14"/>
    </row>
    <row r="108" spans="2:8" x14ac:dyDescent="0.25">
      <c r="B108" s="383"/>
      <c r="C108" s="11" t="s">
        <v>861</v>
      </c>
      <c r="D108" s="12">
        <v>600</v>
      </c>
      <c r="E108" s="12" t="s">
        <v>31</v>
      </c>
      <c r="F108" s="12" t="s">
        <v>18</v>
      </c>
      <c r="G108" s="12" t="s">
        <v>867</v>
      </c>
      <c r="H108" s="14"/>
    </row>
    <row r="109" spans="2:8" x14ac:dyDescent="0.25">
      <c r="B109" s="383"/>
      <c r="C109" s="11" t="s">
        <v>886</v>
      </c>
      <c r="D109" s="12">
        <v>500</v>
      </c>
      <c r="E109" s="12" t="s">
        <v>31</v>
      </c>
      <c r="F109" s="12" t="s">
        <v>18</v>
      </c>
      <c r="G109" s="12" t="s">
        <v>888</v>
      </c>
      <c r="H109" s="14"/>
    </row>
    <row r="110" spans="2:8" x14ac:dyDescent="0.25">
      <c r="B110" s="383"/>
      <c r="C110" s="11" t="s">
        <v>896</v>
      </c>
      <c r="D110" s="12">
        <v>400</v>
      </c>
      <c r="E110" s="12" t="s">
        <v>31</v>
      </c>
      <c r="F110" s="12" t="s">
        <v>18</v>
      </c>
      <c r="G110" s="12" t="s">
        <v>902</v>
      </c>
      <c r="H110" s="14"/>
    </row>
    <row r="111" spans="2:8" x14ac:dyDescent="0.25">
      <c r="B111" s="383"/>
      <c r="C111" s="46" t="s">
        <v>2310</v>
      </c>
      <c r="D111" s="45">
        <v>400</v>
      </c>
      <c r="E111" s="45" t="s">
        <v>31</v>
      </c>
      <c r="F111" s="45" t="s">
        <v>18</v>
      </c>
      <c r="G111" s="45" t="s">
        <v>888</v>
      </c>
      <c r="H111" s="14"/>
    </row>
    <row r="112" spans="2:8" x14ac:dyDescent="0.25">
      <c r="B112" s="383"/>
      <c r="C112" s="46" t="s">
        <v>989</v>
      </c>
      <c r="D112" s="45">
        <v>250</v>
      </c>
      <c r="E112" s="45" t="s">
        <v>31</v>
      </c>
      <c r="F112" s="45" t="s">
        <v>18</v>
      </c>
      <c r="G112" s="45" t="s">
        <v>990</v>
      </c>
      <c r="H112" s="14"/>
    </row>
    <row r="113" spans="2:8" x14ac:dyDescent="0.25">
      <c r="B113" s="383"/>
      <c r="C113" s="11" t="s">
        <v>1024</v>
      </c>
      <c r="D113" s="12">
        <v>1200</v>
      </c>
      <c r="E113" s="12" t="s">
        <v>31</v>
      </c>
      <c r="F113" s="12" t="s">
        <v>18</v>
      </c>
      <c r="G113" s="12" t="s">
        <v>1025</v>
      </c>
      <c r="H113" s="14"/>
    </row>
    <row r="114" spans="2:8" x14ac:dyDescent="0.25">
      <c r="B114" s="383"/>
      <c r="C114" s="11" t="s">
        <v>1059</v>
      </c>
      <c r="D114" s="12">
        <v>250</v>
      </c>
      <c r="E114" s="12" t="s">
        <v>31</v>
      </c>
      <c r="F114" s="12" t="s">
        <v>18</v>
      </c>
      <c r="G114" s="12" t="s">
        <v>1065</v>
      </c>
      <c r="H114" s="14"/>
    </row>
    <row r="115" spans="2:8" x14ac:dyDescent="0.25">
      <c r="B115" s="383"/>
      <c r="C115" s="11" t="s">
        <v>1079</v>
      </c>
      <c r="D115" s="12">
        <v>100</v>
      </c>
      <c r="E115" s="12" t="s">
        <v>31</v>
      </c>
      <c r="F115" s="12" t="s">
        <v>18</v>
      </c>
      <c r="G115" s="12" t="s">
        <v>1086</v>
      </c>
      <c r="H115" s="14"/>
    </row>
    <row r="116" spans="2:8" x14ac:dyDescent="0.25">
      <c r="B116" s="383"/>
      <c r="C116" s="11" t="s">
        <v>1142</v>
      </c>
      <c r="D116" s="12">
        <v>3000</v>
      </c>
      <c r="E116" s="12" t="s">
        <v>31</v>
      </c>
      <c r="F116" s="12" t="s">
        <v>18</v>
      </c>
      <c r="G116" s="12" t="s">
        <v>810</v>
      </c>
      <c r="H116" s="14"/>
    </row>
    <row r="117" spans="2:8" x14ac:dyDescent="0.25">
      <c r="B117" s="383"/>
      <c r="C117" s="11" t="s">
        <v>1911</v>
      </c>
      <c r="D117" s="12">
        <v>175</v>
      </c>
      <c r="E117" s="12" t="s">
        <v>31</v>
      </c>
      <c r="F117" s="12" t="s">
        <v>18</v>
      </c>
      <c r="G117" s="12" t="s">
        <v>733</v>
      </c>
      <c r="H117" s="14"/>
    </row>
    <row r="118" spans="2:8" x14ac:dyDescent="0.25">
      <c r="B118" s="383"/>
      <c r="C118" s="11" t="s">
        <v>1156</v>
      </c>
      <c r="D118" s="12">
        <v>4000</v>
      </c>
      <c r="E118" s="12" t="s">
        <v>31</v>
      </c>
      <c r="F118" s="12" t="s">
        <v>18</v>
      </c>
      <c r="G118" s="12" t="s">
        <v>888</v>
      </c>
      <c r="H118" s="14"/>
    </row>
    <row r="119" spans="2:8" x14ac:dyDescent="0.25">
      <c r="B119" s="383"/>
      <c r="C119" s="11" t="s">
        <v>1158</v>
      </c>
      <c r="D119" s="12">
        <v>300</v>
      </c>
      <c r="E119" s="12" t="s">
        <v>31</v>
      </c>
      <c r="F119" s="12" t="s">
        <v>18</v>
      </c>
      <c r="G119" s="30" t="s">
        <v>902</v>
      </c>
      <c r="H119" s="14"/>
    </row>
    <row r="120" spans="2:8" x14ac:dyDescent="0.25">
      <c r="B120" s="383"/>
      <c r="C120" s="11" t="s">
        <v>1192</v>
      </c>
      <c r="D120" s="12">
        <v>1200</v>
      </c>
      <c r="E120" s="12" t="s">
        <v>31</v>
      </c>
      <c r="F120" s="12" t="s">
        <v>18</v>
      </c>
      <c r="G120" s="12" t="s">
        <v>866</v>
      </c>
      <c r="H120" s="14"/>
    </row>
    <row r="121" spans="2:8" x14ac:dyDescent="0.25">
      <c r="B121" s="383"/>
      <c r="C121" s="46" t="s">
        <v>1202</v>
      </c>
      <c r="D121" s="45">
        <v>2000</v>
      </c>
      <c r="E121" s="45" t="s">
        <v>31</v>
      </c>
      <c r="F121" s="45" t="s">
        <v>18</v>
      </c>
      <c r="G121" s="45" t="s">
        <v>1206</v>
      </c>
      <c r="H121" s="14"/>
    </row>
    <row r="122" spans="2:8" x14ac:dyDescent="0.25">
      <c r="B122" s="383"/>
      <c r="C122" s="46" t="s">
        <v>2311</v>
      </c>
      <c r="D122" s="45">
        <v>400</v>
      </c>
      <c r="E122" s="45" t="s">
        <v>31</v>
      </c>
      <c r="F122" s="45" t="s">
        <v>18</v>
      </c>
      <c r="G122" s="45" t="s">
        <v>867</v>
      </c>
      <c r="H122" s="14"/>
    </row>
    <row r="123" spans="2:8" x14ac:dyDescent="0.25">
      <c r="B123" s="383"/>
      <c r="C123" s="46" t="s">
        <v>1340</v>
      </c>
      <c r="D123" s="45">
        <v>100</v>
      </c>
      <c r="E123" s="45" t="s">
        <v>31</v>
      </c>
      <c r="F123" s="45" t="s">
        <v>18</v>
      </c>
      <c r="G123" s="45" t="s">
        <v>1025</v>
      </c>
      <c r="H123" s="14"/>
    </row>
    <row r="124" spans="2:8" x14ac:dyDescent="0.25">
      <c r="B124" s="383"/>
      <c r="C124" s="11" t="s">
        <v>1432</v>
      </c>
      <c r="D124" s="12">
        <v>250</v>
      </c>
      <c r="E124" s="12" t="s">
        <v>31</v>
      </c>
      <c r="F124" s="12" t="s">
        <v>18</v>
      </c>
      <c r="G124" s="12" t="s">
        <v>867</v>
      </c>
      <c r="H124" s="14"/>
    </row>
    <row r="125" spans="2:8" x14ac:dyDescent="0.25">
      <c r="B125" s="383"/>
      <c r="C125" s="11" t="s">
        <v>1445</v>
      </c>
      <c r="D125" s="12">
        <v>60</v>
      </c>
      <c r="E125" s="12" t="s">
        <v>31</v>
      </c>
      <c r="F125" s="12" t="s">
        <v>18</v>
      </c>
      <c r="G125" s="12" t="s">
        <v>990</v>
      </c>
      <c r="H125" s="14"/>
    </row>
    <row r="126" spans="2:8" x14ac:dyDescent="0.25">
      <c r="B126" s="383"/>
      <c r="C126" s="11" t="s">
        <v>1450</v>
      </c>
      <c r="D126" s="12">
        <v>40</v>
      </c>
      <c r="E126" s="12" t="s">
        <v>31</v>
      </c>
      <c r="F126" s="12" t="s">
        <v>18</v>
      </c>
      <c r="G126" s="12" t="s">
        <v>866</v>
      </c>
      <c r="H126" s="14"/>
    </row>
    <row r="127" spans="2:8" x14ac:dyDescent="0.25">
      <c r="B127" s="383"/>
      <c r="C127" s="249" t="s">
        <v>2312</v>
      </c>
      <c r="D127" s="45">
        <v>100</v>
      </c>
      <c r="E127" s="45" t="s">
        <v>31</v>
      </c>
      <c r="F127" s="45" t="s">
        <v>18</v>
      </c>
      <c r="G127" s="45" t="s">
        <v>1025</v>
      </c>
      <c r="H127" s="14"/>
    </row>
    <row r="128" spans="2:8" x14ac:dyDescent="0.25">
      <c r="B128" s="383"/>
      <c r="C128" s="11" t="s">
        <v>1562</v>
      </c>
      <c r="D128" s="12">
        <v>25</v>
      </c>
      <c r="E128" s="12" t="s">
        <v>31</v>
      </c>
      <c r="F128" s="12" t="s">
        <v>18</v>
      </c>
      <c r="G128" s="12" t="s">
        <v>1564</v>
      </c>
      <c r="H128" s="14"/>
    </row>
    <row r="129" spans="2:8" x14ac:dyDescent="0.25">
      <c r="B129" s="383"/>
      <c r="C129" s="46" t="s">
        <v>2313</v>
      </c>
      <c r="D129" s="45">
        <v>20</v>
      </c>
      <c r="E129" s="45" t="s">
        <v>31</v>
      </c>
      <c r="F129" s="45" t="s">
        <v>18</v>
      </c>
      <c r="G129" s="45" t="s">
        <v>1206</v>
      </c>
      <c r="H129" s="14"/>
    </row>
    <row r="130" spans="2:8" x14ac:dyDescent="0.25">
      <c r="B130" s="383"/>
      <c r="C130" s="46" t="s">
        <v>2314</v>
      </c>
      <c r="D130" s="45">
        <v>50</v>
      </c>
      <c r="E130" s="45" t="s">
        <v>31</v>
      </c>
      <c r="F130" s="45" t="s">
        <v>18</v>
      </c>
      <c r="G130" s="45" t="s">
        <v>990</v>
      </c>
      <c r="H130" s="14"/>
    </row>
    <row r="131" spans="2:8" x14ac:dyDescent="0.25">
      <c r="B131" s="383"/>
      <c r="C131" s="46" t="s">
        <v>2315</v>
      </c>
      <c r="D131" s="45">
        <v>150</v>
      </c>
      <c r="E131" s="45" t="s">
        <v>31</v>
      </c>
      <c r="F131" s="45" t="s">
        <v>18</v>
      </c>
      <c r="G131" s="45" t="s">
        <v>867</v>
      </c>
      <c r="H131" s="14"/>
    </row>
    <row r="132" spans="2:8" x14ac:dyDescent="0.25">
      <c r="B132" s="383"/>
      <c r="C132" s="11" t="s">
        <v>1682</v>
      </c>
      <c r="D132" s="12">
        <v>80</v>
      </c>
      <c r="E132" s="12" t="s">
        <v>31</v>
      </c>
      <c r="F132" s="12" t="s">
        <v>18</v>
      </c>
      <c r="G132" s="12" t="s">
        <v>867</v>
      </c>
      <c r="H132" s="31"/>
    </row>
    <row r="133" spans="2:8" x14ac:dyDescent="0.25">
      <c r="B133" s="383"/>
      <c r="C133" s="46" t="s">
        <v>1687</v>
      </c>
      <c r="D133" s="45">
        <v>100</v>
      </c>
      <c r="E133" s="45" t="s">
        <v>31</v>
      </c>
      <c r="F133" s="45" t="s">
        <v>18</v>
      </c>
      <c r="G133" s="45" t="s">
        <v>810</v>
      </c>
      <c r="H133" s="31"/>
    </row>
    <row r="134" spans="2:8" x14ac:dyDescent="0.25">
      <c r="B134" s="383"/>
      <c r="C134" s="11" t="s">
        <v>1724</v>
      </c>
      <c r="D134" s="12">
        <v>60</v>
      </c>
      <c r="E134" s="12" t="s">
        <v>31</v>
      </c>
      <c r="F134" s="12" t="s">
        <v>18</v>
      </c>
      <c r="G134" s="12" t="s">
        <v>867</v>
      </c>
      <c r="H134" s="31"/>
    </row>
    <row r="135" spans="2:8" x14ac:dyDescent="0.25">
      <c r="B135" s="383"/>
      <c r="C135" s="11" t="s">
        <v>1743</v>
      </c>
      <c r="D135" s="12">
        <v>600</v>
      </c>
      <c r="E135" s="12" t="s">
        <v>31</v>
      </c>
      <c r="F135" s="12" t="s">
        <v>18</v>
      </c>
      <c r="G135" s="12" t="s">
        <v>867</v>
      </c>
      <c r="H135" s="31"/>
    </row>
    <row r="136" spans="2:8" ht="19.5" thickBot="1" x14ac:dyDescent="0.3">
      <c r="B136" s="384"/>
      <c r="C136" s="28" t="s">
        <v>1804</v>
      </c>
      <c r="D136" s="29">
        <v>300</v>
      </c>
      <c r="E136" s="29" t="s">
        <v>31</v>
      </c>
      <c r="F136" s="29" t="s">
        <v>18</v>
      </c>
      <c r="G136" s="32" t="s">
        <v>1086</v>
      </c>
      <c r="H136" s="41">
        <f>SUM(D106:D136)</f>
        <v>19410</v>
      </c>
    </row>
    <row r="137" spans="2:8" x14ac:dyDescent="0.25">
      <c r="B137" s="381" t="s">
        <v>53</v>
      </c>
      <c r="C137" s="21" t="s">
        <v>1045</v>
      </c>
      <c r="D137" s="22">
        <v>200</v>
      </c>
      <c r="E137" s="22" t="s">
        <v>31</v>
      </c>
      <c r="F137" s="22" t="s">
        <v>18</v>
      </c>
      <c r="G137" s="22" t="s">
        <v>1051</v>
      </c>
      <c r="H137" s="23"/>
    </row>
    <row r="138" spans="2:8" x14ac:dyDescent="0.25">
      <c r="B138" s="381"/>
      <c r="C138" s="241" t="s">
        <v>2316</v>
      </c>
      <c r="D138" s="242">
        <v>250</v>
      </c>
      <c r="E138" s="242" t="s">
        <v>31</v>
      </c>
      <c r="F138" s="242" t="s">
        <v>18</v>
      </c>
      <c r="G138" s="242" t="s">
        <v>851</v>
      </c>
      <c r="H138" s="23"/>
    </row>
    <row r="139" spans="2:8" x14ac:dyDescent="0.25">
      <c r="B139" s="381"/>
      <c r="C139" s="21" t="s">
        <v>1520</v>
      </c>
      <c r="D139" s="22">
        <v>40</v>
      </c>
      <c r="E139" s="22" t="s">
        <v>31</v>
      </c>
      <c r="F139" s="22" t="s">
        <v>18</v>
      </c>
      <c r="G139" s="22" t="s">
        <v>935</v>
      </c>
      <c r="H139" s="23"/>
    </row>
    <row r="140" spans="2:8" ht="19.5" thickBot="1" x14ac:dyDescent="0.3">
      <c r="B140" s="382"/>
      <c r="C140" s="25" t="s">
        <v>1667</v>
      </c>
      <c r="D140" s="26">
        <v>120</v>
      </c>
      <c r="E140" s="26" t="s">
        <v>31</v>
      </c>
      <c r="F140" s="26" t="s">
        <v>18</v>
      </c>
      <c r="G140" s="26" t="s">
        <v>1670</v>
      </c>
      <c r="H140" s="42">
        <f>SUM(D137:D140)</f>
        <v>610</v>
      </c>
    </row>
    <row r="142" spans="2:8" ht="31.5" x14ac:dyDescent="0.25">
      <c r="H142" s="44" t="s">
        <v>1884</v>
      </c>
    </row>
    <row r="143" spans="2:8" ht="21" x14ac:dyDescent="0.25">
      <c r="H143" s="43">
        <f>SUM(H5:H140)</f>
        <v>102514</v>
      </c>
    </row>
    <row r="147" spans="2:8" ht="16.5" thickBot="1" x14ac:dyDescent="0.3">
      <c r="B147" s="386" t="s">
        <v>59</v>
      </c>
      <c r="C147" s="386"/>
      <c r="D147" s="386"/>
      <c r="E147" s="386"/>
      <c r="F147" s="386"/>
      <c r="G147" s="386"/>
      <c r="H147" s="3"/>
    </row>
    <row r="148" spans="2:8" ht="50.25" customHeight="1" thickBot="1" x14ac:dyDescent="0.3">
      <c r="B148" s="33" t="s">
        <v>0</v>
      </c>
      <c r="C148" s="34" t="s">
        <v>694</v>
      </c>
      <c r="D148" s="35" t="s">
        <v>1869</v>
      </c>
      <c r="E148" s="34" t="s">
        <v>697</v>
      </c>
      <c r="F148" s="34" t="s">
        <v>1881</v>
      </c>
      <c r="G148" s="36" t="s">
        <v>1882</v>
      </c>
      <c r="H148" s="36" t="s">
        <v>1883</v>
      </c>
    </row>
    <row r="149" spans="2:8" x14ac:dyDescent="0.25">
      <c r="B149" s="385" t="s">
        <v>28</v>
      </c>
      <c r="C149" s="46" t="s">
        <v>724</v>
      </c>
      <c r="D149" s="45">
        <v>50</v>
      </c>
      <c r="E149" s="45" t="s">
        <v>31</v>
      </c>
      <c r="F149" s="45" t="s">
        <v>59</v>
      </c>
      <c r="G149" s="45" t="s">
        <v>727</v>
      </c>
      <c r="H149" s="31"/>
    </row>
    <row r="150" spans="2:8" x14ac:dyDescent="0.25">
      <c r="B150" s="383"/>
      <c r="C150" s="46" t="s">
        <v>774</v>
      </c>
      <c r="D150" s="45">
        <v>100</v>
      </c>
      <c r="E150" s="45" t="s">
        <v>31</v>
      </c>
      <c r="F150" s="45" t="s">
        <v>59</v>
      </c>
      <c r="G150" s="45" t="s">
        <v>777</v>
      </c>
      <c r="H150" s="31"/>
    </row>
    <row r="151" spans="2:8" x14ac:dyDescent="0.25">
      <c r="B151" s="383"/>
      <c r="C151" s="46" t="s">
        <v>825</v>
      </c>
      <c r="D151" s="45">
        <v>500</v>
      </c>
      <c r="E151" s="45" t="s">
        <v>31</v>
      </c>
      <c r="F151" s="45" t="s">
        <v>59</v>
      </c>
      <c r="G151" s="45" t="s">
        <v>831</v>
      </c>
      <c r="H151" s="31"/>
    </row>
    <row r="152" spans="2:8" x14ac:dyDescent="0.25">
      <c r="B152" s="383"/>
      <c r="C152" s="46" t="s">
        <v>856</v>
      </c>
      <c r="D152" s="45">
        <v>240</v>
      </c>
      <c r="E152" s="45" t="s">
        <v>31</v>
      </c>
      <c r="F152" s="45" t="s">
        <v>59</v>
      </c>
      <c r="G152" s="45" t="s">
        <v>860</v>
      </c>
      <c r="H152" s="31"/>
    </row>
    <row r="153" spans="2:8" x14ac:dyDescent="0.25">
      <c r="B153" s="383"/>
      <c r="C153" s="249" t="s">
        <v>959</v>
      </c>
      <c r="D153" s="45">
        <v>4200</v>
      </c>
      <c r="E153" s="45" t="s">
        <v>31</v>
      </c>
      <c r="F153" s="45" t="s">
        <v>59</v>
      </c>
      <c r="G153" s="45" t="s">
        <v>963</v>
      </c>
      <c r="H153" s="31"/>
    </row>
    <row r="154" spans="2:8" x14ac:dyDescent="0.25">
      <c r="B154" s="383"/>
      <c r="C154" s="249" t="s">
        <v>959</v>
      </c>
      <c r="D154" s="45">
        <v>160</v>
      </c>
      <c r="E154" s="45" t="s">
        <v>31</v>
      </c>
      <c r="F154" s="45" t="s">
        <v>59</v>
      </c>
      <c r="G154" s="45" t="s">
        <v>963</v>
      </c>
      <c r="H154" s="31"/>
    </row>
    <row r="155" spans="2:8" x14ac:dyDescent="0.25">
      <c r="B155" s="383"/>
      <c r="C155" s="249" t="s">
        <v>959</v>
      </c>
      <c r="D155" s="45">
        <v>2000</v>
      </c>
      <c r="E155" s="45" t="s">
        <v>31</v>
      </c>
      <c r="F155" s="45" t="s">
        <v>59</v>
      </c>
      <c r="G155" s="45" t="s">
        <v>963</v>
      </c>
      <c r="H155" s="31"/>
    </row>
    <row r="156" spans="2:8" x14ac:dyDescent="0.25">
      <c r="B156" s="383"/>
      <c r="C156" s="249" t="s">
        <v>959</v>
      </c>
      <c r="D156" s="45">
        <v>2500</v>
      </c>
      <c r="E156" s="45" t="s">
        <v>31</v>
      </c>
      <c r="F156" s="45" t="s">
        <v>59</v>
      </c>
      <c r="G156" s="45" t="s">
        <v>963</v>
      </c>
      <c r="H156" s="31"/>
    </row>
    <row r="157" spans="2:8" x14ac:dyDescent="0.25">
      <c r="B157" s="383"/>
      <c r="C157" s="249" t="s">
        <v>959</v>
      </c>
      <c r="D157" s="45">
        <v>120</v>
      </c>
      <c r="E157" s="45" t="s">
        <v>31</v>
      </c>
      <c r="F157" s="45" t="s">
        <v>59</v>
      </c>
      <c r="G157" s="45" t="s">
        <v>963</v>
      </c>
      <c r="H157" s="31"/>
    </row>
    <row r="158" spans="2:8" x14ac:dyDescent="0.25">
      <c r="B158" s="383"/>
      <c r="C158" s="46" t="s">
        <v>1209</v>
      </c>
      <c r="D158" s="45">
        <v>1600</v>
      </c>
      <c r="E158" s="45" t="s">
        <v>31</v>
      </c>
      <c r="F158" s="45" t="s">
        <v>59</v>
      </c>
      <c r="G158" s="45" t="s">
        <v>1212</v>
      </c>
      <c r="H158" s="31"/>
    </row>
    <row r="159" spans="2:8" x14ac:dyDescent="0.25">
      <c r="B159" s="383"/>
      <c r="C159" s="46" t="s">
        <v>1273</v>
      </c>
      <c r="D159" s="45">
        <v>140</v>
      </c>
      <c r="E159" s="45" t="s">
        <v>31</v>
      </c>
      <c r="F159" s="45" t="s">
        <v>59</v>
      </c>
      <c r="G159" s="239" t="s">
        <v>1212</v>
      </c>
      <c r="H159" s="31"/>
    </row>
    <row r="160" spans="2:8" x14ac:dyDescent="0.25">
      <c r="B160" s="383"/>
      <c r="C160" s="46" t="s">
        <v>1387</v>
      </c>
      <c r="D160" s="45">
        <v>750</v>
      </c>
      <c r="E160" s="45" t="s">
        <v>31</v>
      </c>
      <c r="F160" s="45" t="s">
        <v>59</v>
      </c>
      <c r="G160" s="45" t="s">
        <v>885</v>
      </c>
      <c r="H160" s="31"/>
    </row>
    <row r="161" spans="2:8" x14ac:dyDescent="0.25">
      <c r="B161" s="383"/>
      <c r="C161" s="46" t="s">
        <v>1913</v>
      </c>
      <c r="D161" s="45">
        <v>30</v>
      </c>
      <c r="E161" s="45" t="s">
        <v>31</v>
      </c>
      <c r="F161" s="45" t="s">
        <v>59</v>
      </c>
      <c r="G161" s="45" t="s">
        <v>1660</v>
      </c>
      <c r="H161" s="31"/>
    </row>
    <row r="162" spans="2:8" x14ac:dyDescent="0.25">
      <c r="B162" s="383"/>
      <c r="C162" s="46" t="s">
        <v>1453</v>
      </c>
      <c r="D162" s="45">
        <v>1800</v>
      </c>
      <c r="E162" s="45" t="s">
        <v>31</v>
      </c>
      <c r="F162" s="45" t="s">
        <v>59</v>
      </c>
      <c r="G162" s="45" t="s">
        <v>1212</v>
      </c>
      <c r="H162" s="31"/>
    </row>
    <row r="163" spans="2:8" x14ac:dyDescent="0.25">
      <c r="B163" s="383"/>
      <c r="C163" s="46" t="s">
        <v>1774</v>
      </c>
      <c r="D163" s="45">
        <v>1400</v>
      </c>
      <c r="E163" s="45" t="s">
        <v>31</v>
      </c>
      <c r="F163" s="45" t="s">
        <v>59</v>
      </c>
      <c r="G163" s="45" t="s">
        <v>727</v>
      </c>
      <c r="H163" s="31"/>
    </row>
    <row r="164" spans="2:8" x14ac:dyDescent="0.25">
      <c r="B164" s="383"/>
      <c r="C164" s="249" t="s">
        <v>1794</v>
      </c>
      <c r="D164" s="45">
        <v>1000</v>
      </c>
      <c r="E164" s="45" t="s">
        <v>31</v>
      </c>
      <c r="F164" s="45" t="s">
        <v>59</v>
      </c>
      <c r="G164" s="45" t="s">
        <v>1109</v>
      </c>
      <c r="H164" s="31"/>
    </row>
    <row r="165" spans="2:8" ht="19.5" thickBot="1" x14ac:dyDescent="0.3">
      <c r="B165" s="384"/>
      <c r="C165" s="276" t="s">
        <v>1794</v>
      </c>
      <c r="D165" s="29">
        <v>1000</v>
      </c>
      <c r="E165" s="29" t="s">
        <v>31</v>
      </c>
      <c r="F165" s="29" t="s">
        <v>59</v>
      </c>
      <c r="G165" s="45" t="s">
        <v>1109</v>
      </c>
      <c r="H165" s="41">
        <f>SUM(D149:D165)</f>
        <v>17590</v>
      </c>
    </row>
    <row r="166" spans="2:8" x14ac:dyDescent="0.25">
      <c r="B166" s="380" t="s">
        <v>723</v>
      </c>
      <c r="C166" s="18" t="s">
        <v>715</v>
      </c>
      <c r="D166" s="19">
        <v>170</v>
      </c>
      <c r="E166" s="19" t="s">
        <v>31</v>
      </c>
      <c r="F166" s="19" t="s">
        <v>59</v>
      </c>
      <c r="G166" s="19" t="s">
        <v>722</v>
      </c>
      <c r="H166" s="20"/>
    </row>
    <row r="167" spans="2:8" x14ac:dyDescent="0.25">
      <c r="B167" s="381"/>
      <c r="C167" s="241" t="s">
        <v>763</v>
      </c>
      <c r="D167" s="242">
        <v>1200</v>
      </c>
      <c r="E167" s="242" t="s">
        <v>31</v>
      </c>
      <c r="F167" s="242" t="s">
        <v>59</v>
      </c>
      <c r="G167" s="242" t="s">
        <v>770</v>
      </c>
      <c r="H167" s="23"/>
    </row>
    <row r="168" spans="2:8" x14ac:dyDescent="0.25">
      <c r="B168" s="381"/>
      <c r="C168" s="241" t="s">
        <v>779</v>
      </c>
      <c r="D168" s="242">
        <v>1000</v>
      </c>
      <c r="E168" s="242" t="s">
        <v>31</v>
      </c>
      <c r="F168" s="242" t="s">
        <v>59</v>
      </c>
      <c r="G168" s="242" t="s">
        <v>1739</v>
      </c>
      <c r="H168" s="23"/>
    </row>
    <row r="169" spans="2:8" x14ac:dyDescent="0.25">
      <c r="B169" s="381"/>
      <c r="C169" s="241" t="s">
        <v>1914</v>
      </c>
      <c r="D169" s="242">
        <v>80</v>
      </c>
      <c r="E169" s="242" t="s">
        <v>31</v>
      </c>
      <c r="F169" s="242" t="s">
        <v>59</v>
      </c>
      <c r="G169" s="242" t="s">
        <v>1739</v>
      </c>
      <c r="H169" s="23"/>
    </row>
    <row r="170" spans="2:8" x14ac:dyDescent="0.25">
      <c r="B170" s="381"/>
      <c r="C170" s="241" t="s">
        <v>813</v>
      </c>
      <c r="D170" s="242">
        <v>600</v>
      </c>
      <c r="E170" s="242" t="s">
        <v>31</v>
      </c>
      <c r="F170" s="242" t="s">
        <v>59</v>
      </c>
      <c r="G170" s="242" t="s">
        <v>816</v>
      </c>
      <c r="H170" s="23"/>
    </row>
    <row r="171" spans="2:8" x14ac:dyDescent="0.25">
      <c r="B171" s="381"/>
      <c r="C171" s="241" t="s">
        <v>841</v>
      </c>
      <c r="D171" s="242">
        <v>3800</v>
      </c>
      <c r="E171" s="242" t="s">
        <v>31</v>
      </c>
      <c r="F171" s="242" t="s">
        <v>59</v>
      </c>
      <c r="G171" s="242" t="s">
        <v>663</v>
      </c>
      <c r="H171" s="23"/>
    </row>
    <row r="172" spans="2:8" x14ac:dyDescent="0.25">
      <c r="B172" s="381"/>
      <c r="C172" s="241" t="s">
        <v>1915</v>
      </c>
      <c r="D172" s="242">
        <v>300</v>
      </c>
      <c r="E172" s="242" t="s">
        <v>31</v>
      </c>
      <c r="F172" s="242" t="s">
        <v>59</v>
      </c>
      <c r="G172" s="242" t="s">
        <v>1739</v>
      </c>
      <c r="H172" s="23"/>
    </row>
    <row r="173" spans="2:8" x14ac:dyDescent="0.25">
      <c r="B173" s="381"/>
      <c r="C173" s="241" t="s">
        <v>871</v>
      </c>
      <c r="D173" s="242">
        <v>50</v>
      </c>
      <c r="E173" s="242" t="s">
        <v>31</v>
      </c>
      <c r="F173" s="242" t="s">
        <v>59</v>
      </c>
      <c r="G173" s="242" t="s">
        <v>875</v>
      </c>
      <c r="H173" s="23"/>
    </row>
    <row r="174" spans="2:8" x14ac:dyDescent="0.25">
      <c r="B174" s="381"/>
      <c r="C174" s="241" t="s">
        <v>876</v>
      </c>
      <c r="D174" s="242">
        <v>1300</v>
      </c>
      <c r="E174" s="242" t="s">
        <v>31</v>
      </c>
      <c r="F174" s="242" t="s">
        <v>59</v>
      </c>
      <c r="G174" s="242" t="s">
        <v>663</v>
      </c>
      <c r="H174" s="23"/>
    </row>
    <row r="175" spans="2:8" x14ac:dyDescent="0.25">
      <c r="B175" s="381"/>
      <c r="C175" s="241" t="s">
        <v>905</v>
      </c>
      <c r="D175" s="242">
        <v>350</v>
      </c>
      <c r="E175" s="242" t="s">
        <v>31</v>
      </c>
      <c r="F175" s="242" t="s">
        <v>59</v>
      </c>
      <c r="G175" s="242" t="s">
        <v>912</v>
      </c>
      <c r="H175" s="23"/>
    </row>
    <row r="176" spans="2:8" x14ac:dyDescent="0.25">
      <c r="B176" s="381"/>
      <c r="C176" s="241" t="s">
        <v>918</v>
      </c>
      <c r="D176" s="242">
        <v>700</v>
      </c>
      <c r="E176" s="242" t="s">
        <v>31</v>
      </c>
      <c r="F176" s="242" t="s">
        <v>59</v>
      </c>
      <c r="G176" s="243" t="s">
        <v>923</v>
      </c>
      <c r="H176" s="23"/>
    </row>
    <row r="177" spans="2:8" x14ac:dyDescent="0.25">
      <c r="B177" s="381"/>
      <c r="C177" s="241" t="s">
        <v>1902</v>
      </c>
      <c r="D177" s="242">
        <v>75</v>
      </c>
      <c r="E177" s="242" t="s">
        <v>31</v>
      </c>
      <c r="F177" s="242" t="s">
        <v>59</v>
      </c>
      <c r="G177" s="243" t="s">
        <v>875</v>
      </c>
      <c r="H177" s="23"/>
    </row>
    <row r="178" spans="2:8" x14ac:dyDescent="0.25">
      <c r="B178" s="381"/>
      <c r="C178" s="241" t="s">
        <v>936</v>
      </c>
      <c r="D178" s="242">
        <v>400</v>
      </c>
      <c r="E178" s="242" t="s">
        <v>31</v>
      </c>
      <c r="F178" s="242" t="s">
        <v>59</v>
      </c>
      <c r="G178" s="242" t="s">
        <v>942</v>
      </c>
      <c r="H178" s="23"/>
    </row>
    <row r="179" spans="2:8" x14ac:dyDescent="0.25">
      <c r="B179" s="381"/>
      <c r="C179" s="241" t="s">
        <v>1013</v>
      </c>
      <c r="D179" s="242">
        <v>75</v>
      </c>
      <c r="E179" s="242" t="s">
        <v>31</v>
      </c>
      <c r="F179" s="242" t="s">
        <v>59</v>
      </c>
      <c r="G179" s="242" t="s">
        <v>912</v>
      </c>
      <c r="H179" s="23"/>
    </row>
    <row r="180" spans="2:8" x14ac:dyDescent="0.25">
      <c r="B180" s="381"/>
      <c r="C180" s="241" t="s">
        <v>1018</v>
      </c>
      <c r="D180" s="242">
        <v>200</v>
      </c>
      <c r="E180" s="242" t="s">
        <v>31</v>
      </c>
      <c r="F180" s="242" t="s">
        <v>59</v>
      </c>
      <c r="G180" s="242" t="s">
        <v>663</v>
      </c>
      <c r="H180" s="23"/>
    </row>
    <row r="181" spans="2:8" x14ac:dyDescent="0.25">
      <c r="B181" s="381"/>
      <c r="C181" s="241" t="s">
        <v>1122</v>
      </c>
      <c r="D181" s="242">
        <v>400</v>
      </c>
      <c r="E181" s="242" t="s">
        <v>31</v>
      </c>
      <c r="F181" s="242" t="s">
        <v>59</v>
      </c>
      <c r="G181" s="242" t="s">
        <v>664</v>
      </c>
      <c r="H181" s="23"/>
    </row>
    <row r="182" spans="2:8" x14ac:dyDescent="0.25">
      <c r="B182" s="381"/>
      <c r="C182" s="241" t="s">
        <v>1127</v>
      </c>
      <c r="D182" s="242">
        <v>1200</v>
      </c>
      <c r="E182" s="242" t="s">
        <v>31</v>
      </c>
      <c r="F182" s="242" t="s">
        <v>59</v>
      </c>
      <c r="G182" s="242" t="s">
        <v>1132</v>
      </c>
      <c r="H182" s="23"/>
    </row>
    <row r="183" spans="2:8" x14ac:dyDescent="0.25">
      <c r="B183" s="381"/>
      <c r="C183" s="241" t="s">
        <v>1916</v>
      </c>
      <c r="D183" s="242">
        <v>30</v>
      </c>
      <c r="E183" s="242" t="s">
        <v>31</v>
      </c>
      <c r="F183" s="242" t="s">
        <v>59</v>
      </c>
      <c r="G183" s="242" t="s">
        <v>1739</v>
      </c>
      <c r="H183" s="23"/>
    </row>
    <row r="184" spans="2:8" x14ac:dyDescent="0.25">
      <c r="B184" s="381"/>
      <c r="C184" s="241" t="s">
        <v>1164</v>
      </c>
      <c r="D184" s="242">
        <v>2000</v>
      </c>
      <c r="E184" s="242" t="s">
        <v>31</v>
      </c>
      <c r="F184" s="242" t="s">
        <v>59</v>
      </c>
      <c r="G184" s="242" t="s">
        <v>1739</v>
      </c>
      <c r="H184" s="23"/>
    </row>
    <row r="185" spans="2:8" x14ac:dyDescent="0.25">
      <c r="B185" s="381"/>
      <c r="C185" s="277" t="s">
        <v>1175</v>
      </c>
      <c r="D185" s="242">
        <v>500</v>
      </c>
      <c r="E185" s="242" t="s">
        <v>31</v>
      </c>
      <c r="F185" s="242" t="s">
        <v>59</v>
      </c>
      <c r="G185" s="242" t="s">
        <v>663</v>
      </c>
      <c r="H185" s="23"/>
    </row>
    <row r="186" spans="2:8" x14ac:dyDescent="0.25">
      <c r="B186" s="381"/>
      <c r="C186" s="277" t="s">
        <v>1175</v>
      </c>
      <c r="D186" s="242">
        <v>4000</v>
      </c>
      <c r="E186" s="242" t="s">
        <v>31</v>
      </c>
      <c r="F186" s="242" t="s">
        <v>59</v>
      </c>
      <c r="G186" s="242" t="s">
        <v>663</v>
      </c>
      <c r="H186" s="23"/>
    </row>
    <row r="187" spans="2:8" x14ac:dyDescent="0.25">
      <c r="B187" s="381"/>
      <c r="C187" s="277" t="s">
        <v>1175</v>
      </c>
      <c r="D187" s="242">
        <v>1500</v>
      </c>
      <c r="E187" s="242" t="s">
        <v>31</v>
      </c>
      <c r="F187" s="242" t="s">
        <v>59</v>
      </c>
      <c r="G187" s="242" t="s">
        <v>663</v>
      </c>
      <c r="H187" s="23"/>
    </row>
    <row r="188" spans="2:8" x14ac:dyDescent="0.25">
      <c r="B188" s="381"/>
      <c r="C188" s="277" t="s">
        <v>1175</v>
      </c>
      <c r="D188" s="242">
        <v>1500</v>
      </c>
      <c r="E188" s="242" t="s">
        <v>31</v>
      </c>
      <c r="F188" s="242" t="s">
        <v>59</v>
      </c>
      <c r="G188" s="242" t="s">
        <v>663</v>
      </c>
      <c r="H188" s="23"/>
    </row>
    <row r="189" spans="2:8" x14ac:dyDescent="0.25">
      <c r="B189" s="381"/>
      <c r="C189" s="277" t="s">
        <v>1175</v>
      </c>
      <c r="D189" s="242">
        <v>1500</v>
      </c>
      <c r="E189" s="242" t="s">
        <v>31</v>
      </c>
      <c r="F189" s="242" t="s">
        <v>59</v>
      </c>
      <c r="G189" s="242" t="s">
        <v>663</v>
      </c>
      <c r="H189" s="23"/>
    </row>
    <row r="190" spans="2:8" x14ac:dyDescent="0.25">
      <c r="B190" s="381"/>
      <c r="C190" s="241" t="s">
        <v>1222</v>
      </c>
      <c r="D190" s="242">
        <v>1500</v>
      </c>
      <c r="E190" s="242" t="s">
        <v>31</v>
      </c>
      <c r="F190" s="242" t="s">
        <v>59</v>
      </c>
      <c r="G190" s="243" t="s">
        <v>923</v>
      </c>
      <c r="H190" s="23"/>
    </row>
    <row r="191" spans="2:8" x14ac:dyDescent="0.25">
      <c r="B191" s="381"/>
      <c r="C191" s="241" t="s">
        <v>1278</v>
      </c>
      <c r="D191" s="242">
        <v>3000</v>
      </c>
      <c r="E191" s="242" t="s">
        <v>31</v>
      </c>
      <c r="F191" s="242" t="s">
        <v>59</v>
      </c>
      <c r="G191" s="242" t="s">
        <v>1132</v>
      </c>
      <c r="H191" s="23"/>
    </row>
    <row r="192" spans="2:8" x14ac:dyDescent="0.25">
      <c r="B192" s="381"/>
      <c r="C192" s="241" t="s">
        <v>1352</v>
      </c>
      <c r="D192" s="242">
        <v>2000</v>
      </c>
      <c r="E192" s="242" t="s">
        <v>31</v>
      </c>
      <c r="F192" s="242" t="s">
        <v>59</v>
      </c>
      <c r="G192" s="242" t="s">
        <v>942</v>
      </c>
      <c r="H192" s="23"/>
    </row>
    <row r="193" spans="2:8" x14ac:dyDescent="0.25">
      <c r="B193" s="381"/>
      <c r="C193" s="241" t="s">
        <v>1415</v>
      </c>
      <c r="D193" s="242">
        <v>150</v>
      </c>
      <c r="E193" s="242" t="s">
        <v>31</v>
      </c>
      <c r="F193" s="242" t="s">
        <v>59</v>
      </c>
      <c r="G193" s="242" t="s">
        <v>942</v>
      </c>
      <c r="H193" s="23"/>
    </row>
    <row r="194" spans="2:8" x14ac:dyDescent="0.25">
      <c r="B194" s="381"/>
      <c r="C194" s="241" t="s">
        <v>1420</v>
      </c>
      <c r="D194" s="242">
        <v>60</v>
      </c>
      <c r="E194" s="242" t="s">
        <v>31</v>
      </c>
      <c r="F194" s="242" t="s">
        <v>59</v>
      </c>
      <c r="G194" s="242" t="s">
        <v>942</v>
      </c>
      <c r="H194" s="23"/>
    </row>
    <row r="195" spans="2:8" x14ac:dyDescent="0.25">
      <c r="B195" s="381"/>
      <c r="C195" s="241" t="s">
        <v>1541</v>
      </c>
      <c r="D195" s="242">
        <v>125</v>
      </c>
      <c r="E195" s="242" t="s">
        <v>31</v>
      </c>
      <c r="F195" s="242" t="s">
        <v>59</v>
      </c>
      <c r="G195" s="242" t="s">
        <v>770</v>
      </c>
      <c r="H195" s="23"/>
    </row>
    <row r="196" spans="2:8" x14ac:dyDescent="0.25">
      <c r="B196" s="381"/>
      <c r="C196" s="241" t="s">
        <v>1574</v>
      </c>
      <c r="D196" s="242">
        <v>100</v>
      </c>
      <c r="E196" s="242" t="s">
        <v>31</v>
      </c>
      <c r="F196" s="242" t="s">
        <v>59</v>
      </c>
      <c r="G196" s="242" t="s">
        <v>1580</v>
      </c>
      <c r="H196" s="23"/>
    </row>
    <row r="197" spans="2:8" x14ac:dyDescent="0.25">
      <c r="B197" s="381"/>
      <c r="C197" s="241" t="s">
        <v>1607</v>
      </c>
      <c r="D197" s="242">
        <v>320</v>
      </c>
      <c r="E197" s="242" t="s">
        <v>31</v>
      </c>
      <c r="F197" s="242" t="s">
        <v>59</v>
      </c>
      <c r="G197" s="242" t="s">
        <v>663</v>
      </c>
      <c r="H197" s="23"/>
    </row>
    <row r="198" spans="2:8" x14ac:dyDescent="0.25">
      <c r="B198" s="381"/>
      <c r="C198" s="241" t="s">
        <v>1691</v>
      </c>
      <c r="D198" s="242">
        <v>100</v>
      </c>
      <c r="E198" s="242" t="s">
        <v>31</v>
      </c>
      <c r="F198" s="242" t="s">
        <v>59</v>
      </c>
      <c r="G198" s="242" t="s">
        <v>1580</v>
      </c>
      <c r="H198" s="23"/>
    </row>
    <row r="199" spans="2:8" x14ac:dyDescent="0.25">
      <c r="B199" s="381"/>
      <c r="C199" s="241" t="s">
        <v>1697</v>
      </c>
      <c r="D199" s="242">
        <v>100</v>
      </c>
      <c r="E199" s="242" t="s">
        <v>31</v>
      </c>
      <c r="F199" s="242" t="s">
        <v>59</v>
      </c>
      <c r="G199" s="242" t="s">
        <v>816</v>
      </c>
      <c r="H199" s="23"/>
    </row>
    <row r="200" spans="2:8" x14ac:dyDescent="0.25">
      <c r="B200" s="381"/>
      <c r="C200" s="241" t="s">
        <v>1709</v>
      </c>
      <c r="D200" s="242">
        <v>20</v>
      </c>
      <c r="E200" s="242" t="s">
        <v>31</v>
      </c>
      <c r="F200" s="242" t="s">
        <v>59</v>
      </c>
      <c r="G200" s="242" t="s">
        <v>1739</v>
      </c>
      <c r="H200" s="23"/>
    </row>
    <row r="201" spans="2:8" x14ac:dyDescent="0.25">
      <c r="B201" s="381"/>
      <c r="C201" s="241" t="s">
        <v>1734</v>
      </c>
      <c r="D201" s="242">
        <v>120</v>
      </c>
      <c r="E201" s="242" t="s">
        <v>31</v>
      </c>
      <c r="F201" s="242" t="s">
        <v>59</v>
      </c>
      <c r="G201" s="242" t="s">
        <v>1739</v>
      </c>
      <c r="H201" s="23"/>
    </row>
    <row r="202" spans="2:8" ht="19.5" thickBot="1" x14ac:dyDescent="0.3">
      <c r="B202" s="382"/>
      <c r="C202" s="25" t="s">
        <v>1917</v>
      </c>
      <c r="D202" s="26">
        <v>800</v>
      </c>
      <c r="E202" s="26" t="s">
        <v>31</v>
      </c>
      <c r="F202" s="26" t="s">
        <v>59</v>
      </c>
      <c r="G202" s="26" t="s">
        <v>816</v>
      </c>
      <c r="H202" s="39">
        <f>SUM(D166:D202)</f>
        <v>31325</v>
      </c>
    </row>
    <row r="203" spans="2:8" x14ac:dyDescent="0.25">
      <c r="B203" s="383" t="s">
        <v>43</v>
      </c>
      <c r="C203" s="253" t="s">
        <v>843</v>
      </c>
      <c r="D203" s="254">
        <v>50</v>
      </c>
      <c r="E203" s="254" t="s">
        <v>31</v>
      </c>
      <c r="F203" s="254" t="s">
        <v>59</v>
      </c>
      <c r="G203" s="254" t="s">
        <v>82</v>
      </c>
      <c r="H203" s="31"/>
    </row>
    <row r="204" spans="2:8" x14ac:dyDescent="0.25">
      <c r="B204" s="383"/>
      <c r="C204" s="46" t="s">
        <v>891</v>
      </c>
      <c r="D204" s="45">
        <v>1200</v>
      </c>
      <c r="E204" s="45" t="s">
        <v>31</v>
      </c>
      <c r="F204" s="45" t="s">
        <v>59</v>
      </c>
      <c r="G204" s="45" t="s">
        <v>893</v>
      </c>
      <c r="H204" s="31"/>
    </row>
    <row r="205" spans="2:8" x14ac:dyDescent="0.25">
      <c r="B205" s="383"/>
      <c r="C205" s="46" t="s">
        <v>954</v>
      </c>
      <c r="D205" s="45">
        <v>3000</v>
      </c>
      <c r="E205" s="45" t="s">
        <v>31</v>
      </c>
      <c r="F205" s="45" t="s">
        <v>59</v>
      </c>
      <c r="G205" s="45" t="s">
        <v>958</v>
      </c>
      <c r="H205" s="31"/>
    </row>
    <row r="206" spans="2:8" x14ac:dyDescent="0.25">
      <c r="B206" s="383"/>
      <c r="C206" s="46" t="s">
        <v>1918</v>
      </c>
      <c r="D206" s="45">
        <v>4000</v>
      </c>
      <c r="E206" s="45" t="s">
        <v>31</v>
      </c>
      <c r="F206" s="45" t="s">
        <v>59</v>
      </c>
      <c r="G206" s="45" t="s">
        <v>1502</v>
      </c>
      <c r="H206" s="31"/>
    </row>
    <row r="207" spans="2:8" x14ac:dyDescent="0.25">
      <c r="B207" s="383"/>
      <c r="C207" s="46" t="s">
        <v>1042</v>
      </c>
      <c r="D207" s="45">
        <v>400</v>
      </c>
      <c r="E207" s="45" t="s">
        <v>31</v>
      </c>
      <c r="F207" s="45" t="s">
        <v>59</v>
      </c>
      <c r="G207" s="45" t="s">
        <v>840</v>
      </c>
      <c r="H207" s="31"/>
    </row>
    <row r="208" spans="2:8" x14ac:dyDescent="0.25">
      <c r="B208" s="383"/>
      <c r="C208" s="46" t="s">
        <v>1919</v>
      </c>
      <c r="D208" s="45">
        <v>100</v>
      </c>
      <c r="E208" s="45" t="s">
        <v>31</v>
      </c>
      <c r="F208" s="45" t="s">
        <v>59</v>
      </c>
      <c r="G208" s="45" t="s">
        <v>1078</v>
      </c>
      <c r="H208" s="31"/>
    </row>
    <row r="209" spans="2:8" x14ac:dyDescent="0.25">
      <c r="B209" s="383"/>
      <c r="C209" s="46" t="s">
        <v>2321</v>
      </c>
      <c r="D209" s="45">
        <v>150</v>
      </c>
      <c r="E209" s="45" t="s">
        <v>31</v>
      </c>
      <c r="F209" s="45" t="s">
        <v>59</v>
      </c>
      <c r="G209" s="45" t="s">
        <v>1141</v>
      </c>
      <c r="H209" s="31"/>
    </row>
    <row r="210" spans="2:8" x14ac:dyDescent="0.25">
      <c r="B210" s="383"/>
      <c r="C210" s="46" t="s">
        <v>1215</v>
      </c>
      <c r="D210" s="45">
        <v>500</v>
      </c>
      <c r="E210" s="45" t="s">
        <v>31</v>
      </c>
      <c r="F210" s="45" t="s">
        <v>59</v>
      </c>
      <c r="G210" s="45" t="s">
        <v>958</v>
      </c>
      <c r="H210" s="31"/>
    </row>
    <row r="211" spans="2:8" x14ac:dyDescent="0.25">
      <c r="B211" s="383"/>
      <c r="C211" s="46" t="s">
        <v>1234</v>
      </c>
      <c r="D211" s="45">
        <v>1900</v>
      </c>
      <c r="E211" s="45" t="s">
        <v>31</v>
      </c>
      <c r="F211" s="45" t="s">
        <v>59</v>
      </c>
      <c r="G211" s="45" t="s">
        <v>1212</v>
      </c>
      <c r="H211" s="31"/>
    </row>
    <row r="212" spans="2:8" x14ac:dyDescent="0.25">
      <c r="B212" s="383"/>
      <c r="C212" s="46" t="s">
        <v>1253</v>
      </c>
      <c r="D212" s="45">
        <v>400</v>
      </c>
      <c r="E212" s="45" t="s">
        <v>31</v>
      </c>
      <c r="F212" s="45" t="s">
        <v>59</v>
      </c>
      <c r="G212" s="45" t="s">
        <v>840</v>
      </c>
      <c r="H212" s="31"/>
    </row>
    <row r="213" spans="2:8" x14ac:dyDescent="0.25">
      <c r="B213" s="383"/>
      <c r="C213" s="46" t="s">
        <v>1296</v>
      </c>
      <c r="D213" s="45">
        <v>700</v>
      </c>
      <c r="E213" s="45" t="s">
        <v>31</v>
      </c>
      <c r="F213" s="45" t="s">
        <v>59</v>
      </c>
      <c r="G213" s="45" t="s">
        <v>82</v>
      </c>
      <c r="H213" s="31"/>
    </row>
    <row r="214" spans="2:8" x14ac:dyDescent="0.25">
      <c r="B214" s="383"/>
      <c r="C214" s="46" t="s">
        <v>1506</v>
      </c>
      <c r="D214" s="45">
        <v>30</v>
      </c>
      <c r="E214" s="45" t="s">
        <v>31</v>
      </c>
      <c r="F214" s="45" t="s">
        <v>59</v>
      </c>
      <c r="G214" s="45" t="s">
        <v>875</v>
      </c>
      <c r="H214" s="31"/>
    </row>
    <row r="215" spans="2:8" x14ac:dyDescent="0.25">
      <c r="B215" s="383"/>
      <c r="C215" s="46" t="s">
        <v>1620</v>
      </c>
      <c r="D215" s="45">
        <v>40</v>
      </c>
      <c r="E215" s="45" t="s">
        <v>31</v>
      </c>
      <c r="F215" s="45" t="s">
        <v>59</v>
      </c>
      <c r="G215" s="45" t="s">
        <v>1099</v>
      </c>
      <c r="H215" s="31"/>
    </row>
    <row r="216" spans="2:8" x14ac:dyDescent="0.25">
      <c r="B216" s="383"/>
      <c r="C216" s="15" t="s">
        <v>1713</v>
      </c>
      <c r="D216" s="16">
        <v>150</v>
      </c>
      <c r="E216" s="16" t="s">
        <v>31</v>
      </c>
      <c r="F216" s="16" t="s">
        <v>59</v>
      </c>
      <c r="G216" s="16" t="s">
        <v>1132</v>
      </c>
      <c r="H216" s="31"/>
    </row>
    <row r="217" spans="2:8" ht="19.5" thickBot="1" x14ac:dyDescent="0.3">
      <c r="B217" s="384"/>
      <c r="C217" s="28" t="s">
        <v>1806</v>
      </c>
      <c r="D217" s="29">
        <v>1200</v>
      </c>
      <c r="E217" s="29" t="s">
        <v>31</v>
      </c>
      <c r="F217" s="29" t="s">
        <v>59</v>
      </c>
      <c r="G217" s="32" t="s">
        <v>1055</v>
      </c>
      <c r="H217" s="41">
        <f>SUM(D203:D217)</f>
        <v>13820</v>
      </c>
    </row>
    <row r="218" spans="2:8" x14ac:dyDescent="0.25">
      <c r="B218" s="380" t="s">
        <v>741</v>
      </c>
      <c r="C218" s="18" t="s">
        <v>737</v>
      </c>
      <c r="D218" s="19">
        <v>1000</v>
      </c>
      <c r="E218" s="19" t="s">
        <v>31</v>
      </c>
      <c r="F218" s="19" t="s">
        <v>59</v>
      </c>
      <c r="G218" s="19" t="s">
        <v>740</v>
      </c>
      <c r="H218" s="20"/>
    </row>
    <row r="219" spans="2:8" x14ac:dyDescent="0.25">
      <c r="B219" s="381"/>
      <c r="C219" s="241" t="s">
        <v>742</v>
      </c>
      <c r="D219" s="242">
        <v>1250</v>
      </c>
      <c r="E219" s="242" t="s">
        <v>31</v>
      </c>
      <c r="F219" s="242" t="s">
        <v>59</v>
      </c>
      <c r="G219" s="242" t="s">
        <v>750</v>
      </c>
      <c r="H219" s="23"/>
    </row>
    <row r="220" spans="2:8" x14ac:dyDescent="0.25">
      <c r="B220" s="381"/>
      <c r="C220" s="241" t="s">
        <v>833</v>
      </c>
      <c r="D220" s="242">
        <v>125</v>
      </c>
      <c r="E220" s="242" t="s">
        <v>31</v>
      </c>
      <c r="F220" s="242" t="s">
        <v>59</v>
      </c>
      <c r="G220" s="242" t="s">
        <v>740</v>
      </c>
      <c r="H220" s="23"/>
    </row>
    <row r="221" spans="2:8" x14ac:dyDescent="0.25">
      <c r="B221" s="381"/>
      <c r="C221" s="241" t="s">
        <v>914</v>
      </c>
      <c r="D221" s="242">
        <v>3000</v>
      </c>
      <c r="E221" s="242" t="s">
        <v>31</v>
      </c>
      <c r="F221" s="242" t="s">
        <v>59</v>
      </c>
      <c r="G221" s="242" t="s">
        <v>869</v>
      </c>
      <c r="H221" s="23"/>
    </row>
    <row r="222" spans="2:8" x14ac:dyDescent="0.25">
      <c r="B222" s="381"/>
      <c r="C222" s="241" t="s">
        <v>946</v>
      </c>
      <c r="D222" s="242">
        <v>200</v>
      </c>
      <c r="E222" s="242" t="s">
        <v>31</v>
      </c>
      <c r="F222" s="242" t="s">
        <v>59</v>
      </c>
      <c r="G222" s="242" t="s">
        <v>951</v>
      </c>
      <c r="H222" s="23"/>
    </row>
    <row r="223" spans="2:8" x14ac:dyDescent="0.25">
      <c r="B223" s="381"/>
      <c r="C223" s="241" t="s">
        <v>1908</v>
      </c>
      <c r="D223" s="242">
        <v>1800</v>
      </c>
      <c r="E223" s="242" t="s">
        <v>31</v>
      </c>
      <c r="F223" s="242" t="s">
        <v>59</v>
      </c>
      <c r="G223" s="242" t="s">
        <v>576</v>
      </c>
      <c r="H223" s="23"/>
    </row>
    <row r="224" spans="2:8" x14ac:dyDescent="0.25">
      <c r="B224" s="381"/>
      <c r="C224" s="241" t="s">
        <v>978</v>
      </c>
      <c r="D224" s="242">
        <v>600</v>
      </c>
      <c r="E224" s="242" t="s">
        <v>31</v>
      </c>
      <c r="F224" s="242" t="s">
        <v>59</v>
      </c>
      <c r="G224" s="242" t="s">
        <v>750</v>
      </c>
      <c r="H224" s="23"/>
    </row>
    <row r="225" spans="2:8" x14ac:dyDescent="0.25">
      <c r="B225" s="381"/>
      <c r="C225" s="241" t="s">
        <v>993</v>
      </c>
      <c r="D225" s="242">
        <v>5400</v>
      </c>
      <c r="E225" s="242" t="s">
        <v>31</v>
      </c>
      <c r="F225" s="242" t="s">
        <v>59</v>
      </c>
      <c r="G225" s="242" t="s">
        <v>997</v>
      </c>
      <c r="H225" s="23"/>
    </row>
    <row r="226" spans="2:8" x14ac:dyDescent="0.25">
      <c r="B226" s="381"/>
      <c r="C226" s="241" t="s">
        <v>3442</v>
      </c>
      <c r="D226" s="242">
        <v>4500</v>
      </c>
      <c r="E226" s="242" t="s">
        <v>31</v>
      </c>
      <c r="F226" s="242" t="s">
        <v>59</v>
      </c>
      <c r="G226" s="242" t="s">
        <v>1040</v>
      </c>
      <c r="H226" s="23"/>
    </row>
    <row r="227" spans="2:8" x14ac:dyDescent="0.25">
      <c r="B227" s="381"/>
      <c r="C227" s="241" t="s">
        <v>1032</v>
      </c>
      <c r="D227" s="242">
        <v>1200</v>
      </c>
      <c r="E227" s="242" t="s">
        <v>31</v>
      </c>
      <c r="F227" s="242" t="s">
        <v>59</v>
      </c>
      <c r="G227" s="242" t="s">
        <v>1036</v>
      </c>
      <c r="H227" s="23"/>
    </row>
    <row r="228" spans="2:8" x14ac:dyDescent="0.25">
      <c r="B228" s="381"/>
      <c r="C228" s="241" t="s">
        <v>1101</v>
      </c>
      <c r="D228" s="242">
        <v>7000</v>
      </c>
      <c r="E228" s="242" t="s">
        <v>31</v>
      </c>
      <c r="F228" s="242" t="s">
        <v>59</v>
      </c>
      <c r="G228" s="242" t="s">
        <v>1003</v>
      </c>
      <c r="H228" s="23"/>
    </row>
    <row r="229" spans="2:8" x14ac:dyDescent="0.25">
      <c r="B229" s="381"/>
      <c r="C229" s="241" t="s">
        <v>1112</v>
      </c>
      <c r="D229" s="242">
        <v>4000</v>
      </c>
      <c r="E229" s="242" t="s">
        <v>31</v>
      </c>
      <c r="F229" s="242" t="s">
        <v>59</v>
      </c>
      <c r="G229" s="242" t="s">
        <v>1040</v>
      </c>
      <c r="H229" s="23"/>
    </row>
    <row r="230" spans="2:8" x14ac:dyDescent="0.25">
      <c r="B230" s="381"/>
      <c r="C230" s="241" t="s">
        <v>1199</v>
      </c>
      <c r="D230" s="242">
        <v>600</v>
      </c>
      <c r="E230" s="242" t="s">
        <v>31</v>
      </c>
      <c r="F230" s="242" t="s">
        <v>59</v>
      </c>
      <c r="G230" s="242" t="s">
        <v>1073</v>
      </c>
      <c r="H230" s="23"/>
    </row>
    <row r="231" spans="2:8" x14ac:dyDescent="0.25">
      <c r="B231" s="381"/>
      <c r="C231" s="241" t="s">
        <v>1249</v>
      </c>
      <c r="D231" s="242">
        <v>800</v>
      </c>
      <c r="E231" s="242" t="s">
        <v>31</v>
      </c>
      <c r="F231" s="242" t="s">
        <v>59</v>
      </c>
      <c r="G231" s="242" t="s">
        <v>934</v>
      </c>
      <c r="H231" s="23"/>
    </row>
    <row r="232" spans="2:8" x14ac:dyDescent="0.25">
      <c r="B232" s="381"/>
      <c r="C232" s="241" t="s">
        <v>1282</v>
      </c>
      <c r="D232" s="242">
        <v>275</v>
      </c>
      <c r="E232" s="242" t="s">
        <v>31</v>
      </c>
      <c r="F232" s="242" t="s">
        <v>59</v>
      </c>
      <c r="G232" s="242" t="s">
        <v>869</v>
      </c>
      <c r="H232" s="23"/>
    </row>
    <row r="233" spans="2:8" x14ac:dyDescent="0.25">
      <c r="B233" s="381"/>
      <c r="C233" s="277" t="s">
        <v>1288</v>
      </c>
      <c r="D233" s="242">
        <v>2000</v>
      </c>
      <c r="E233" s="242" t="s">
        <v>31</v>
      </c>
      <c r="F233" s="242" t="s">
        <v>59</v>
      </c>
      <c r="G233" s="242" t="s">
        <v>869</v>
      </c>
      <c r="H233" s="23"/>
    </row>
    <row r="234" spans="2:8" x14ac:dyDescent="0.25">
      <c r="B234" s="381"/>
      <c r="C234" s="277" t="s">
        <v>1288</v>
      </c>
      <c r="D234" s="242">
        <v>4000</v>
      </c>
      <c r="E234" s="242" t="s">
        <v>31</v>
      </c>
      <c r="F234" s="242" t="s">
        <v>59</v>
      </c>
      <c r="G234" s="242" t="s">
        <v>869</v>
      </c>
      <c r="H234" s="23"/>
    </row>
    <row r="235" spans="2:8" x14ac:dyDescent="0.25">
      <c r="B235" s="381"/>
      <c r="C235" s="241" t="s">
        <v>1301</v>
      </c>
      <c r="D235" s="242">
        <v>2000</v>
      </c>
      <c r="E235" s="242" t="s">
        <v>31</v>
      </c>
      <c r="F235" s="242" t="s">
        <v>59</v>
      </c>
      <c r="G235" s="242" t="s">
        <v>1036</v>
      </c>
      <c r="H235" s="23"/>
    </row>
    <row r="236" spans="2:8" x14ac:dyDescent="0.25">
      <c r="B236" s="381"/>
      <c r="C236" s="241" t="s">
        <v>1370</v>
      </c>
      <c r="D236" s="242">
        <v>200</v>
      </c>
      <c r="E236" s="242" t="s">
        <v>31</v>
      </c>
      <c r="F236" s="242" t="s">
        <v>59</v>
      </c>
      <c r="G236" s="242" t="s">
        <v>1040</v>
      </c>
      <c r="H236" s="23"/>
    </row>
    <row r="237" spans="2:8" x14ac:dyDescent="0.25">
      <c r="B237" s="381"/>
      <c r="C237" s="277" t="s">
        <v>1371</v>
      </c>
      <c r="D237" s="242">
        <v>500</v>
      </c>
      <c r="E237" s="242" t="s">
        <v>31</v>
      </c>
      <c r="F237" s="242" t="s">
        <v>59</v>
      </c>
      <c r="G237" s="242" t="s">
        <v>1040</v>
      </c>
      <c r="H237" s="23"/>
    </row>
    <row r="238" spans="2:8" x14ac:dyDescent="0.25">
      <c r="B238" s="381"/>
      <c r="C238" s="277" t="s">
        <v>1371</v>
      </c>
      <c r="D238" s="242">
        <v>6000</v>
      </c>
      <c r="E238" s="242" t="s">
        <v>31</v>
      </c>
      <c r="F238" s="242" t="s">
        <v>59</v>
      </c>
      <c r="G238" s="242" t="s">
        <v>1040</v>
      </c>
      <c r="H238" s="23"/>
    </row>
    <row r="239" spans="2:8" x14ac:dyDescent="0.25">
      <c r="B239" s="381"/>
      <c r="C239" s="277" t="s">
        <v>1371</v>
      </c>
      <c r="D239" s="242">
        <v>500</v>
      </c>
      <c r="E239" s="242" t="s">
        <v>31</v>
      </c>
      <c r="F239" s="242" t="s">
        <v>59</v>
      </c>
      <c r="G239" s="242" t="s">
        <v>1040</v>
      </c>
      <c r="H239" s="23"/>
    </row>
    <row r="240" spans="2:8" x14ac:dyDescent="0.25">
      <c r="B240" s="381"/>
      <c r="C240" s="241" t="s">
        <v>1378</v>
      </c>
      <c r="D240" s="242">
        <v>250</v>
      </c>
      <c r="E240" s="242" t="s">
        <v>31</v>
      </c>
      <c r="F240" s="242" t="s">
        <v>59</v>
      </c>
      <c r="G240" s="242" t="s">
        <v>1383</v>
      </c>
      <c r="H240" s="23"/>
    </row>
    <row r="241" spans="2:8" x14ac:dyDescent="0.25">
      <c r="B241" s="381"/>
      <c r="C241" s="277" t="s">
        <v>1401</v>
      </c>
      <c r="D241" s="242">
        <v>2000</v>
      </c>
      <c r="E241" s="242" t="s">
        <v>31</v>
      </c>
      <c r="F241" s="242" t="s">
        <v>59</v>
      </c>
      <c r="G241" s="242" t="s">
        <v>1003</v>
      </c>
      <c r="H241" s="23"/>
    </row>
    <row r="242" spans="2:8" x14ac:dyDescent="0.25">
      <c r="B242" s="381"/>
      <c r="C242" s="277" t="s">
        <v>1401</v>
      </c>
      <c r="D242" s="242">
        <v>500</v>
      </c>
      <c r="E242" s="242" t="s">
        <v>31</v>
      </c>
      <c r="F242" s="242" t="s">
        <v>59</v>
      </c>
      <c r="G242" s="242" t="s">
        <v>1003</v>
      </c>
      <c r="H242" s="23"/>
    </row>
    <row r="243" spans="2:8" x14ac:dyDescent="0.25">
      <c r="B243" s="381"/>
      <c r="C243" s="277" t="s">
        <v>1401</v>
      </c>
      <c r="D243" s="242">
        <v>2000</v>
      </c>
      <c r="E243" s="242" t="s">
        <v>31</v>
      </c>
      <c r="F243" s="242" t="s">
        <v>59</v>
      </c>
      <c r="G243" s="242" t="s">
        <v>1003</v>
      </c>
      <c r="H243" s="23"/>
    </row>
    <row r="244" spans="2:8" x14ac:dyDescent="0.25">
      <c r="B244" s="381"/>
      <c r="C244" s="277" t="s">
        <v>1401</v>
      </c>
      <c r="D244" s="242">
        <v>2000</v>
      </c>
      <c r="E244" s="242" t="s">
        <v>31</v>
      </c>
      <c r="F244" s="242" t="s">
        <v>59</v>
      </c>
      <c r="G244" s="242" t="s">
        <v>1003</v>
      </c>
      <c r="H244" s="23"/>
    </row>
    <row r="245" spans="2:8" x14ac:dyDescent="0.25">
      <c r="B245" s="381"/>
      <c r="C245" s="277" t="s">
        <v>1401</v>
      </c>
      <c r="D245" s="242">
        <v>1000</v>
      </c>
      <c r="E245" s="242" t="s">
        <v>31</v>
      </c>
      <c r="F245" s="242" t="s">
        <v>59</v>
      </c>
      <c r="G245" s="242" t="s">
        <v>1003</v>
      </c>
      <c r="H245" s="23"/>
    </row>
    <row r="246" spans="2:8" x14ac:dyDescent="0.25">
      <c r="B246" s="381"/>
      <c r="C246" s="277" t="s">
        <v>1401</v>
      </c>
      <c r="D246" s="242">
        <v>1500</v>
      </c>
      <c r="E246" s="242" t="s">
        <v>31</v>
      </c>
      <c r="F246" s="242" t="s">
        <v>59</v>
      </c>
      <c r="G246" s="242" t="s">
        <v>1003</v>
      </c>
      <c r="H246" s="23"/>
    </row>
    <row r="247" spans="2:8" x14ac:dyDescent="0.25">
      <c r="B247" s="381"/>
      <c r="C247" s="277" t="s">
        <v>1401</v>
      </c>
      <c r="D247" s="242">
        <v>2000</v>
      </c>
      <c r="E247" s="242" t="s">
        <v>31</v>
      </c>
      <c r="F247" s="242" t="s">
        <v>59</v>
      </c>
      <c r="G247" s="242" t="s">
        <v>1003</v>
      </c>
      <c r="H247" s="23"/>
    </row>
    <row r="248" spans="2:8" x14ac:dyDescent="0.25">
      <c r="B248" s="381"/>
      <c r="C248" s="241" t="s">
        <v>1410</v>
      </c>
      <c r="D248" s="242">
        <v>1500</v>
      </c>
      <c r="E248" s="242" t="s">
        <v>31</v>
      </c>
      <c r="F248" s="242" t="s">
        <v>59</v>
      </c>
      <c r="G248" s="242" t="s">
        <v>951</v>
      </c>
      <c r="H248" s="23"/>
    </row>
    <row r="249" spans="2:8" x14ac:dyDescent="0.25">
      <c r="B249" s="381"/>
      <c r="C249" s="241" t="s">
        <v>1433</v>
      </c>
      <c r="D249" s="242">
        <v>120</v>
      </c>
      <c r="E249" s="242" t="s">
        <v>31</v>
      </c>
      <c r="F249" s="242" t="s">
        <v>59</v>
      </c>
      <c r="G249" s="242" t="s">
        <v>1036</v>
      </c>
      <c r="H249" s="23"/>
    </row>
    <row r="250" spans="2:8" x14ac:dyDescent="0.25">
      <c r="B250" s="381"/>
      <c r="C250" s="241" t="s">
        <v>1441</v>
      </c>
      <c r="D250" s="242">
        <v>150</v>
      </c>
      <c r="E250" s="242" t="s">
        <v>31</v>
      </c>
      <c r="F250" s="242" t="s">
        <v>59</v>
      </c>
      <c r="G250" s="242" t="s">
        <v>1036</v>
      </c>
      <c r="H250" s="23"/>
    </row>
    <row r="251" spans="2:8" x14ac:dyDescent="0.25">
      <c r="B251" s="381"/>
      <c r="C251" s="241" t="s">
        <v>1465</v>
      </c>
      <c r="D251" s="242">
        <v>2000</v>
      </c>
      <c r="E251" s="242" t="s">
        <v>31</v>
      </c>
      <c r="F251" s="242" t="s">
        <v>59</v>
      </c>
      <c r="G251" s="242" t="s">
        <v>1040</v>
      </c>
      <c r="H251" s="23"/>
    </row>
    <row r="252" spans="2:8" x14ac:dyDescent="0.25">
      <c r="B252" s="381"/>
      <c r="C252" s="241" t="s">
        <v>1527</v>
      </c>
      <c r="D252" s="242">
        <v>80</v>
      </c>
      <c r="E252" s="242" t="s">
        <v>31</v>
      </c>
      <c r="F252" s="242" t="s">
        <v>59</v>
      </c>
      <c r="G252" s="242" t="s">
        <v>740</v>
      </c>
      <c r="H252" s="23"/>
    </row>
    <row r="253" spans="2:8" x14ac:dyDescent="0.25">
      <c r="B253" s="381"/>
      <c r="C253" s="241" t="s">
        <v>1555</v>
      </c>
      <c r="D253" s="242">
        <v>2000</v>
      </c>
      <c r="E253" s="242" t="s">
        <v>31</v>
      </c>
      <c r="F253" s="242" t="s">
        <v>59</v>
      </c>
      <c r="G253" s="242" t="s">
        <v>869</v>
      </c>
      <c r="H253" s="23"/>
    </row>
    <row r="254" spans="2:8" x14ac:dyDescent="0.25">
      <c r="B254" s="381"/>
      <c r="C254" s="241" t="s">
        <v>1588</v>
      </c>
      <c r="D254" s="242">
        <v>500</v>
      </c>
      <c r="E254" s="242" t="s">
        <v>31</v>
      </c>
      <c r="F254" s="242" t="s">
        <v>59</v>
      </c>
      <c r="G254" s="242" t="s">
        <v>869</v>
      </c>
      <c r="H254" s="23"/>
    </row>
    <row r="255" spans="2:8" x14ac:dyDescent="0.25">
      <c r="B255" s="381"/>
      <c r="C255" s="241" t="s">
        <v>1602</v>
      </c>
      <c r="D255" s="242">
        <v>2800</v>
      </c>
      <c r="E255" s="242" t="s">
        <v>31</v>
      </c>
      <c r="F255" s="242" t="s">
        <v>59</v>
      </c>
      <c r="G255" s="242" t="s">
        <v>869</v>
      </c>
      <c r="H255" s="23"/>
    </row>
    <row r="256" spans="2:8" x14ac:dyDescent="0.25">
      <c r="B256" s="381"/>
      <c r="C256" s="241" t="s">
        <v>1634</v>
      </c>
      <c r="D256" s="242">
        <v>200</v>
      </c>
      <c r="E256" s="242" t="s">
        <v>31</v>
      </c>
      <c r="F256" s="242" t="s">
        <v>59</v>
      </c>
      <c r="G256" s="242" t="s">
        <v>1003</v>
      </c>
      <c r="H256" s="23"/>
    </row>
    <row r="257" spans="2:8" x14ac:dyDescent="0.25">
      <c r="B257" s="381"/>
      <c r="C257" s="241" t="s">
        <v>1637</v>
      </c>
      <c r="D257" s="242">
        <v>100</v>
      </c>
      <c r="E257" s="242" t="s">
        <v>31</v>
      </c>
      <c r="F257" s="242" t="s">
        <v>59</v>
      </c>
      <c r="G257" s="242" t="s">
        <v>951</v>
      </c>
      <c r="H257" s="23"/>
    </row>
    <row r="258" spans="2:8" x14ac:dyDescent="0.25">
      <c r="B258" s="381"/>
      <c r="C258" s="241" t="s">
        <v>1678</v>
      </c>
      <c r="D258" s="242">
        <v>1200</v>
      </c>
      <c r="E258" s="242" t="s">
        <v>31</v>
      </c>
      <c r="F258" s="242" t="s">
        <v>59</v>
      </c>
      <c r="G258" s="242" t="s">
        <v>1040</v>
      </c>
      <c r="H258" s="23"/>
    </row>
    <row r="259" spans="2:8" x14ac:dyDescent="0.25">
      <c r="B259" s="381"/>
      <c r="C259" s="241" t="s">
        <v>3399</v>
      </c>
      <c r="D259" s="242">
        <v>2000</v>
      </c>
      <c r="E259" s="242" t="s">
        <v>31</v>
      </c>
      <c r="F259" s="242" t="s">
        <v>59</v>
      </c>
      <c r="G259" s="242" t="s">
        <v>869</v>
      </c>
      <c r="H259" s="23"/>
    </row>
    <row r="260" spans="2:8" x14ac:dyDescent="0.25">
      <c r="B260" s="381"/>
      <c r="C260" s="241" t="s">
        <v>1781</v>
      </c>
      <c r="D260" s="242">
        <v>150</v>
      </c>
      <c r="E260" s="242" t="s">
        <v>31</v>
      </c>
      <c r="F260" s="242" t="s">
        <v>59</v>
      </c>
      <c r="G260" s="242" t="s">
        <v>869</v>
      </c>
      <c r="H260" s="23"/>
    </row>
    <row r="261" spans="2:8" x14ac:dyDescent="0.25">
      <c r="B261" s="381"/>
      <c r="C261" s="250" t="s">
        <v>2322</v>
      </c>
      <c r="D261" s="251">
        <v>100</v>
      </c>
      <c r="E261" s="251" t="s">
        <v>31</v>
      </c>
      <c r="F261" s="251" t="s">
        <v>59</v>
      </c>
      <c r="G261" s="251" t="s">
        <v>1040</v>
      </c>
      <c r="H261" s="23"/>
    </row>
    <row r="262" spans="2:8" ht="19.5" thickBot="1" x14ac:dyDescent="0.3">
      <c r="B262" s="382"/>
      <c r="C262" s="25" t="s">
        <v>1814</v>
      </c>
      <c r="D262" s="26">
        <v>2000</v>
      </c>
      <c r="E262" s="26" t="s">
        <v>31</v>
      </c>
      <c r="F262" s="26" t="s">
        <v>59</v>
      </c>
      <c r="G262" s="26" t="s">
        <v>1011</v>
      </c>
      <c r="H262" s="39">
        <f>SUM(D218:D262)</f>
        <v>73100</v>
      </c>
    </row>
    <row r="263" spans="2:8" x14ac:dyDescent="0.25">
      <c r="B263" s="385" t="s">
        <v>49</v>
      </c>
      <c r="C263" s="237" t="s">
        <v>1921</v>
      </c>
      <c r="D263" s="238">
        <v>2000</v>
      </c>
      <c r="E263" s="238" t="s">
        <v>31</v>
      </c>
      <c r="F263" s="238" t="s">
        <v>59</v>
      </c>
      <c r="G263" s="238" t="s">
        <v>1564</v>
      </c>
      <c r="H263" s="37"/>
    </row>
    <row r="264" spans="2:8" x14ac:dyDescent="0.25">
      <c r="B264" s="383"/>
      <c r="C264" s="46" t="s">
        <v>1912</v>
      </c>
      <c r="D264" s="45">
        <v>150</v>
      </c>
      <c r="E264" s="45" t="s">
        <v>31</v>
      </c>
      <c r="F264" s="45" t="s">
        <v>59</v>
      </c>
      <c r="G264" s="45" t="s">
        <v>867</v>
      </c>
      <c r="H264" s="240"/>
    </row>
    <row r="265" spans="2:8" x14ac:dyDescent="0.25">
      <c r="B265" s="383"/>
      <c r="C265" s="46" t="s">
        <v>984</v>
      </c>
      <c r="D265" s="45">
        <v>300</v>
      </c>
      <c r="E265" s="45" t="s">
        <v>31</v>
      </c>
      <c r="F265" s="45" t="s">
        <v>59</v>
      </c>
      <c r="G265" s="45" t="s">
        <v>987</v>
      </c>
      <c r="H265" s="31"/>
    </row>
    <row r="266" spans="2:8" x14ac:dyDescent="0.25">
      <c r="B266" s="383"/>
      <c r="C266" s="46" t="s">
        <v>1089</v>
      </c>
      <c r="D266" s="45">
        <v>400</v>
      </c>
      <c r="E266" s="45" t="s">
        <v>31</v>
      </c>
      <c r="F266" s="45" t="s">
        <v>59</v>
      </c>
      <c r="G266" s="45" t="s">
        <v>1094</v>
      </c>
      <c r="H266" s="31"/>
    </row>
    <row r="267" spans="2:8" x14ac:dyDescent="0.25">
      <c r="B267" s="383"/>
      <c r="C267" s="46" t="s">
        <v>1244</v>
      </c>
      <c r="D267" s="45">
        <v>1000</v>
      </c>
      <c r="E267" s="45" t="s">
        <v>31</v>
      </c>
      <c r="F267" s="45" t="s">
        <v>59</v>
      </c>
      <c r="G267" s="45" t="s">
        <v>1094</v>
      </c>
      <c r="H267" s="31"/>
    </row>
    <row r="268" spans="2:8" x14ac:dyDescent="0.25">
      <c r="B268" s="383"/>
      <c r="C268" s="46" t="s">
        <v>1258</v>
      </c>
      <c r="D268" s="45">
        <v>100</v>
      </c>
      <c r="E268" s="45" t="s">
        <v>31</v>
      </c>
      <c r="F268" s="45" t="s">
        <v>59</v>
      </c>
      <c r="G268" s="45" t="s">
        <v>987</v>
      </c>
      <c r="H268" s="31"/>
    </row>
    <row r="269" spans="2:8" x14ac:dyDescent="0.25">
      <c r="B269" s="383"/>
      <c r="C269" s="46" t="s">
        <v>1264</v>
      </c>
      <c r="D269" s="45">
        <v>600</v>
      </c>
      <c r="E269" s="45" t="s">
        <v>31</v>
      </c>
      <c r="F269" s="45" t="s">
        <v>59</v>
      </c>
      <c r="G269" s="45" t="s">
        <v>1268</v>
      </c>
      <c r="H269" s="31"/>
    </row>
    <row r="270" spans="2:8" x14ac:dyDescent="0.25">
      <c r="B270" s="383"/>
      <c r="C270" s="46" t="s">
        <v>1271</v>
      </c>
      <c r="D270" s="45">
        <v>2900</v>
      </c>
      <c r="E270" s="45" t="s">
        <v>31</v>
      </c>
      <c r="F270" s="45" t="s">
        <v>59</v>
      </c>
      <c r="G270" s="45" t="s">
        <v>867</v>
      </c>
      <c r="H270" s="31"/>
    </row>
    <row r="271" spans="2:8" x14ac:dyDescent="0.25">
      <c r="B271" s="383"/>
      <c r="C271" s="46" t="s">
        <v>1311</v>
      </c>
      <c r="D271" s="45">
        <v>2000</v>
      </c>
      <c r="E271" s="45" t="s">
        <v>31</v>
      </c>
      <c r="F271" s="45" t="s">
        <v>59</v>
      </c>
      <c r="G271" s="45" t="s">
        <v>720</v>
      </c>
      <c r="H271" s="31"/>
    </row>
    <row r="272" spans="2:8" x14ac:dyDescent="0.25">
      <c r="B272" s="383"/>
      <c r="C272" s="46" t="s">
        <v>1319</v>
      </c>
      <c r="D272" s="45">
        <v>1600</v>
      </c>
      <c r="E272" s="45" t="s">
        <v>31</v>
      </c>
      <c r="F272" s="45" t="s">
        <v>59</v>
      </c>
      <c r="G272" s="45" t="s">
        <v>990</v>
      </c>
      <c r="H272" s="31"/>
    </row>
    <row r="273" spans="2:8" x14ac:dyDescent="0.25">
      <c r="B273" s="383"/>
      <c r="C273" s="46" t="s">
        <v>1358</v>
      </c>
      <c r="D273" s="45">
        <v>200</v>
      </c>
      <c r="E273" s="45" t="s">
        <v>31</v>
      </c>
      <c r="F273" s="45" t="s">
        <v>59</v>
      </c>
      <c r="G273" s="47" t="s">
        <v>1065</v>
      </c>
      <c r="H273" s="31"/>
    </row>
    <row r="274" spans="2:8" x14ac:dyDescent="0.25">
      <c r="B274" s="383"/>
      <c r="C274" s="46" t="s">
        <v>1389</v>
      </c>
      <c r="D274" s="45">
        <v>800</v>
      </c>
      <c r="E274" s="45" t="s">
        <v>31</v>
      </c>
      <c r="F274" s="45" t="s">
        <v>59</v>
      </c>
      <c r="G274" s="47" t="s">
        <v>787</v>
      </c>
      <c r="H274" s="31"/>
    </row>
    <row r="275" spans="2:8" x14ac:dyDescent="0.25">
      <c r="B275" s="383"/>
      <c r="C275" s="46" t="s">
        <v>2323</v>
      </c>
      <c r="D275" s="45">
        <v>300</v>
      </c>
      <c r="E275" s="45" t="s">
        <v>31</v>
      </c>
      <c r="F275" s="45" t="s">
        <v>59</v>
      </c>
      <c r="G275" s="47" t="s">
        <v>867</v>
      </c>
      <c r="H275" s="31"/>
    </row>
    <row r="276" spans="2:8" x14ac:dyDescent="0.25">
      <c r="B276" s="383"/>
      <c r="C276" s="46" t="s">
        <v>1922</v>
      </c>
      <c r="D276" s="45">
        <v>80</v>
      </c>
      <c r="E276" s="45" t="s">
        <v>31</v>
      </c>
      <c r="F276" s="45" t="s">
        <v>59</v>
      </c>
      <c r="G276" s="45" t="s">
        <v>987</v>
      </c>
      <c r="H276" s="31"/>
    </row>
    <row r="277" spans="2:8" x14ac:dyDescent="0.25">
      <c r="B277" s="383"/>
      <c r="C277" s="46" t="s">
        <v>1630</v>
      </c>
      <c r="D277" s="45">
        <v>40</v>
      </c>
      <c r="E277" s="45" t="s">
        <v>31</v>
      </c>
      <c r="F277" s="45" t="s">
        <v>59</v>
      </c>
      <c r="G277" s="45" t="s">
        <v>733</v>
      </c>
      <c r="H277" s="31"/>
    </row>
    <row r="278" spans="2:8" ht="19.5" thickBot="1" x14ac:dyDescent="0.3">
      <c r="B278" s="384"/>
      <c r="C278" s="28" t="s">
        <v>1923</v>
      </c>
      <c r="D278" s="29">
        <v>100</v>
      </c>
      <c r="E278" s="29" t="s">
        <v>31</v>
      </c>
      <c r="F278" s="29" t="s">
        <v>59</v>
      </c>
      <c r="G278" s="29" t="s">
        <v>867</v>
      </c>
      <c r="H278" s="41">
        <f>SUM(D263:D278)</f>
        <v>12570</v>
      </c>
    </row>
    <row r="279" spans="2:8" x14ac:dyDescent="0.25">
      <c r="B279" s="380" t="s">
        <v>53</v>
      </c>
      <c r="C279" s="18" t="s">
        <v>849</v>
      </c>
      <c r="D279" s="19">
        <v>2000</v>
      </c>
      <c r="E279" s="19" t="s">
        <v>31</v>
      </c>
      <c r="F279" s="19" t="s">
        <v>59</v>
      </c>
      <c r="G279" s="19" t="s">
        <v>851</v>
      </c>
      <c r="H279" s="20"/>
    </row>
    <row r="280" spans="2:8" x14ac:dyDescent="0.25">
      <c r="B280" s="381"/>
      <c r="C280" s="241" t="s">
        <v>1924</v>
      </c>
      <c r="D280" s="242">
        <v>160</v>
      </c>
      <c r="E280" s="242" t="s">
        <v>31</v>
      </c>
      <c r="F280" s="242" t="s">
        <v>59</v>
      </c>
      <c r="G280" s="242" t="s">
        <v>935</v>
      </c>
      <c r="H280" s="23"/>
    </row>
    <row r="281" spans="2:8" x14ac:dyDescent="0.25">
      <c r="B281" s="381"/>
      <c r="C281" s="241" t="s">
        <v>931</v>
      </c>
      <c r="D281" s="242">
        <v>1000</v>
      </c>
      <c r="E281" s="242" t="s">
        <v>31</v>
      </c>
      <c r="F281" s="242" t="s">
        <v>59</v>
      </c>
      <c r="G281" s="242" t="s">
        <v>935</v>
      </c>
      <c r="H281" s="23"/>
    </row>
    <row r="282" spans="2:8" x14ac:dyDescent="0.25">
      <c r="B282" s="381"/>
      <c r="C282" s="241" t="s">
        <v>1118</v>
      </c>
      <c r="D282" s="242">
        <v>500</v>
      </c>
      <c r="E282" s="242" t="s">
        <v>31</v>
      </c>
      <c r="F282" s="242" t="s">
        <v>59</v>
      </c>
      <c r="G282" s="242" t="s">
        <v>950</v>
      </c>
      <c r="H282" s="23"/>
    </row>
    <row r="283" spans="2:8" x14ac:dyDescent="0.25">
      <c r="B283" s="381"/>
      <c r="C283" s="241" t="s">
        <v>1133</v>
      </c>
      <c r="D283" s="242">
        <v>400</v>
      </c>
      <c r="E283" s="242" t="s">
        <v>31</v>
      </c>
      <c r="F283" s="242" t="s">
        <v>59</v>
      </c>
      <c r="G283" s="242" t="s">
        <v>1135</v>
      </c>
      <c r="H283" s="23"/>
    </row>
    <row r="284" spans="2:8" x14ac:dyDescent="0.25">
      <c r="B284" s="381"/>
      <c r="C284" s="241" t="s">
        <v>1170</v>
      </c>
      <c r="D284" s="242">
        <v>425</v>
      </c>
      <c r="E284" s="242" t="s">
        <v>31</v>
      </c>
      <c r="F284" s="242" t="s">
        <v>59</v>
      </c>
      <c r="G284" s="242" t="s">
        <v>935</v>
      </c>
      <c r="H284" s="23"/>
    </row>
    <row r="285" spans="2:8" x14ac:dyDescent="0.25">
      <c r="B285" s="381"/>
      <c r="C285" s="241" t="s">
        <v>1363</v>
      </c>
      <c r="D285" s="242">
        <v>300</v>
      </c>
      <c r="E285" s="242" t="s">
        <v>31</v>
      </c>
      <c r="F285" s="242" t="s">
        <v>59</v>
      </c>
      <c r="G285" s="242" t="s">
        <v>1369</v>
      </c>
      <c r="H285" s="23"/>
    </row>
    <row r="286" spans="2:8" x14ac:dyDescent="0.25">
      <c r="B286" s="381"/>
      <c r="C286" s="241" t="s">
        <v>2324</v>
      </c>
      <c r="D286" s="242">
        <v>40</v>
      </c>
      <c r="E286" s="242" t="s">
        <v>31</v>
      </c>
      <c r="F286" s="242" t="s">
        <v>59</v>
      </c>
      <c r="G286" s="242" t="s">
        <v>2909</v>
      </c>
      <c r="H286" s="23"/>
    </row>
    <row r="287" spans="2:8" x14ac:dyDescent="0.25">
      <c r="B287" s="381"/>
      <c r="C287" s="241" t="s">
        <v>1488</v>
      </c>
      <c r="D287" s="242">
        <v>80</v>
      </c>
      <c r="E287" s="242" t="s">
        <v>31</v>
      </c>
      <c r="F287" s="242" t="s">
        <v>59</v>
      </c>
      <c r="G287" s="242" t="s">
        <v>851</v>
      </c>
      <c r="H287" s="23"/>
    </row>
    <row r="288" spans="2:8" x14ac:dyDescent="0.25">
      <c r="B288" s="381"/>
      <c r="C288" s="241" t="s">
        <v>1520</v>
      </c>
      <c r="D288" s="242">
        <v>40</v>
      </c>
      <c r="E288" s="242" t="s">
        <v>31</v>
      </c>
      <c r="F288" s="242" t="s">
        <v>59</v>
      </c>
      <c r="G288" s="242" t="s">
        <v>935</v>
      </c>
      <c r="H288" s="23"/>
    </row>
    <row r="289" spans="2:8" x14ac:dyDescent="0.25">
      <c r="B289" s="381"/>
      <c r="C289" s="241" t="s">
        <v>1611</v>
      </c>
      <c r="D289" s="242">
        <v>50</v>
      </c>
      <c r="E289" s="242" t="s">
        <v>31</v>
      </c>
      <c r="F289" s="242" t="s">
        <v>59</v>
      </c>
      <c r="G289" s="242" t="s">
        <v>1505</v>
      </c>
      <c r="H289" s="23"/>
    </row>
    <row r="290" spans="2:8" x14ac:dyDescent="0.25">
      <c r="B290" s="381"/>
      <c r="C290" s="241" t="s">
        <v>1925</v>
      </c>
      <c r="D290" s="242">
        <v>200</v>
      </c>
      <c r="E290" s="242" t="s">
        <v>31</v>
      </c>
      <c r="F290" s="242" t="s">
        <v>59</v>
      </c>
      <c r="G290" s="242" t="s">
        <v>851</v>
      </c>
      <c r="H290" s="23"/>
    </row>
    <row r="291" spans="2:8" x14ac:dyDescent="0.25">
      <c r="B291" s="381"/>
      <c r="C291" s="241" t="s">
        <v>1785</v>
      </c>
      <c r="D291" s="242">
        <v>2500</v>
      </c>
      <c r="E291" s="242" t="s">
        <v>31</v>
      </c>
      <c r="F291" s="242" t="s">
        <v>59</v>
      </c>
      <c r="G291" s="242" t="s">
        <v>851</v>
      </c>
      <c r="H291" s="23"/>
    </row>
    <row r="292" spans="2:8" ht="19.5" thickBot="1" x14ac:dyDescent="0.3">
      <c r="B292" s="382"/>
      <c r="C292" s="25" t="s">
        <v>1799</v>
      </c>
      <c r="D292" s="26">
        <v>3110</v>
      </c>
      <c r="E292" s="26" t="s">
        <v>31</v>
      </c>
      <c r="F292" s="26" t="s">
        <v>59</v>
      </c>
      <c r="G292" s="26" t="s">
        <v>1803</v>
      </c>
      <c r="H292" s="39">
        <f>SUM(D279:D292)</f>
        <v>10805</v>
      </c>
    </row>
    <row r="294" spans="2:8" ht="31.5" x14ac:dyDescent="0.25">
      <c r="H294" s="44" t="s">
        <v>1885</v>
      </c>
    </row>
    <row r="295" spans="2:8" ht="21" x14ac:dyDescent="0.25">
      <c r="H295" s="43">
        <f>SUM(H149:H292)</f>
        <v>159210</v>
      </c>
    </row>
  </sheetData>
  <sheetProtection algorithmName="SHA-512" hashValue="G67ObDEkQf0Ty8y4CC976cZnbTNsATjqsdVPhTMF+vGS38zVqDO7WPHGjG2d9PMg0vqir4uKNdg6mlzfei8t2w==" saltValue="y3kkNr428EhgZTFMDD1tww==" spinCount="100000" sheet="1" objects="1" scenarios="1"/>
  <sortState ref="B306:G476">
    <sortCondition ref="B3"/>
  </sortState>
  <mergeCells count="15">
    <mergeCell ref="B149:B165"/>
    <mergeCell ref="B137:B140"/>
    <mergeCell ref="B147:G147"/>
    <mergeCell ref="B2:H2"/>
    <mergeCell ref="B3:G3"/>
    <mergeCell ref="B5:B33"/>
    <mergeCell ref="B34:B46"/>
    <mergeCell ref="B47:B82"/>
    <mergeCell ref="B83:B105"/>
    <mergeCell ref="B106:B136"/>
    <mergeCell ref="B166:B202"/>
    <mergeCell ref="B203:B217"/>
    <mergeCell ref="B218:B262"/>
    <mergeCell ref="B263:B278"/>
    <mergeCell ref="B279:B292"/>
  </mergeCells>
  <pageMargins left="0.7" right="0.7" top="0.75" bottom="0.75" header="0.3" footer="0.3"/>
  <pageSetup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6"/>
  <sheetViews>
    <sheetView zoomScale="68" zoomScaleNormal="68" workbookViewId="0">
      <selection sqref="A1:D1"/>
    </sheetView>
  </sheetViews>
  <sheetFormatPr defaultRowHeight="15" x14ac:dyDescent="0.25"/>
  <cols>
    <col min="1" max="1" width="59.140625" style="256" bestFit="1" customWidth="1"/>
    <col min="2" max="6" width="13.85546875" style="257" customWidth="1"/>
    <col min="7" max="8" width="29.7109375" style="257" customWidth="1"/>
    <col min="9" max="11" width="13.85546875" style="257" customWidth="1"/>
    <col min="12" max="16" width="29.7109375" style="257" customWidth="1"/>
    <col min="17" max="17" width="13.85546875" style="257" customWidth="1"/>
    <col min="18" max="18" width="29.7109375" style="257" customWidth="1"/>
    <col min="19" max="19" width="13.85546875" style="257" customWidth="1"/>
    <col min="20" max="22" width="29.7109375" style="257" customWidth="1"/>
    <col min="23" max="25" width="13.85546875" style="257" customWidth="1"/>
    <col min="26" max="27" width="75.5703125" style="257" customWidth="1"/>
  </cols>
  <sheetData>
    <row r="1" spans="1:27" ht="18.75" x14ac:dyDescent="0.25">
      <c r="A1" s="396" t="s">
        <v>2241</v>
      </c>
      <c r="B1" s="396"/>
      <c r="C1" s="396"/>
      <c r="D1" s="396"/>
    </row>
    <row r="2" spans="1:27" ht="18.75" x14ac:dyDescent="0.25">
      <c r="A2" s="255"/>
      <c r="B2" s="255"/>
      <c r="C2" s="255"/>
      <c r="D2" s="255"/>
    </row>
    <row r="3" spans="1:27" ht="25.5" x14ac:dyDescent="0.25">
      <c r="A3" s="258" t="s">
        <v>694</v>
      </c>
      <c r="B3" s="259" t="s">
        <v>1869</v>
      </c>
      <c r="C3" s="259" t="s">
        <v>697</v>
      </c>
      <c r="D3" s="259" t="s">
        <v>698</v>
      </c>
      <c r="E3" s="259" t="s">
        <v>699</v>
      </c>
      <c r="F3" s="259" t="s">
        <v>700</v>
      </c>
      <c r="G3" s="259" t="s">
        <v>701</v>
      </c>
      <c r="H3" s="259" t="s">
        <v>702</v>
      </c>
      <c r="I3" s="259" t="s">
        <v>703</v>
      </c>
      <c r="J3" s="259" t="s">
        <v>704</v>
      </c>
      <c r="K3" s="259" t="s">
        <v>705</v>
      </c>
      <c r="L3" s="259" t="s">
        <v>706</v>
      </c>
      <c r="M3" s="259" t="s">
        <v>707</v>
      </c>
      <c r="N3" s="259" t="s">
        <v>708</v>
      </c>
      <c r="O3" s="259" t="s">
        <v>709</v>
      </c>
      <c r="P3" s="259" t="s">
        <v>710</v>
      </c>
      <c r="Q3" s="259" t="s">
        <v>711</v>
      </c>
      <c r="R3" s="259" t="s">
        <v>712</v>
      </c>
      <c r="S3" s="259" t="s">
        <v>3</v>
      </c>
      <c r="T3" s="259" t="s">
        <v>695</v>
      </c>
      <c r="U3" s="259" t="s">
        <v>2228</v>
      </c>
      <c r="V3" s="259" t="s">
        <v>2229</v>
      </c>
      <c r="W3" s="259" t="s">
        <v>23</v>
      </c>
      <c r="X3" s="259" t="s">
        <v>24</v>
      </c>
      <c r="Y3" s="259" t="s">
        <v>713</v>
      </c>
      <c r="Z3" s="259" t="s">
        <v>696</v>
      </c>
      <c r="AA3" s="259" t="s">
        <v>714</v>
      </c>
    </row>
    <row r="4" spans="1:27" x14ac:dyDescent="0.25">
      <c r="A4" s="260" t="s">
        <v>715</v>
      </c>
      <c r="B4" s="261">
        <v>170</v>
      </c>
      <c r="C4" s="262" t="s">
        <v>31</v>
      </c>
      <c r="D4" s="261" t="s">
        <v>59</v>
      </c>
      <c r="E4" s="261"/>
      <c r="F4" s="261"/>
      <c r="G4" s="261" t="s">
        <v>718</v>
      </c>
      <c r="H4" s="261" t="s">
        <v>719</v>
      </c>
      <c r="I4" s="261" t="s">
        <v>720</v>
      </c>
      <c r="J4" s="261" t="s">
        <v>721</v>
      </c>
      <c r="K4" s="261" t="s">
        <v>722</v>
      </c>
      <c r="L4" s="261" t="s">
        <v>723</v>
      </c>
      <c r="M4" s="261" t="s">
        <v>1927</v>
      </c>
      <c r="N4" s="261" t="s">
        <v>717</v>
      </c>
      <c r="O4" s="262"/>
      <c r="P4" s="261" t="s">
        <v>716</v>
      </c>
      <c r="Q4" s="261" t="s">
        <v>717</v>
      </c>
      <c r="R4" s="261" t="s">
        <v>2325</v>
      </c>
      <c r="S4" s="261"/>
      <c r="T4" s="261" t="s">
        <v>1927</v>
      </c>
      <c r="U4" s="261" t="s">
        <v>2326</v>
      </c>
      <c r="V4" s="261"/>
      <c r="W4" s="261" t="s">
        <v>720</v>
      </c>
      <c r="X4" s="261" t="s">
        <v>35</v>
      </c>
      <c r="Y4" s="261"/>
      <c r="Z4" s="261" t="s">
        <v>725</v>
      </c>
      <c r="AA4" s="261" t="s">
        <v>2327</v>
      </c>
    </row>
    <row r="5" spans="1:27" x14ac:dyDescent="0.25">
      <c r="A5" s="260" t="s">
        <v>1921</v>
      </c>
      <c r="B5" s="261">
        <v>2000</v>
      </c>
      <c r="C5" s="262" t="s">
        <v>31</v>
      </c>
      <c r="D5" s="261" t="s">
        <v>59</v>
      </c>
      <c r="E5" s="261" t="s">
        <v>1934</v>
      </c>
      <c r="F5" s="261">
        <v>66.5</v>
      </c>
      <c r="G5" s="261" t="s">
        <v>1835</v>
      </c>
      <c r="H5" s="261" t="s">
        <v>2328</v>
      </c>
      <c r="I5" s="261" t="s">
        <v>678</v>
      </c>
      <c r="J5" s="261" t="s">
        <v>721</v>
      </c>
      <c r="K5" s="261" t="s">
        <v>1564</v>
      </c>
      <c r="L5" s="261" t="s">
        <v>49</v>
      </c>
      <c r="M5" s="261" t="s">
        <v>1928</v>
      </c>
      <c r="N5" s="261" t="s">
        <v>2329</v>
      </c>
      <c r="O5" s="262"/>
      <c r="P5" s="261" t="s">
        <v>1837</v>
      </c>
      <c r="Q5" s="261" t="s">
        <v>2330</v>
      </c>
      <c r="R5" s="261" t="s">
        <v>1836</v>
      </c>
      <c r="S5" s="261" t="s">
        <v>929</v>
      </c>
      <c r="T5" s="261" t="s">
        <v>1928</v>
      </c>
      <c r="U5" s="261" t="s">
        <v>1838</v>
      </c>
      <c r="V5" s="261"/>
      <c r="W5" s="261" t="s">
        <v>678</v>
      </c>
      <c r="X5" s="261" t="s">
        <v>35</v>
      </c>
      <c r="Y5" s="261"/>
      <c r="Z5" s="261" t="s">
        <v>725</v>
      </c>
      <c r="AA5" s="261"/>
    </row>
    <row r="6" spans="1:27" ht="25.5" x14ac:dyDescent="0.25">
      <c r="A6" s="260" t="s">
        <v>724</v>
      </c>
      <c r="B6" s="261">
        <v>50</v>
      </c>
      <c r="C6" s="262" t="s">
        <v>31</v>
      </c>
      <c r="D6" s="261" t="s">
        <v>59</v>
      </c>
      <c r="E6" s="261"/>
      <c r="F6" s="261"/>
      <c r="G6" s="261" t="s">
        <v>2331</v>
      </c>
      <c r="H6" s="261" t="s">
        <v>1929</v>
      </c>
      <c r="I6" s="261" t="s">
        <v>726</v>
      </c>
      <c r="J6" s="261" t="s">
        <v>35</v>
      </c>
      <c r="K6" s="261" t="s">
        <v>727</v>
      </c>
      <c r="L6" s="261" t="s">
        <v>28</v>
      </c>
      <c r="M6" s="261" t="s">
        <v>2332</v>
      </c>
      <c r="N6" s="261" t="s">
        <v>1930</v>
      </c>
      <c r="O6" s="262"/>
      <c r="P6" s="261" t="s">
        <v>2332</v>
      </c>
      <c r="Q6" s="261" t="s">
        <v>1930</v>
      </c>
      <c r="R6" s="261" t="s">
        <v>2333</v>
      </c>
      <c r="S6" s="261"/>
      <c r="T6" s="261" t="s">
        <v>2332</v>
      </c>
      <c r="U6" s="261" t="s">
        <v>1929</v>
      </c>
      <c r="V6" s="261"/>
      <c r="W6" s="261" t="s">
        <v>726</v>
      </c>
      <c r="X6" s="261" t="s">
        <v>35</v>
      </c>
      <c r="Y6" s="261" t="s">
        <v>727</v>
      </c>
      <c r="Z6" s="261" t="s">
        <v>725</v>
      </c>
      <c r="AA6" s="261"/>
    </row>
    <row r="7" spans="1:27" ht="25.5" x14ac:dyDescent="0.25">
      <c r="A7" s="260" t="s">
        <v>724</v>
      </c>
      <c r="B7" s="261">
        <v>1500</v>
      </c>
      <c r="C7" s="262" t="s">
        <v>31</v>
      </c>
      <c r="D7" s="261" t="s">
        <v>18</v>
      </c>
      <c r="E7" s="261"/>
      <c r="F7" s="261"/>
      <c r="G7" s="261" t="s">
        <v>2331</v>
      </c>
      <c r="H7" s="261" t="s">
        <v>1929</v>
      </c>
      <c r="I7" s="261" t="s">
        <v>726</v>
      </c>
      <c r="J7" s="261" t="s">
        <v>35</v>
      </c>
      <c r="K7" s="261" t="s">
        <v>727</v>
      </c>
      <c r="L7" s="261" t="s">
        <v>28</v>
      </c>
      <c r="M7" s="261" t="s">
        <v>2332</v>
      </c>
      <c r="N7" s="261" t="s">
        <v>1930</v>
      </c>
      <c r="O7" s="262"/>
      <c r="P7" s="261" t="s">
        <v>2332</v>
      </c>
      <c r="Q7" s="261" t="s">
        <v>1930</v>
      </c>
      <c r="R7" s="261" t="s">
        <v>2333</v>
      </c>
      <c r="S7" s="261"/>
      <c r="T7" s="261" t="s">
        <v>2332</v>
      </c>
      <c r="U7" s="261" t="s">
        <v>1929</v>
      </c>
      <c r="V7" s="261"/>
      <c r="W7" s="261" t="s">
        <v>726</v>
      </c>
      <c r="X7" s="261" t="s">
        <v>35</v>
      </c>
      <c r="Y7" s="261" t="s">
        <v>727</v>
      </c>
      <c r="Z7" s="261" t="s">
        <v>725</v>
      </c>
      <c r="AA7" s="261"/>
    </row>
    <row r="8" spans="1:27" x14ac:dyDescent="0.25">
      <c r="A8" s="260" t="s">
        <v>728</v>
      </c>
      <c r="B8" s="261">
        <v>2000</v>
      </c>
      <c r="C8" s="262" t="s">
        <v>31</v>
      </c>
      <c r="D8" s="261" t="s">
        <v>18</v>
      </c>
      <c r="E8" s="261"/>
      <c r="F8" s="261"/>
      <c r="G8" s="261" t="s">
        <v>732</v>
      </c>
      <c r="H8" s="261" t="s">
        <v>734</v>
      </c>
      <c r="I8" s="261" t="s">
        <v>736</v>
      </c>
      <c r="J8" s="261" t="s">
        <v>35</v>
      </c>
      <c r="K8" s="261" t="s">
        <v>733</v>
      </c>
      <c r="L8" s="261" t="s">
        <v>49</v>
      </c>
      <c r="M8" s="261" t="s">
        <v>729</v>
      </c>
      <c r="N8" s="261" t="s">
        <v>2334</v>
      </c>
      <c r="O8" s="262"/>
      <c r="P8" s="261" t="s">
        <v>2335</v>
      </c>
      <c r="Q8" s="261" t="s">
        <v>2336</v>
      </c>
      <c r="R8" s="261" t="s">
        <v>730</v>
      </c>
      <c r="S8" s="261" t="s">
        <v>1207</v>
      </c>
      <c r="T8" s="261" t="s">
        <v>729</v>
      </c>
      <c r="U8" s="261" t="s">
        <v>734</v>
      </c>
      <c r="V8" s="261" t="s">
        <v>735</v>
      </c>
      <c r="W8" s="261" t="s">
        <v>736</v>
      </c>
      <c r="X8" s="261" t="s">
        <v>721</v>
      </c>
      <c r="Y8" s="261" t="s">
        <v>733</v>
      </c>
      <c r="Z8" s="261" t="s">
        <v>725</v>
      </c>
      <c r="AA8" s="261" t="s">
        <v>2337</v>
      </c>
    </row>
    <row r="9" spans="1:27" x14ac:dyDescent="0.25">
      <c r="A9" s="260" t="s">
        <v>737</v>
      </c>
      <c r="B9" s="261">
        <v>1000</v>
      </c>
      <c r="C9" s="262" t="s">
        <v>31</v>
      </c>
      <c r="D9" s="261" t="s">
        <v>59</v>
      </c>
      <c r="E9" s="261"/>
      <c r="F9" s="261"/>
      <c r="G9" s="261" t="s">
        <v>2338</v>
      </c>
      <c r="H9" s="261" t="s">
        <v>2339</v>
      </c>
      <c r="I9" s="261" t="s">
        <v>2340</v>
      </c>
      <c r="J9" s="261" t="s">
        <v>35</v>
      </c>
      <c r="K9" s="261" t="s">
        <v>740</v>
      </c>
      <c r="L9" s="261" t="s">
        <v>70</v>
      </c>
      <c r="M9" s="261" t="s">
        <v>2341</v>
      </c>
      <c r="N9" s="261" t="s">
        <v>2342</v>
      </c>
      <c r="O9" s="262"/>
      <c r="P9" s="261" t="s">
        <v>1933</v>
      </c>
      <c r="Q9" s="261" t="s">
        <v>738</v>
      </c>
      <c r="R9" s="261" t="s">
        <v>2343</v>
      </c>
      <c r="S9" s="261"/>
      <c r="T9" s="261" t="s">
        <v>2341</v>
      </c>
      <c r="U9" s="261" t="s">
        <v>2344</v>
      </c>
      <c r="V9" s="261"/>
      <c r="W9" s="261" t="s">
        <v>739</v>
      </c>
      <c r="X9" s="261" t="s">
        <v>35</v>
      </c>
      <c r="Y9" s="261"/>
      <c r="Z9" s="261" t="s">
        <v>725</v>
      </c>
      <c r="AA9" s="261"/>
    </row>
    <row r="10" spans="1:27" ht="15.75" customHeight="1" x14ac:dyDescent="0.25">
      <c r="A10" s="260" t="s">
        <v>742</v>
      </c>
      <c r="B10" s="261">
        <v>1250</v>
      </c>
      <c r="C10" s="262" t="s">
        <v>31</v>
      </c>
      <c r="D10" s="261" t="s">
        <v>59</v>
      </c>
      <c r="E10" s="261" t="s">
        <v>1934</v>
      </c>
      <c r="F10" s="261" t="s">
        <v>2345</v>
      </c>
      <c r="G10" s="261" t="s">
        <v>747</v>
      </c>
      <c r="H10" s="261" t="s">
        <v>748</v>
      </c>
      <c r="I10" s="261" t="s">
        <v>749</v>
      </c>
      <c r="J10" s="261" t="s">
        <v>35</v>
      </c>
      <c r="K10" s="261" t="s">
        <v>750</v>
      </c>
      <c r="L10" s="261" t="s">
        <v>70</v>
      </c>
      <c r="M10" s="261" t="s">
        <v>743</v>
      </c>
      <c r="N10" s="261" t="s">
        <v>2346</v>
      </c>
      <c r="O10" s="262"/>
      <c r="P10" s="261" t="s">
        <v>743</v>
      </c>
      <c r="Q10" s="261" t="s">
        <v>745</v>
      </c>
      <c r="R10" s="261" t="s">
        <v>744</v>
      </c>
      <c r="S10" s="261" t="s">
        <v>837</v>
      </c>
      <c r="T10" s="261" t="s">
        <v>743</v>
      </c>
      <c r="U10" s="261" t="s">
        <v>2347</v>
      </c>
      <c r="V10" s="261"/>
      <c r="W10" s="261" t="s">
        <v>749</v>
      </c>
      <c r="X10" s="261" t="s">
        <v>35</v>
      </c>
      <c r="Y10" s="261"/>
      <c r="Z10" s="261" t="s">
        <v>725</v>
      </c>
      <c r="AA10" s="261" t="s">
        <v>2348</v>
      </c>
    </row>
    <row r="11" spans="1:27" x14ac:dyDescent="0.25">
      <c r="A11" s="260" t="s">
        <v>1912</v>
      </c>
      <c r="B11" s="261">
        <v>150</v>
      </c>
      <c r="C11" s="262" t="s">
        <v>31</v>
      </c>
      <c r="D11" s="261" t="s">
        <v>59</v>
      </c>
      <c r="E11" s="261"/>
      <c r="F11" s="261"/>
      <c r="G11" s="261" t="s">
        <v>1936</v>
      </c>
      <c r="H11" s="261" t="s">
        <v>1937</v>
      </c>
      <c r="I11" s="261" t="s">
        <v>1851</v>
      </c>
      <c r="J11" s="261" t="s">
        <v>721</v>
      </c>
      <c r="K11" s="261" t="s">
        <v>867</v>
      </c>
      <c r="L11" s="261" t="s">
        <v>49</v>
      </c>
      <c r="M11" s="261" t="s">
        <v>1850</v>
      </c>
      <c r="N11" s="261" t="s">
        <v>2349</v>
      </c>
      <c r="O11" s="262"/>
      <c r="P11" s="261" t="s">
        <v>1938</v>
      </c>
      <c r="Q11" s="261" t="s">
        <v>1939</v>
      </c>
      <c r="R11" s="261" t="s">
        <v>1940</v>
      </c>
      <c r="S11" s="261" t="s">
        <v>854</v>
      </c>
      <c r="T11" s="261" t="s">
        <v>1850</v>
      </c>
      <c r="U11" s="261" t="s">
        <v>2350</v>
      </c>
      <c r="V11" s="261"/>
      <c r="W11" s="261" t="s">
        <v>1852</v>
      </c>
      <c r="X11" s="261" t="s">
        <v>721</v>
      </c>
      <c r="Y11" s="261" t="s">
        <v>867</v>
      </c>
      <c r="Z11" s="261" t="s">
        <v>725</v>
      </c>
      <c r="AA11" s="261"/>
    </row>
    <row r="12" spans="1:27" x14ac:dyDescent="0.25">
      <c r="A12" s="260" t="s">
        <v>752</v>
      </c>
      <c r="B12" s="261">
        <v>200</v>
      </c>
      <c r="C12" s="262" t="s">
        <v>31</v>
      </c>
      <c r="D12" s="261" t="s">
        <v>18</v>
      </c>
      <c r="E12" s="261"/>
      <c r="F12" s="261"/>
      <c r="G12" s="261" t="s">
        <v>2351</v>
      </c>
      <c r="H12" s="261" t="s">
        <v>2352</v>
      </c>
      <c r="I12" s="261" t="s">
        <v>760</v>
      </c>
      <c r="J12" s="261" t="s">
        <v>721</v>
      </c>
      <c r="K12" s="261" t="s">
        <v>82</v>
      </c>
      <c r="L12" s="261" t="s">
        <v>43</v>
      </c>
      <c r="M12" s="261" t="s">
        <v>753</v>
      </c>
      <c r="N12" s="261" t="s">
        <v>755</v>
      </c>
      <c r="O12" s="262"/>
      <c r="P12" s="261" t="s">
        <v>2353</v>
      </c>
      <c r="Q12" s="261" t="s">
        <v>2354</v>
      </c>
      <c r="R12" s="261" t="s">
        <v>754</v>
      </c>
      <c r="S12" s="261" t="s">
        <v>758</v>
      </c>
      <c r="T12" s="261" t="s">
        <v>753</v>
      </c>
      <c r="U12" s="261" t="s">
        <v>759</v>
      </c>
      <c r="V12" s="261"/>
      <c r="W12" s="261" t="s">
        <v>760</v>
      </c>
      <c r="X12" s="261" t="s">
        <v>721</v>
      </c>
      <c r="Y12" s="261" t="s">
        <v>82</v>
      </c>
      <c r="Z12" s="261" t="s">
        <v>725</v>
      </c>
      <c r="AA12" s="261" t="s">
        <v>2355</v>
      </c>
    </row>
    <row r="13" spans="1:27" ht="25.5" x14ac:dyDescent="0.25">
      <c r="A13" s="260" t="s">
        <v>761</v>
      </c>
      <c r="B13" s="261">
        <v>3000</v>
      </c>
      <c r="C13" s="262" t="s">
        <v>31</v>
      </c>
      <c r="D13" s="261" t="s">
        <v>18</v>
      </c>
      <c r="E13" s="261"/>
      <c r="F13" s="261"/>
      <c r="G13" s="261" t="s">
        <v>2356</v>
      </c>
      <c r="H13" s="261" t="s">
        <v>1942</v>
      </c>
      <c r="I13" s="261" t="s">
        <v>1943</v>
      </c>
      <c r="J13" s="261" t="s">
        <v>35</v>
      </c>
      <c r="K13" s="261" t="s">
        <v>82</v>
      </c>
      <c r="L13" s="261" t="s">
        <v>43</v>
      </c>
      <c r="M13" s="261" t="s">
        <v>1946</v>
      </c>
      <c r="N13" s="261" t="s">
        <v>2357</v>
      </c>
      <c r="O13" s="262"/>
      <c r="P13" s="261" t="s">
        <v>1944</v>
      </c>
      <c r="Q13" s="261" t="s">
        <v>1945</v>
      </c>
      <c r="R13" s="261" t="s">
        <v>2358</v>
      </c>
      <c r="S13" s="261"/>
      <c r="T13" s="261" t="s">
        <v>1946</v>
      </c>
      <c r="U13" s="261" t="s">
        <v>1942</v>
      </c>
      <c r="V13" s="261"/>
      <c r="W13" s="261" t="s">
        <v>1943</v>
      </c>
      <c r="X13" s="261" t="s">
        <v>859</v>
      </c>
      <c r="Y13" s="261" t="s">
        <v>82</v>
      </c>
      <c r="Z13" s="261" t="s">
        <v>725</v>
      </c>
      <c r="AA13" s="261"/>
    </row>
    <row r="14" spans="1:27" x14ac:dyDescent="0.25">
      <c r="A14" s="260" t="s">
        <v>763</v>
      </c>
      <c r="B14" s="261">
        <v>200</v>
      </c>
      <c r="C14" s="262" t="s">
        <v>31</v>
      </c>
      <c r="D14" s="261" t="s">
        <v>18</v>
      </c>
      <c r="E14" s="261"/>
      <c r="F14" s="261"/>
      <c r="G14" s="261" t="s">
        <v>964</v>
      </c>
      <c r="H14" s="261" t="s">
        <v>772</v>
      </c>
      <c r="I14" s="261" t="s">
        <v>769</v>
      </c>
      <c r="J14" s="261" t="s">
        <v>35</v>
      </c>
      <c r="K14" s="261" t="s">
        <v>770</v>
      </c>
      <c r="L14" s="261" t="s">
        <v>723</v>
      </c>
      <c r="M14" s="261" t="s">
        <v>764</v>
      </c>
      <c r="N14" s="261" t="s">
        <v>766</v>
      </c>
      <c r="O14" s="262"/>
      <c r="P14" s="261" t="s">
        <v>764</v>
      </c>
      <c r="Q14" s="261" t="s">
        <v>766</v>
      </c>
      <c r="R14" s="261" t="s">
        <v>765</v>
      </c>
      <c r="S14" s="261"/>
      <c r="T14" s="261" t="s">
        <v>764</v>
      </c>
      <c r="U14" s="261" t="s">
        <v>773</v>
      </c>
      <c r="V14" s="261"/>
      <c r="W14" s="261" t="s">
        <v>769</v>
      </c>
      <c r="X14" s="261" t="s">
        <v>721</v>
      </c>
      <c r="Y14" s="261" t="s">
        <v>770</v>
      </c>
      <c r="Z14" s="261" t="s">
        <v>725</v>
      </c>
      <c r="AA14" s="261"/>
    </row>
    <row r="15" spans="1:27" x14ac:dyDescent="0.25">
      <c r="A15" s="260" t="s">
        <v>763</v>
      </c>
      <c r="B15" s="261">
        <v>1200</v>
      </c>
      <c r="C15" s="262" t="s">
        <v>31</v>
      </c>
      <c r="D15" s="261" t="s">
        <v>59</v>
      </c>
      <c r="E15" s="261"/>
      <c r="F15" s="261"/>
      <c r="G15" s="261" t="s">
        <v>964</v>
      </c>
      <c r="H15" s="261" t="s">
        <v>772</v>
      </c>
      <c r="I15" s="261" t="s">
        <v>769</v>
      </c>
      <c r="J15" s="261" t="s">
        <v>35</v>
      </c>
      <c r="K15" s="261" t="s">
        <v>770</v>
      </c>
      <c r="L15" s="261" t="s">
        <v>723</v>
      </c>
      <c r="M15" s="261" t="s">
        <v>764</v>
      </c>
      <c r="N15" s="261" t="s">
        <v>766</v>
      </c>
      <c r="O15" s="262"/>
      <c r="P15" s="261" t="s">
        <v>764</v>
      </c>
      <c r="Q15" s="261" t="s">
        <v>766</v>
      </c>
      <c r="R15" s="261" t="s">
        <v>765</v>
      </c>
      <c r="S15" s="261"/>
      <c r="T15" s="261" t="s">
        <v>764</v>
      </c>
      <c r="U15" s="261" t="s">
        <v>773</v>
      </c>
      <c r="V15" s="261"/>
      <c r="W15" s="261" t="s">
        <v>769</v>
      </c>
      <c r="X15" s="261" t="s">
        <v>721</v>
      </c>
      <c r="Y15" s="261" t="s">
        <v>770</v>
      </c>
      <c r="Z15" s="261" t="s">
        <v>725</v>
      </c>
      <c r="AA15" s="261"/>
    </row>
    <row r="16" spans="1:27" x14ac:dyDescent="0.25">
      <c r="A16" s="260" t="s">
        <v>774</v>
      </c>
      <c r="B16" s="261">
        <v>100</v>
      </c>
      <c r="C16" s="262" t="s">
        <v>31</v>
      </c>
      <c r="D16" s="261" t="s">
        <v>59</v>
      </c>
      <c r="E16" s="261"/>
      <c r="F16" s="261"/>
      <c r="G16" s="261" t="s">
        <v>2359</v>
      </c>
      <c r="H16" s="261" t="s">
        <v>1947</v>
      </c>
      <c r="I16" s="261" t="s">
        <v>1948</v>
      </c>
      <c r="J16" s="261" t="s">
        <v>762</v>
      </c>
      <c r="K16" s="261" t="s">
        <v>777</v>
      </c>
      <c r="L16" s="261" t="s">
        <v>28</v>
      </c>
      <c r="M16" s="261" t="s">
        <v>1949</v>
      </c>
      <c r="N16" s="261" t="s">
        <v>1950</v>
      </c>
      <c r="O16" s="262"/>
      <c r="P16" s="261" t="s">
        <v>1949</v>
      </c>
      <c r="Q16" s="261" t="s">
        <v>1950</v>
      </c>
      <c r="R16" s="261" t="s">
        <v>775</v>
      </c>
      <c r="S16" s="261"/>
      <c r="T16" s="261" t="s">
        <v>1949</v>
      </c>
      <c r="U16" s="261" t="s">
        <v>1951</v>
      </c>
      <c r="V16" s="261"/>
      <c r="W16" s="261" t="s">
        <v>776</v>
      </c>
      <c r="X16" s="261" t="s">
        <v>35</v>
      </c>
      <c r="Y16" s="261" t="s">
        <v>778</v>
      </c>
      <c r="Z16" s="261" t="s">
        <v>725</v>
      </c>
      <c r="AA16" s="261"/>
    </row>
    <row r="17" spans="1:27" x14ac:dyDescent="0.25">
      <c r="A17" s="260" t="s">
        <v>779</v>
      </c>
      <c r="B17" s="261">
        <v>1000</v>
      </c>
      <c r="C17" s="262" t="s">
        <v>31</v>
      </c>
      <c r="D17" s="261" t="s">
        <v>59</v>
      </c>
      <c r="E17" s="261" t="s">
        <v>767</v>
      </c>
      <c r="F17" s="261" t="s">
        <v>2360</v>
      </c>
      <c r="G17" s="261" t="s">
        <v>781</v>
      </c>
      <c r="H17" s="261" t="s">
        <v>782</v>
      </c>
      <c r="I17" s="261" t="s">
        <v>783</v>
      </c>
      <c r="J17" s="261" t="s">
        <v>35</v>
      </c>
      <c r="K17" s="261" t="s">
        <v>784</v>
      </c>
      <c r="L17" s="261" t="s">
        <v>723</v>
      </c>
      <c r="M17" s="261" t="s">
        <v>780</v>
      </c>
      <c r="N17" s="261" t="s">
        <v>2361</v>
      </c>
      <c r="O17" s="262"/>
      <c r="P17" s="261" t="s">
        <v>780</v>
      </c>
      <c r="Q17" s="261" t="s">
        <v>2362</v>
      </c>
      <c r="R17" s="261" t="s">
        <v>785</v>
      </c>
      <c r="S17" s="261" t="s">
        <v>771</v>
      </c>
      <c r="T17" s="261" t="s">
        <v>780</v>
      </c>
      <c r="U17" s="261" t="s">
        <v>786</v>
      </c>
      <c r="V17" s="261"/>
      <c r="W17" s="261" t="s">
        <v>783</v>
      </c>
      <c r="X17" s="261" t="s">
        <v>822</v>
      </c>
      <c r="Y17" s="261" t="s">
        <v>784</v>
      </c>
      <c r="Z17" s="261" t="s">
        <v>725</v>
      </c>
      <c r="AA17" s="261" t="s">
        <v>2363</v>
      </c>
    </row>
    <row r="18" spans="1:27" ht="25.5" x14ac:dyDescent="0.25">
      <c r="A18" s="260" t="s">
        <v>790</v>
      </c>
      <c r="B18" s="261">
        <v>900</v>
      </c>
      <c r="C18" s="262" t="s">
        <v>31</v>
      </c>
      <c r="D18" s="261" t="s">
        <v>18</v>
      </c>
      <c r="E18" s="261" t="s">
        <v>731</v>
      </c>
      <c r="F18" s="274">
        <v>79.69</v>
      </c>
      <c r="G18" s="261" t="s">
        <v>793</v>
      </c>
      <c r="H18" s="261" t="s">
        <v>2364</v>
      </c>
      <c r="I18" s="261" t="s">
        <v>794</v>
      </c>
      <c r="J18" s="261" t="s">
        <v>721</v>
      </c>
      <c r="K18" s="261" t="s">
        <v>795</v>
      </c>
      <c r="L18" s="261" t="s">
        <v>43</v>
      </c>
      <c r="M18" s="261" t="s">
        <v>791</v>
      </c>
      <c r="N18" s="261" t="s">
        <v>2365</v>
      </c>
      <c r="O18" s="262"/>
      <c r="P18" s="261" t="s">
        <v>791</v>
      </c>
      <c r="Q18" s="261" t="s">
        <v>2366</v>
      </c>
      <c r="R18" s="261" t="s">
        <v>792</v>
      </c>
      <c r="S18" s="261" t="s">
        <v>2367</v>
      </c>
      <c r="T18" s="261" t="s">
        <v>791</v>
      </c>
      <c r="U18" s="261" t="s">
        <v>796</v>
      </c>
      <c r="V18" s="261"/>
      <c r="W18" s="261" t="s">
        <v>34</v>
      </c>
      <c r="X18" s="261" t="s">
        <v>35</v>
      </c>
      <c r="Y18" s="261" t="s">
        <v>795</v>
      </c>
      <c r="Z18" s="261" t="s">
        <v>725</v>
      </c>
      <c r="AA18" s="261" t="s">
        <v>2368</v>
      </c>
    </row>
    <row r="19" spans="1:27" x14ac:dyDescent="0.25">
      <c r="A19" s="260" t="s">
        <v>797</v>
      </c>
      <c r="B19" s="261">
        <v>500</v>
      </c>
      <c r="C19" s="262" t="s">
        <v>31</v>
      </c>
      <c r="D19" s="261" t="s">
        <v>18</v>
      </c>
      <c r="E19" s="261" t="s">
        <v>1934</v>
      </c>
      <c r="F19" s="261" t="s">
        <v>2369</v>
      </c>
      <c r="G19" s="261" t="s">
        <v>1954</v>
      </c>
      <c r="H19" s="261" t="s">
        <v>2370</v>
      </c>
      <c r="I19" s="261" t="s">
        <v>665</v>
      </c>
      <c r="J19" s="261" t="s">
        <v>721</v>
      </c>
      <c r="K19" s="261" t="s">
        <v>800</v>
      </c>
      <c r="L19" s="261" t="s">
        <v>723</v>
      </c>
      <c r="M19" s="261" t="s">
        <v>798</v>
      </c>
      <c r="N19" s="261" t="s">
        <v>801</v>
      </c>
      <c r="O19" s="262"/>
      <c r="P19" s="261" t="s">
        <v>798</v>
      </c>
      <c r="Q19" s="261" t="s">
        <v>799</v>
      </c>
      <c r="R19" s="261" t="s">
        <v>802</v>
      </c>
      <c r="S19" s="261" t="s">
        <v>837</v>
      </c>
      <c r="T19" s="261" t="s">
        <v>798</v>
      </c>
      <c r="U19" s="261" t="s">
        <v>1955</v>
      </c>
      <c r="V19" s="261"/>
      <c r="W19" s="261" t="s">
        <v>665</v>
      </c>
      <c r="X19" s="261" t="s">
        <v>35</v>
      </c>
      <c r="Y19" s="261"/>
      <c r="Z19" s="261" t="s">
        <v>725</v>
      </c>
      <c r="AA19" s="261" t="s">
        <v>1953</v>
      </c>
    </row>
    <row r="20" spans="1:27" x14ac:dyDescent="0.25">
      <c r="A20" s="260" t="s">
        <v>1914</v>
      </c>
      <c r="B20" s="261">
        <v>80</v>
      </c>
      <c r="C20" s="262" t="s">
        <v>31</v>
      </c>
      <c r="D20" s="261" t="s">
        <v>59</v>
      </c>
      <c r="E20" s="261"/>
      <c r="F20" s="261"/>
      <c r="G20" s="261" t="s">
        <v>1956</v>
      </c>
      <c r="H20" s="261" t="s">
        <v>2371</v>
      </c>
      <c r="I20" s="261" t="s">
        <v>1956</v>
      </c>
      <c r="J20" s="261" t="s">
        <v>721</v>
      </c>
      <c r="K20" s="261" t="s">
        <v>784</v>
      </c>
      <c r="L20" s="261" t="s">
        <v>723</v>
      </c>
      <c r="M20" s="261" t="s">
        <v>2372</v>
      </c>
      <c r="N20" s="261" t="s">
        <v>1959</v>
      </c>
      <c r="O20" s="262"/>
      <c r="P20" s="261" t="s">
        <v>2373</v>
      </c>
      <c r="Q20" s="261" t="s">
        <v>2374</v>
      </c>
      <c r="R20" s="261" t="s">
        <v>2375</v>
      </c>
      <c r="S20" s="261"/>
      <c r="T20" s="261" t="s">
        <v>2372</v>
      </c>
      <c r="U20" s="261" t="s">
        <v>1957</v>
      </c>
      <c r="V20" s="261"/>
      <c r="W20" s="261" t="s">
        <v>1958</v>
      </c>
      <c r="X20" s="261" t="s">
        <v>822</v>
      </c>
      <c r="Y20" s="261" t="s">
        <v>784</v>
      </c>
      <c r="Z20" s="261" t="s">
        <v>725</v>
      </c>
      <c r="AA20" s="261"/>
    </row>
    <row r="21" spans="1:27" x14ac:dyDescent="0.25">
      <c r="A21" s="260" t="s">
        <v>803</v>
      </c>
      <c r="B21" s="261">
        <v>700</v>
      </c>
      <c r="C21" s="262" t="s">
        <v>31</v>
      </c>
      <c r="D21" s="261" t="s">
        <v>18</v>
      </c>
      <c r="E21" s="261" t="s">
        <v>731</v>
      </c>
      <c r="F21" s="261" t="s">
        <v>2376</v>
      </c>
      <c r="G21" s="261" t="s">
        <v>807</v>
      </c>
      <c r="H21" s="261" t="s">
        <v>808</v>
      </c>
      <c r="I21" s="261" t="s">
        <v>809</v>
      </c>
      <c r="J21" s="261" t="s">
        <v>35</v>
      </c>
      <c r="K21" s="261" t="s">
        <v>810</v>
      </c>
      <c r="L21" s="261" t="s">
        <v>49</v>
      </c>
      <c r="M21" s="261" t="s">
        <v>804</v>
      </c>
      <c r="N21" s="261" t="s">
        <v>806</v>
      </c>
      <c r="O21" s="262"/>
      <c r="P21" s="261" t="s">
        <v>804</v>
      </c>
      <c r="Q21" s="261" t="s">
        <v>806</v>
      </c>
      <c r="R21" s="261" t="s">
        <v>805</v>
      </c>
      <c r="S21" s="261" t="s">
        <v>2367</v>
      </c>
      <c r="T21" s="261" t="s">
        <v>804</v>
      </c>
      <c r="U21" s="261" t="s">
        <v>812</v>
      </c>
      <c r="V21" s="261"/>
      <c r="W21" s="261" t="s">
        <v>809</v>
      </c>
      <c r="X21" s="261" t="s">
        <v>721</v>
      </c>
      <c r="Y21" s="261" t="s">
        <v>810</v>
      </c>
      <c r="Z21" s="261" t="s">
        <v>725</v>
      </c>
      <c r="AA21" s="261" t="s">
        <v>1860</v>
      </c>
    </row>
    <row r="22" spans="1:27" x14ac:dyDescent="0.25">
      <c r="A22" s="260" t="s">
        <v>813</v>
      </c>
      <c r="B22" s="261">
        <v>600</v>
      </c>
      <c r="C22" s="262" t="s">
        <v>31</v>
      </c>
      <c r="D22" s="261" t="s">
        <v>59</v>
      </c>
      <c r="E22" s="261" t="s">
        <v>767</v>
      </c>
      <c r="F22" s="261" t="s">
        <v>1926</v>
      </c>
      <c r="G22" s="261" t="s">
        <v>1960</v>
      </c>
      <c r="H22" s="261" t="s">
        <v>2377</v>
      </c>
      <c r="I22" s="261" t="s">
        <v>815</v>
      </c>
      <c r="J22" s="261" t="s">
        <v>35</v>
      </c>
      <c r="K22" s="261" t="s">
        <v>816</v>
      </c>
      <c r="L22" s="261" t="s">
        <v>723</v>
      </c>
      <c r="M22" s="261" t="s">
        <v>814</v>
      </c>
      <c r="N22" s="261" t="s">
        <v>2378</v>
      </c>
      <c r="O22" s="262"/>
      <c r="P22" s="261" t="s">
        <v>1961</v>
      </c>
      <c r="Q22" s="261" t="s">
        <v>1962</v>
      </c>
      <c r="R22" s="261" t="s">
        <v>1963</v>
      </c>
      <c r="S22" s="261"/>
      <c r="T22" s="261" t="s">
        <v>814</v>
      </c>
      <c r="U22" s="261" t="s">
        <v>817</v>
      </c>
      <c r="V22" s="261"/>
      <c r="W22" s="261" t="s">
        <v>815</v>
      </c>
      <c r="X22" s="261" t="s">
        <v>35</v>
      </c>
      <c r="Y22" s="261" t="s">
        <v>816</v>
      </c>
      <c r="Z22" s="261" t="s">
        <v>725</v>
      </c>
      <c r="AA22" s="261"/>
    </row>
    <row r="23" spans="1:27" x14ac:dyDescent="0.25">
      <c r="A23" s="260" t="s">
        <v>818</v>
      </c>
      <c r="B23" s="261">
        <v>25</v>
      </c>
      <c r="C23" s="262" t="s">
        <v>31</v>
      </c>
      <c r="D23" s="261" t="s">
        <v>18</v>
      </c>
      <c r="E23" s="261" t="s">
        <v>731</v>
      </c>
      <c r="F23" s="261" t="s">
        <v>2379</v>
      </c>
      <c r="G23" s="261" t="s">
        <v>820</v>
      </c>
      <c r="H23" s="261" t="s">
        <v>1964</v>
      </c>
      <c r="I23" s="261" t="s">
        <v>821</v>
      </c>
      <c r="J23" s="261" t="s">
        <v>721</v>
      </c>
      <c r="K23" s="261" t="s">
        <v>777</v>
      </c>
      <c r="L23" s="261" t="s">
        <v>28</v>
      </c>
      <c r="M23" s="261" t="s">
        <v>823</v>
      </c>
      <c r="N23" s="261" t="s">
        <v>824</v>
      </c>
      <c r="O23" s="262"/>
      <c r="P23" s="261" t="s">
        <v>1965</v>
      </c>
      <c r="Q23" s="261" t="s">
        <v>1966</v>
      </c>
      <c r="R23" s="261" t="s">
        <v>819</v>
      </c>
      <c r="S23" s="261"/>
      <c r="T23" s="261" t="s">
        <v>823</v>
      </c>
      <c r="U23" s="261" t="s">
        <v>2380</v>
      </c>
      <c r="V23" s="261"/>
      <c r="W23" s="261" t="s">
        <v>821</v>
      </c>
      <c r="X23" s="261" t="s">
        <v>822</v>
      </c>
      <c r="Y23" s="261" t="s">
        <v>777</v>
      </c>
      <c r="Z23" s="261" t="s">
        <v>725</v>
      </c>
      <c r="AA23" s="261"/>
    </row>
    <row r="24" spans="1:27" ht="25.5" x14ac:dyDescent="0.25">
      <c r="A24" s="260" t="s">
        <v>825</v>
      </c>
      <c r="B24" s="261">
        <v>500</v>
      </c>
      <c r="C24" s="262" t="s">
        <v>31</v>
      </c>
      <c r="D24" s="261" t="s">
        <v>59</v>
      </c>
      <c r="E24" s="261" t="s">
        <v>746</v>
      </c>
      <c r="F24" s="274">
        <v>63.76</v>
      </c>
      <c r="G24" s="261" t="s">
        <v>2381</v>
      </c>
      <c r="H24" s="261" t="s">
        <v>830</v>
      </c>
      <c r="I24" s="261" t="s">
        <v>832</v>
      </c>
      <c r="J24" s="261" t="s">
        <v>35</v>
      </c>
      <c r="K24" s="261" t="s">
        <v>831</v>
      </c>
      <c r="L24" s="261" t="s">
        <v>28</v>
      </c>
      <c r="M24" s="261" t="s">
        <v>826</v>
      </c>
      <c r="N24" s="261" t="s">
        <v>2382</v>
      </c>
      <c r="O24" s="262"/>
      <c r="P24" s="261" t="s">
        <v>826</v>
      </c>
      <c r="Q24" s="261" t="s">
        <v>2382</v>
      </c>
      <c r="R24" s="261" t="s">
        <v>827</v>
      </c>
      <c r="S24" s="261" t="s">
        <v>1605</v>
      </c>
      <c r="T24" s="261" t="s">
        <v>826</v>
      </c>
      <c r="U24" s="261" t="s">
        <v>830</v>
      </c>
      <c r="V24" s="261"/>
      <c r="W24" s="261" t="s">
        <v>656</v>
      </c>
      <c r="X24" s="261" t="s">
        <v>35</v>
      </c>
      <c r="Y24" s="261" t="s">
        <v>831</v>
      </c>
      <c r="Z24" s="261" t="s">
        <v>725</v>
      </c>
      <c r="AA24" s="261" t="s">
        <v>2383</v>
      </c>
    </row>
    <row r="25" spans="1:27" x14ac:dyDescent="0.25">
      <c r="A25" s="260" t="s">
        <v>833</v>
      </c>
      <c r="B25" s="261">
        <v>125</v>
      </c>
      <c r="C25" s="262" t="s">
        <v>31</v>
      </c>
      <c r="D25" s="261" t="s">
        <v>59</v>
      </c>
      <c r="E25" s="261" t="s">
        <v>1934</v>
      </c>
      <c r="F25" s="261" t="s">
        <v>2384</v>
      </c>
      <c r="G25" s="261" t="s">
        <v>836</v>
      </c>
      <c r="H25" s="261" t="s">
        <v>2385</v>
      </c>
      <c r="I25" s="261" t="s">
        <v>839</v>
      </c>
      <c r="J25" s="261" t="s">
        <v>822</v>
      </c>
      <c r="K25" s="261" t="s">
        <v>740</v>
      </c>
      <c r="L25" s="261" t="s">
        <v>70</v>
      </c>
      <c r="M25" s="261" t="s">
        <v>834</v>
      </c>
      <c r="N25" s="261" t="s">
        <v>1969</v>
      </c>
      <c r="O25" s="262"/>
      <c r="P25" s="261" t="s">
        <v>834</v>
      </c>
      <c r="Q25" s="261" t="s">
        <v>1969</v>
      </c>
      <c r="R25" s="261" t="s">
        <v>835</v>
      </c>
      <c r="S25" s="261" t="s">
        <v>929</v>
      </c>
      <c r="T25" s="261" t="s">
        <v>834</v>
      </c>
      <c r="U25" s="261" t="s">
        <v>838</v>
      </c>
      <c r="V25" s="261"/>
      <c r="W25" s="261" t="s">
        <v>839</v>
      </c>
      <c r="X25" s="261" t="s">
        <v>35</v>
      </c>
      <c r="Y25" s="261"/>
      <c r="Z25" s="261" t="s">
        <v>725</v>
      </c>
      <c r="AA25" s="261"/>
    </row>
    <row r="26" spans="1:27" x14ac:dyDescent="0.25">
      <c r="A26" s="260" t="s">
        <v>1907</v>
      </c>
      <c r="B26" s="261">
        <v>3000</v>
      </c>
      <c r="C26" s="262" t="s">
        <v>31</v>
      </c>
      <c r="D26" s="261" t="s">
        <v>18</v>
      </c>
      <c r="E26" s="261"/>
      <c r="F26" s="261"/>
      <c r="G26" s="261" t="s">
        <v>1971</v>
      </c>
      <c r="H26" s="261" t="s">
        <v>1972</v>
      </c>
      <c r="I26" s="261" t="s">
        <v>1973</v>
      </c>
      <c r="J26" s="261" t="s">
        <v>35</v>
      </c>
      <c r="K26" s="261" t="s">
        <v>869</v>
      </c>
      <c r="L26" s="261" t="s">
        <v>70</v>
      </c>
      <c r="M26" s="261" t="s">
        <v>1977</v>
      </c>
      <c r="N26" s="261" t="s">
        <v>1975</v>
      </c>
      <c r="O26" s="262"/>
      <c r="P26" s="261" t="s">
        <v>1974</v>
      </c>
      <c r="Q26" s="261" t="s">
        <v>2386</v>
      </c>
      <c r="R26" s="261" t="s">
        <v>1976</v>
      </c>
      <c r="S26" s="261"/>
      <c r="T26" s="261" t="s">
        <v>1977</v>
      </c>
      <c r="U26" s="261" t="s">
        <v>1972</v>
      </c>
      <c r="V26" s="261"/>
      <c r="W26" s="261" t="s">
        <v>1973</v>
      </c>
      <c r="X26" s="261" t="s">
        <v>35</v>
      </c>
      <c r="Y26" s="261" t="s">
        <v>1978</v>
      </c>
      <c r="Z26" s="261" t="s">
        <v>725</v>
      </c>
      <c r="AA26" s="261"/>
    </row>
    <row r="27" spans="1:27" x14ac:dyDescent="0.25">
      <c r="A27" s="260" t="s">
        <v>841</v>
      </c>
      <c r="B27" s="261">
        <v>3800</v>
      </c>
      <c r="C27" s="262" t="s">
        <v>31</v>
      </c>
      <c r="D27" s="261" t="s">
        <v>59</v>
      </c>
      <c r="E27" s="261" t="s">
        <v>767</v>
      </c>
      <c r="F27" s="261" t="s">
        <v>768</v>
      </c>
      <c r="G27" s="261" t="s">
        <v>2387</v>
      </c>
      <c r="H27" s="261" t="s">
        <v>2388</v>
      </c>
      <c r="I27" s="261" t="s">
        <v>663</v>
      </c>
      <c r="J27" s="261" t="s">
        <v>721</v>
      </c>
      <c r="K27" s="261" t="s">
        <v>663</v>
      </c>
      <c r="L27" s="261" t="s">
        <v>723</v>
      </c>
      <c r="M27" s="261" t="s">
        <v>2389</v>
      </c>
      <c r="N27" s="261" t="s">
        <v>842</v>
      </c>
      <c r="O27" s="262"/>
      <c r="P27" s="261" t="s">
        <v>2389</v>
      </c>
      <c r="Q27" s="261" t="s">
        <v>842</v>
      </c>
      <c r="R27" s="263" t="s">
        <v>2390</v>
      </c>
      <c r="S27" s="261" t="s">
        <v>2391</v>
      </c>
      <c r="T27" s="261" t="s">
        <v>2389</v>
      </c>
      <c r="U27" s="261" t="s">
        <v>2392</v>
      </c>
      <c r="V27" s="261"/>
      <c r="W27" s="261" t="s">
        <v>663</v>
      </c>
      <c r="X27" s="261" t="s">
        <v>721</v>
      </c>
      <c r="Y27" s="261" t="s">
        <v>663</v>
      </c>
      <c r="Z27" s="261" t="s">
        <v>725</v>
      </c>
      <c r="AA27" s="261" t="s">
        <v>2393</v>
      </c>
    </row>
    <row r="28" spans="1:27" x14ac:dyDescent="0.25">
      <c r="A28" s="260" t="s">
        <v>843</v>
      </c>
      <c r="B28" s="261">
        <v>50</v>
      </c>
      <c r="C28" s="262" t="s">
        <v>31</v>
      </c>
      <c r="D28" s="261" t="s">
        <v>59</v>
      </c>
      <c r="E28" s="261"/>
      <c r="F28" s="261"/>
      <c r="G28" s="261" t="s">
        <v>2394</v>
      </c>
      <c r="H28" s="261" t="s">
        <v>2395</v>
      </c>
      <c r="I28" s="261" t="s">
        <v>845</v>
      </c>
      <c r="J28" s="261" t="s">
        <v>721</v>
      </c>
      <c r="K28" s="261" t="s">
        <v>82</v>
      </c>
      <c r="L28" s="261" t="s">
        <v>43</v>
      </c>
      <c r="M28" s="261" t="s">
        <v>846</v>
      </c>
      <c r="N28" s="261" t="s">
        <v>847</v>
      </c>
      <c r="O28" s="262"/>
      <c r="P28" s="261" t="s">
        <v>2396</v>
      </c>
      <c r="Q28" s="261" t="s">
        <v>847</v>
      </c>
      <c r="R28" s="261" t="s">
        <v>1979</v>
      </c>
      <c r="S28" s="261"/>
      <c r="T28" s="261" t="s">
        <v>846</v>
      </c>
      <c r="U28" s="261" t="s">
        <v>1980</v>
      </c>
      <c r="V28" s="261"/>
      <c r="W28" s="261" t="s">
        <v>845</v>
      </c>
      <c r="X28" s="261" t="s">
        <v>721</v>
      </c>
      <c r="Y28" s="261" t="s">
        <v>82</v>
      </c>
      <c r="Z28" s="261" t="s">
        <v>725</v>
      </c>
      <c r="AA28" s="261"/>
    </row>
    <row r="29" spans="1:27" x14ac:dyDescent="0.25">
      <c r="A29" s="260" t="s">
        <v>849</v>
      </c>
      <c r="B29" s="261">
        <v>2000</v>
      </c>
      <c r="C29" s="262" t="s">
        <v>31</v>
      </c>
      <c r="D29" s="261" t="s">
        <v>59</v>
      </c>
      <c r="E29" s="261" t="s">
        <v>863</v>
      </c>
      <c r="F29" s="261" t="s">
        <v>2397</v>
      </c>
      <c r="G29" s="261" t="s">
        <v>1981</v>
      </c>
      <c r="H29" s="261" t="s">
        <v>2398</v>
      </c>
      <c r="I29" s="261" t="s">
        <v>684</v>
      </c>
      <c r="J29" s="261" t="s">
        <v>35</v>
      </c>
      <c r="K29" s="261" t="s">
        <v>851</v>
      </c>
      <c r="L29" s="261" t="s">
        <v>53</v>
      </c>
      <c r="M29" s="261" t="s">
        <v>852</v>
      </c>
      <c r="N29" s="261" t="s">
        <v>2399</v>
      </c>
      <c r="O29" s="262"/>
      <c r="P29" s="261" t="s">
        <v>850</v>
      </c>
      <c r="Q29" s="261" t="s">
        <v>2400</v>
      </c>
      <c r="R29" s="261" t="s">
        <v>853</v>
      </c>
      <c r="S29" s="261" t="s">
        <v>854</v>
      </c>
      <c r="T29" s="261" t="s">
        <v>852</v>
      </c>
      <c r="U29" s="261" t="s">
        <v>855</v>
      </c>
      <c r="V29" s="261"/>
      <c r="W29" s="261" t="s">
        <v>684</v>
      </c>
      <c r="X29" s="261" t="s">
        <v>1968</v>
      </c>
      <c r="Y29" s="261" t="s">
        <v>851</v>
      </c>
      <c r="Z29" s="261" t="s">
        <v>725</v>
      </c>
      <c r="AA29" s="261"/>
    </row>
    <row r="30" spans="1:27" ht="25.5" x14ac:dyDescent="0.25">
      <c r="A30" s="260" t="s">
        <v>856</v>
      </c>
      <c r="B30" s="261">
        <v>240</v>
      </c>
      <c r="C30" s="262" t="s">
        <v>31</v>
      </c>
      <c r="D30" s="261" t="s">
        <v>59</v>
      </c>
      <c r="E30" s="261" t="s">
        <v>746</v>
      </c>
      <c r="F30" s="261">
        <v>63.76</v>
      </c>
      <c r="G30" s="261" t="s">
        <v>2401</v>
      </c>
      <c r="H30" s="261" t="s">
        <v>1982</v>
      </c>
      <c r="I30" s="261" t="s">
        <v>658</v>
      </c>
      <c r="J30" s="261" t="s">
        <v>721</v>
      </c>
      <c r="K30" s="261" t="s">
        <v>860</v>
      </c>
      <c r="L30" s="261" t="s">
        <v>28</v>
      </c>
      <c r="M30" s="261" t="s">
        <v>1983</v>
      </c>
      <c r="N30" s="261" t="s">
        <v>858</v>
      </c>
      <c r="O30" s="262"/>
      <c r="P30" s="261" t="s">
        <v>2402</v>
      </c>
      <c r="Q30" s="261" t="s">
        <v>858</v>
      </c>
      <c r="R30" s="261" t="s">
        <v>857</v>
      </c>
      <c r="S30" s="261"/>
      <c r="T30" s="261" t="s">
        <v>1983</v>
      </c>
      <c r="U30" s="261" t="s">
        <v>2403</v>
      </c>
      <c r="V30" s="261"/>
      <c r="W30" s="261" t="s">
        <v>658</v>
      </c>
      <c r="X30" s="261" t="s">
        <v>35</v>
      </c>
      <c r="Y30" s="261"/>
      <c r="Z30" s="261" t="s">
        <v>725</v>
      </c>
      <c r="AA30" s="261"/>
    </row>
    <row r="31" spans="1:27" x14ac:dyDescent="0.25">
      <c r="A31" s="260" t="s">
        <v>861</v>
      </c>
      <c r="B31" s="261">
        <v>600</v>
      </c>
      <c r="C31" s="262" t="s">
        <v>31</v>
      </c>
      <c r="D31" s="261" t="s">
        <v>18</v>
      </c>
      <c r="E31" s="261"/>
      <c r="F31" s="261"/>
      <c r="G31" s="261" t="s">
        <v>864</v>
      </c>
      <c r="H31" s="261" t="s">
        <v>865</v>
      </c>
      <c r="I31" s="261" t="s">
        <v>866</v>
      </c>
      <c r="J31" s="261" t="s">
        <v>35</v>
      </c>
      <c r="K31" s="261" t="s">
        <v>867</v>
      </c>
      <c r="L31" s="261" t="s">
        <v>49</v>
      </c>
      <c r="M31" s="261" t="s">
        <v>862</v>
      </c>
      <c r="N31" s="261" t="s">
        <v>2404</v>
      </c>
      <c r="O31" s="262"/>
      <c r="P31" s="261" t="s">
        <v>862</v>
      </c>
      <c r="Q31" s="261" t="s">
        <v>2405</v>
      </c>
      <c r="R31" s="261" t="s">
        <v>1984</v>
      </c>
      <c r="S31" s="261" t="s">
        <v>929</v>
      </c>
      <c r="T31" s="261" t="s">
        <v>862</v>
      </c>
      <c r="U31" s="261" t="s">
        <v>865</v>
      </c>
      <c r="V31" s="261"/>
      <c r="W31" s="261" t="s">
        <v>866</v>
      </c>
      <c r="X31" s="261" t="s">
        <v>35</v>
      </c>
      <c r="Y31" s="261" t="s">
        <v>867</v>
      </c>
      <c r="Z31" s="261" t="s">
        <v>725</v>
      </c>
      <c r="AA31" s="261"/>
    </row>
    <row r="32" spans="1:27" x14ac:dyDescent="0.25">
      <c r="A32" s="260" t="s">
        <v>1915</v>
      </c>
      <c r="B32" s="261">
        <v>300</v>
      </c>
      <c r="C32" s="262" t="s">
        <v>31</v>
      </c>
      <c r="D32" s="261" t="s">
        <v>59</v>
      </c>
      <c r="E32" s="261"/>
      <c r="F32" s="261"/>
      <c r="G32" s="261" t="s">
        <v>1861</v>
      </c>
      <c r="H32" s="261" t="s">
        <v>2406</v>
      </c>
      <c r="I32" s="261" t="s">
        <v>1862</v>
      </c>
      <c r="J32" s="261" t="s">
        <v>35</v>
      </c>
      <c r="K32" s="261" t="s">
        <v>784</v>
      </c>
      <c r="L32" s="261" t="s">
        <v>723</v>
      </c>
      <c r="M32" s="261" t="s">
        <v>1863</v>
      </c>
      <c r="N32" s="261" t="s">
        <v>2407</v>
      </c>
      <c r="O32" s="262"/>
      <c r="P32" s="261" t="s">
        <v>2408</v>
      </c>
      <c r="Q32" s="261" t="s">
        <v>1985</v>
      </c>
      <c r="R32" s="261" t="s">
        <v>2409</v>
      </c>
      <c r="S32" s="261"/>
      <c r="T32" s="261" t="s">
        <v>1863</v>
      </c>
      <c r="U32" s="261" t="s">
        <v>2410</v>
      </c>
      <c r="V32" s="261"/>
      <c r="W32" s="261" t="s">
        <v>1862</v>
      </c>
      <c r="X32" s="261" t="s">
        <v>721</v>
      </c>
      <c r="Y32" s="261" t="s">
        <v>1739</v>
      </c>
      <c r="Z32" s="261" t="s">
        <v>725</v>
      </c>
      <c r="AA32" s="261"/>
    </row>
    <row r="33" spans="1:27" ht="25.5" x14ac:dyDescent="0.25">
      <c r="A33" s="260" t="s">
        <v>868</v>
      </c>
      <c r="B33" s="261">
        <v>5000</v>
      </c>
      <c r="C33" s="262" t="s">
        <v>31</v>
      </c>
      <c r="D33" s="261" t="s">
        <v>18</v>
      </c>
      <c r="E33" s="261" t="s">
        <v>731</v>
      </c>
      <c r="F33" s="261"/>
      <c r="G33" s="261" t="s">
        <v>2411</v>
      </c>
      <c r="H33" s="261" t="s">
        <v>2412</v>
      </c>
      <c r="I33" s="261" t="s">
        <v>672</v>
      </c>
      <c r="J33" s="261" t="s">
        <v>35</v>
      </c>
      <c r="K33" s="261" t="s">
        <v>869</v>
      </c>
      <c r="L33" s="261" t="s">
        <v>70</v>
      </c>
      <c r="M33" s="261" t="s">
        <v>2413</v>
      </c>
      <c r="N33" s="261" t="s">
        <v>2414</v>
      </c>
      <c r="O33" s="262"/>
      <c r="P33" s="261" t="s">
        <v>2415</v>
      </c>
      <c r="Q33" s="261" t="s">
        <v>2416</v>
      </c>
      <c r="R33" s="261" t="s">
        <v>2417</v>
      </c>
      <c r="S33" s="261" t="s">
        <v>5</v>
      </c>
      <c r="T33" s="261" t="s">
        <v>2413</v>
      </c>
      <c r="U33" s="261" t="s">
        <v>870</v>
      </c>
      <c r="V33" s="261"/>
      <c r="W33" s="261" t="s">
        <v>672</v>
      </c>
      <c r="X33" s="261" t="s">
        <v>35</v>
      </c>
      <c r="Y33" s="261" t="s">
        <v>869</v>
      </c>
      <c r="Z33" s="261" t="s">
        <v>725</v>
      </c>
      <c r="AA33" s="261" t="s">
        <v>5</v>
      </c>
    </row>
    <row r="34" spans="1:27" x14ac:dyDescent="0.25">
      <c r="A34" s="260" t="s">
        <v>871</v>
      </c>
      <c r="B34" s="261">
        <v>50</v>
      </c>
      <c r="C34" s="262" t="s">
        <v>31</v>
      </c>
      <c r="D34" s="261" t="s">
        <v>59</v>
      </c>
      <c r="E34" s="261"/>
      <c r="F34" s="261"/>
      <c r="G34" s="261" t="s">
        <v>874</v>
      </c>
      <c r="H34" s="261" t="s">
        <v>2418</v>
      </c>
      <c r="I34" s="261" t="s">
        <v>874</v>
      </c>
      <c r="J34" s="261" t="s">
        <v>35</v>
      </c>
      <c r="K34" s="261" t="s">
        <v>875</v>
      </c>
      <c r="L34" s="261" t="s">
        <v>723</v>
      </c>
      <c r="M34" s="261" t="s">
        <v>872</v>
      </c>
      <c r="N34" s="261" t="s">
        <v>1986</v>
      </c>
      <c r="O34" s="262"/>
      <c r="P34" s="261" t="s">
        <v>872</v>
      </c>
      <c r="Q34" s="261" t="s">
        <v>1986</v>
      </c>
      <c r="R34" s="261" t="s">
        <v>873</v>
      </c>
      <c r="S34" s="261"/>
      <c r="T34" s="261" t="s">
        <v>872</v>
      </c>
      <c r="U34" s="261" t="s">
        <v>2419</v>
      </c>
      <c r="V34" s="261"/>
      <c r="W34" s="261" t="s">
        <v>874</v>
      </c>
      <c r="X34" s="261" t="s">
        <v>35</v>
      </c>
      <c r="Y34" s="261" t="s">
        <v>875</v>
      </c>
      <c r="Z34" s="261" t="s">
        <v>725</v>
      </c>
      <c r="AA34" s="261"/>
    </row>
    <row r="35" spans="1:27" x14ac:dyDescent="0.25">
      <c r="A35" s="260" t="s">
        <v>876</v>
      </c>
      <c r="B35" s="261">
        <v>1300</v>
      </c>
      <c r="C35" s="262" t="s">
        <v>31</v>
      </c>
      <c r="D35" s="261" t="s">
        <v>59</v>
      </c>
      <c r="E35" s="261" t="s">
        <v>767</v>
      </c>
      <c r="F35" s="261" t="s">
        <v>2420</v>
      </c>
      <c r="G35" s="261" t="s">
        <v>880</v>
      </c>
      <c r="H35" s="261" t="s">
        <v>1987</v>
      </c>
      <c r="I35" s="261" t="s">
        <v>881</v>
      </c>
      <c r="J35" s="261" t="s">
        <v>721</v>
      </c>
      <c r="K35" s="261" t="s">
        <v>663</v>
      </c>
      <c r="L35" s="261" t="s">
        <v>723</v>
      </c>
      <c r="M35" s="261" t="s">
        <v>2421</v>
      </c>
      <c r="N35" s="261" t="s">
        <v>2422</v>
      </c>
      <c r="O35" s="262"/>
      <c r="P35" s="261" t="s">
        <v>877</v>
      </c>
      <c r="Q35" s="261" t="s">
        <v>879</v>
      </c>
      <c r="R35" s="261" t="s">
        <v>878</v>
      </c>
      <c r="S35" s="261"/>
      <c r="T35" s="261" t="s">
        <v>2421</v>
      </c>
      <c r="U35" s="261" t="s">
        <v>882</v>
      </c>
      <c r="V35" s="261"/>
      <c r="W35" s="261" t="s">
        <v>881</v>
      </c>
      <c r="X35" s="261" t="s">
        <v>35</v>
      </c>
      <c r="Y35" s="261" t="s">
        <v>663</v>
      </c>
      <c r="Z35" s="261" t="s">
        <v>725</v>
      </c>
      <c r="AA35" s="261"/>
    </row>
    <row r="36" spans="1:27" x14ac:dyDescent="0.25">
      <c r="A36" s="260" t="s">
        <v>886</v>
      </c>
      <c r="B36" s="261">
        <v>500</v>
      </c>
      <c r="C36" s="262" t="s">
        <v>31</v>
      </c>
      <c r="D36" s="261" t="s">
        <v>18</v>
      </c>
      <c r="E36" s="261"/>
      <c r="F36" s="261"/>
      <c r="G36" s="261" t="s">
        <v>2423</v>
      </c>
      <c r="H36" s="261" t="s">
        <v>2424</v>
      </c>
      <c r="I36" s="261" t="s">
        <v>2425</v>
      </c>
      <c r="J36" s="261" t="s">
        <v>35</v>
      </c>
      <c r="K36" s="261" t="s">
        <v>888</v>
      </c>
      <c r="L36" s="261" t="s">
        <v>49</v>
      </c>
      <c r="M36" s="261" t="s">
        <v>2426</v>
      </c>
      <c r="N36" s="261" t="s">
        <v>1988</v>
      </c>
      <c r="O36" s="262"/>
      <c r="P36" s="261" t="s">
        <v>2427</v>
      </c>
      <c r="Q36" s="261" t="s">
        <v>2428</v>
      </c>
      <c r="R36" s="261" t="s">
        <v>2429</v>
      </c>
      <c r="S36" s="261" t="s">
        <v>1356</v>
      </c>
      <c r="T36" s="261" t="s">
        <v>2426</v>
      </c>
      <c r="U36" s="261" t="s">
        <v>889</v>
      </c>
      <c r="V36" s="261"/>
      <c r="W36" s="261" t="s">
        <v>890</v>
      </c>
      <c r="X36" s="261" t="s">
        <v>35</v>
      </c>
      <c r="Y36" s="261" t="s">
        <v>888</v>
      </c>
      <c r="Z36" s="261" t="s">
        <v>725</v>
      </c>
      <c r="AA36" s="261"/>
    </row>
    <row r="37" spans="1:27" x14ac:dyDescent="0.25">
      <c r="A37" s="260" t="s">
        <v>891</v>
      </c>
      <c r="B37" s="261">
        <v>1200</v>
      </c>
      <c r="C37" s="262" t="s">
        <v>31</v>
      </c>
      <c r="D37" s="261" t="s">
        <v>59</v>
      </c>
      <c r="E37" s="261"/>
      <c r="F37" s="261"/>
      <c r="G37" s="261" t="s">
        <v>2430</v>
      </c>
      <c r="H37" s="261" t="s">
        <v>2431</v>
      </c>
      <c r="I37" s="261" t="s">
        <v>667</v>
      </c>
      <c r="J37" s="261" t="s">
        <v>822</v>
      </c>
      <c r="K37" s="261" t="s">
        <v>893</v>
      </c>
      <c r="L37" s="261" t="s">
        <v>43</v>
      </c>
      <c r="M37" s="261" t="s">
        <v>894</v>
      </c>
      <c r="N37" s="261" t="s">
        <v>892</v>
      </c>
      <c r="O37" s="262"/>
      <c r="P37" s="261" t="s">
        <v>2432</v>
      </c>
      <c r="Q37" s="261" t="s">
        <v>2433</v>
      </c>
      <c r="R37" s="261" t="s">
        <v>2434</v>
      </c>
      <c r="S37" s="261"/>
      <c r="T37" s="261" t="s">
        <v>894</v>
      </c>
      <c r="U37" s="261" t="s">
        <v>895</v>
      </c>
      <c r="V37" s="261"/>
      <c r="W37" s="261" t="s">
        <v>667</v>
      </c>
      <c r="X37" s="261" t="s">
        <v>35</v>
      </c>
      <c r="Y37" s="261" t="s">
        <v>893</v>
      </c>
      <c r="Z37" s="261" t="s">
        <v>725</v>
      </c>
      <c r="AA37" s="261"/>
    </row>
    <row r="38" spans="1:27" ht="25.5" x14ac:dyDescent="0.25">
      <c r="A38" s="260" t="s">
        <v>896</v>
      </c>
      <c r="B38" s="261">
        <v>400</v>
      </c>
      <c r="C38" s="262" t="s">
        <v>31</v>
      </c>
      <c r="D38" s="261" t="s">
        <v>18</v>
      </c>
      <c r="E38" s="261" t="s">
        <v>731</v>
      </c>
      <c r="F38" s="261"/>
      <c r="G38" s="261" t="s">
        <v>899</v>
      </c>
      <c r="H38" s="261" t="s">
        <v>2435</v>
      </c>
      <c r="I38" s="261" t="s">
        <v>901</v>
      </c>
      <c r="J38" s="261" t="s">
        <v>721</v>
      </c>
      <c r="K38" s="261" t="s">
        <v>902</v>
      </c>
      <c r="L38" s="261" t="s">
        <v>49</v>
      </c>
      <c r="M38" s="261" t="s">
        <v>897</v>
      </c>
      <c r="N38" s="261" t="s">
        <v>898</v>
      </c>
      <c r="O38" s="262"/>
      <c r="P38" s="261" t="s">
        <v>897</v>
      </c>
      <c r="Q38" s="261" t="s">
        <v>898</v>
      </c>
      <c r="R38" s="261" t="s">
        <v>903</v>
      </c>
      <c r="S38" s="261" t="s">
        <v>837</v>
      </c>
      <c r="T38" s="261" t="s">
        <v>897</v>
      </c>
      <c r="U38" s="261" t="s">
        <v>900</v>
      </c>
      <c r="V38" s="261"/>
      <c r="W38" s="261" t="s">
        <v>901</v>
      </c>
      <c r="X38" s="261" t="s">
        <v>35</v>
      </c>
      <c r="Y38" s="261" t="s">
        <v>902</v>
      </c>
      <c r="Z38" s="261" t="s">
        <v>725</v>
      </c>
      <c r="AA38" s="261" t="s">
        <v>1953</v>
      </c>
    </row>
    <row r="39" spans="1:27" x14ac:dyDescent="0.25">
      <c r="A39" s="260" t="s">
        <v>905</v>
      </c>
      <c r="B39" s="261">
        <v>350</v>
      </c>
      <c r="C39" s="262" t="s">
        <v>31</v>
      </c>
      <c r="D39" s="261" t="s">
        <v>59</v>
      </c>
      <c r="E39" s="261" t="s">
        <v>767</v>
      </c>
      <c r="F39" s="261" t="s">
        <v>2420</v>
      </c>
      <c r="G39" s="261" t="s">
        <v>909</v>
      </c>
      <c r="H39" s="261" t="s">
        <v>910</v>
      </c>
      <c r="I39" s="261" t="s">
        <v>911</v>
      </c>
      <c r="J39" s="261" t="s">
        <v>721</v>
      </c>
      <c r="K39" s="261" t="s">
        <v>912</v>
      </c>
      <c r="L39" s="261" t="s">
        <v>723</v>
      </c>
      <c r="M39" s="261" t="s">
        <v>906</v>
      </c>
      <c r="N39" s="261" t="s">
        <v>908</v>
      </c>
      <c r="O39" s="262"/>
      <c r="P39" s="261" t="s">
        <v>906</v>
      </c>
      <c r="Q39" s="261" t="s">
        <v>1989</v>
      </c>
      <c r="R39" s="261" t="s">
        <v>907</v>
      </c>
      <c r="S39" s="261"/>
      <c r="T39" s="261" t="s">
        <v>906</v>
      </c>
      <c r="U39" s="261" t="s">
        <v>913</v>
      </c>
      <c r="V39" s="261"/>
      <c r="W39" s="261" t="s">
        <v>911</v>
      </c>
      <c r="X39" s="261" t="s">
        <v>721</v>
      </c>
      <c r="Y39" s="261" t="s">
        <v>912</v>
      </c>
      <c r="Z39" s="261" t="s">
        <v>725</v>
      </c>
      <c r="AA39" s="261" t="s">
        <v>2436</v>
      </c>
    </row>
    <row r="40" spans="1:27" x14ac:dyDescent="0.25">
      <c r="A40" s="260" t="s">
        <v>914</v>
      </c>
      <c r="B40" s="261">
        <v>3000</v>
      </c>
      <c r="C40" s="262" t="s">
        <v>31</v>
      </c>
      <c r="D40" s="261" t="s">
        <v>59</v>
      </c>
      <c r="E40" s="261" t="s">
        <v>2437</v>
      </c>
      <c r="F40" s="261"/>
      <c r="G40" s="261" t="s">
        <v>2438</v>
      </c>
      <c r="H40" s="261" t="s">
        <v>2439</v>
      </c>
      <c r="I40" s="261" t="s">
        <v>916</v>
      </c>
      <c r="J40" s="261" t="s">
        <v>35</v>
      </c>
      <c r="K40" s="261" t="s">
        <v>869</v>
      </c>
      <c r="L40" s="261" t="s">
        <v>70</v>
      </c>
      <c r="M40" s="261" t="s">
        <v>915</v>
      </c>
      <c r="N40" s="261" t="s">
        <v>1990</v>
      </c>
      <c r="O40" s="262"/>
      <c r="P40" s="261" t="s">
        <v>915</v>
      </c>
      <c r="Q40" s="261" t="s">
        <v>2440</v>
      </c>
      <c r="R40" s="261" t="s">
        <v>917</v>
      </c>
      <c r="S40" s="261" t="s">
        <v>837</v>
      </c>
      <c r="T40" s="261" t="s">
        <v>915</v>
      </c>
      <c r="U40" s="261" t="s">
        <v>2441</v>
      </c>
      <c r="V40" s="261"/>
      <c r="W40" s="261" t="s">
        <v>916</v>
      </c>
      <c r="X40" s="261" t="s">
        <v>762</v>
      </c>
      <c r="Y40" s="261" t="s">
        <v>1978</v>
      </c>
      <c r="Z40" s="261" t="s">
        <v>725</v>
      </c>
      <c r="AA40" s="261" t="s">
        <v>2442</v>
      </c>
    </row>
    <row r="41" spans="1:27" x14ac:dyDescent="0.25">
      <c r="A41" s="260" t="s">
        <v>1924</v>
      </c>
      <c r="B41" s="261">
        <v>160</v>
      </c>
      <c r="C41" s="262" t="s">
        <v>31</v>
      </c>
      <c r="D41" s="261" t="s">
        <v>59</v>
      </c>
      <c r="E41" s="261"/>
      <c r="F41" s="261"/>
      <c r="G41" s="261" t="s">
        <v>2443</v>
      </c>
      <c r="H41" s="261" t="s">
        <v>2444</v>
      </c>
      <c r="I41" s="261" t="s">
        <v>1841</v>
      </c>
      <c r="J41" s="261" t="s">
        <v>35</v>
      </c>
      <c r="K41" s="261" t="s">
        <v>935</v>
      </c>
      <c r="L41" s="261" t="s">
        <v>53</v>
      </c>
      <c r="M41" s="261" t="s">
        <v>1839</v>
      </c>
      <c r="N41" s="261" t="s">
        <v>2445</v>
      </c>
      <c r="O41" s="262"/>
      <c r="P41" s="261" t="s">
        <v>1839</v>
      </c>
      <c r="Q41" s="261" t="s">
        <v>1991</v>
      </c>
      <c r="R41" s="261" t="s">
        <v>1840</v>
      </c>
      <c r="S41" s="261"/>
      <c r="T41" s="261" t="s">
        <v>1839</v>
      </c>
      <c r="U41" s="261" t="s">
        <v>2446</v>
      </c>
      <c r="V41" s="261"/>
      <c r="W41" s="261" t="s">
        <v>1841</v>
      </c>
      <c r="X41" s="261" t="s">
        <v>721</v>
      </c>
      <c r="Y41" s="261" t="s">
        <v>935</v>
      </c>
      <c r="Z41" s="261" t="s">
        <v>725</v>
      </c>
      <c r="AA41" s="261"/>
    </row>
    <row r="42" spans="1:27" x14ac:dyDescent="0.25">
      <c r="A42" s="260" t="s">
        <v>918</v>
      </c>
      <c r="B42" s="261">
        <v>700</v>
      </c>
      <c r="C42" s="262" t="s">
        <v>31</v>
      </c>
      <c r="D42" s="261" t="s">
        <v>59</v>
      </c>
      <c r="E42" s="261" t="s">
        <v>767</v>
      </c>
      <c r="F42" s="261" t="s">
        <v>2360</v>
      </c>
      <c r="G42" s="261" t="s">
        <v>921</v>
      </c>
      <c r="H42" s="261" t="s">
        <v>922</v>
      </c>
      <c r="I42" s="261" t="s">
        <v>923</v>
      </c>
      <c r="J42" s="261" t="s">
        <v>35</v>
      </c>
      <c r="K42" s="261" t="s">
        <v>923</v>
      </c>
      <c r="L42" s="261" t="s">
        <v>723</v>
      </c>
      <c r="M42" s="261" t="s">
        <v>919</v>
      </c>
      <c r="N42" s="261" t="s">
        <v>2447</v>
      </c>
      <c r="O42" s="262"/>
      <c r="P42" s="261" t="s">
        <v>2448</v>
      </c>
      <c r="Q42" s="261" t="s">
        <v>2447</v>
      </c>
      <c r="R42" s="261" t="s">
        <v>920</v>
      </c>
      <c r="S42" s="261"/>
      <c r="T42" s="261" t="s">
        <v>919</v>
      </c>
      <c r="U42" s="261" t="s">
        <v>2449</v>
      </c>
      <c r="V42" s="261"/>
      <c r="W42" s="261" t="s">
        <v>923</v>
      </c>
      <c r="X42" s="261" t="s">
        <v>35</v>
      </c>
      <c r="Y42" s="261" t="s">
        <v>923</v>
      </c>
      <c r="Z42" s="261" t="s">
        <v>725</v>
      </c>
      <c r="AA42" s="261"/>
    </row>
    <row r="43" spans="1:27" x14ac:dyDescent="0.25">
      <c r="A43" s="260" t="s">
        <v>924</v>
      </c>
      <c r="B43" s="261">
        <v>3000</v>
      </c>
      <c r="C43" s="262" t="s">
        <v>31</v>
      </c>
      <c r="D43" s="261" t="s">
        <v>18</v>
      </c>
      <c r="E43" s="261" t="s">
        <v>731</v>
      </c>
      <c r="F43" s="261">
        <v>78.650000000000006</v>
      </c>
      <c r="G43" s="261" t="s">
        <v>2450</v>
      </c>
      <c r="H43" s="261"/>
      <c r="I43" s="261" t="s">
        <v>34</v>
      </c>
      <c r="J43" s="261" t="s">
        <v>35</v>
      </c>
      <c r="K43" s="261" t="s">
        <v>795</v>
      </c>
      <c r="L43" s="261" t="s">
        <v>43</v>
      </c>
      <c r="M43" s="261" t="s">
        <v>2452</v>
      </c>
      <c r="N43" s="261" t="s">
        <v>2453</v>
      </c>
      <c r="O43" s="262"/>
      <c r="P43" s="261" t="s">
        <v>925</v>
      </c>
      <c r="Q43" s="261" t="s">
        <v>926</v>
      </c>
      <c r="R43" s="278" t="s">
        <v>927</v>
      </c>
      <c r="S43" s="261" t="s">
        <v>771</v>
      </c>
      <c r="T43" s="261" t="s">
        <v>2452</v>
      </c>
      <c r="U43" s="261" t="s">
        <v>3379</v>
      </c>
      <c r="V43" s="261"/>
      <c r="W43" s="261" t="s">
        <v>34</v>
      </c>
      <c r="X43" s="261" t="s">
        <v>35</v>
      </c>
      <c r="Y43" s="261" t="s">
        <v>795</v>
      </c>
      <c r="Z43" s="261"/>
      <c r="AA43" s="261" t="s">
        <v>2455</v>
      </c>
    </row>
    <row r="44" spans="1:27" x14ac:dyDescent="0.25">
      <c r="A44" s="260" t="s">
        <v>924</v>
      </c>
      <c r="B44" s="261">
        <v>7000</v>
      </c>
      <c r="C44" s="262" t="s">
        <v>31</v>
      </c>
      <c r="D44" s="261" t="s">
        <v>18</v>
      </c>
      <c r="E44" s="261" t="s">
        <v>731</v>
      </c>
      <c r="F44" s="261" t="s">
        <v>1941</v>
      </c>
      <c r="G44" s="261" t="s">
        <v>2450</v>
      </c>
      <c r="H44" s="261" t="s">
        <v>2451</v>
      </c>
      <c r="I44" s="261" t="s">
        <v>34</v>
      </c>
      <c r="J44" s="261" t="s">
        <v>35</v>
      </c>
      <c r="K44" s="261" t="s">
        <v>795</v>
      </c>
      <c r="L44" s="261" t="s">
        <v>43</v>
      </c>
      <c r="M44" s="261" t="s">
        <v>2452</v>
      </c>
      <c r="N44" s="261" t="s">
        <v>2453</v>
      </c>
      <c r="O44" s="262"/>
      <c r="P44" s="261" t="s">
        <v>925</v>
      </c>
      <c r="Q44" s="261" t="s">
        <v>2454</v>
      </c>
      <c r="R44" s="261" t="s">
        <v>927</v>
      </c>
      <c r="S44" s="261" t="s">
        <v>771</v>
      </c>
      <c r="T44" s="261" t="s">
        <v>2452</v>
      </c>
      <c r="U44" s="261" t="s">
        <v>3380</v>
      </c>
      <c r="V44" s="261"/>
      <c r="W44" s="261" t="s">
        <v>34</v>
      </c>
      <c r="X44" s="261" t="s">
        <v>35</v>
      </c>
      <c r="Y44" s="261" t="s">
        <v>795</v>
      </c>
      <c r="Z44" s="261" t="s">
        <v>725</v>
      </c>
      <c r="AA44" s="261" t="s">
        <v>2455</v>
      </c>
    </row>
    <row r="45" spans="1:27" x14ac:dyDescent="0.25">
      <c r="A45" s="260" t="s">
        <v>924</v>
      </c>
      <c r="B45" s="261">
        <v>7000</v>
      </c>
      <c r="C45" s="262" t="s">
        <v>31</v>
      </c>
      <c r="D45" s="261" t="s">
        <v>18</v>
      </c>
      <c r="E45" s="261" t="s">
        <v>731</v>
      </c>
      <c r="F45" s="261">
        <v>78.650000000000006</v>
      </c>
      <c r="G45" s="261" t="s">
        <v>2450</v>
      </c>
      <c r="H45" s="261"/>
      <c r="I45" s="261" t="s">
        <v>34</v>
      </c>
      <c r="J45" s="261" t="s">
        <v>35</v>
      </c>
      <c r="K45" s="261" t="s">
        <v>795</v>
      </c>
      <c r="L45" s="261" t="s">
        <v>43</v>
      </c>
      <c r="M45" s="261" t="s">
        <v>2452</v>
      </c>
      <c r="N45" s="261" t="s">
        <v>2453</v>
      </c>
      <c r="O45" s="262"/>
      <c r="P45" s="261" t="s">
        <v>925</v>
      </c>
      <c r="Q45" s="261" t="s">
        <v>926</v>
      </c>
      <c r="R45" s="278" t="s">
        <v>927</v>
      </c>
      <c r="S45" s="261" t="s">
        <v>771</v>
      </c>
      <c r="T45" s="261" t="s">
        <v>2452</v>
      </c>
      <c r="U45" s="261" t="s">
        <v>3381</v>
      </c>
      <c r="V45" s="261"/>
      <c r="W45" s="261" t="s">
        <v>34</v>
      </c>
      <c r="X45" s="261" t="s">
        <v>35</v>
      </c>
      <c r="Y45" s="261" t="s">
        <v>795</v>
      </c>
      <c r="Z45" s="261"/>
      <c r="AA45" s="261" t="s">
        <v>2455</v>
      </c>
    </row>
    <row r="46" spans="1:27" x14ac:dyDescent="0.25">
      <c r="A46" s="260" t="s">
        <v>924</v>
      </c>
      <c r="B46" s="261">
        <v>3000</v>
      </c>
      <c r="C46" s="262" t="s">
        <v>31</v>
      </c>
      <c r="D46" s="261" t="s">
        <v>18</v>
      </c>
      <c r="E46" s="261" t="s">
        <v>731</v>
      </c>
      <c r="F46" s="261">
        <v>78.650000000000006</v>
      </c>
      <c r="G46" s="261" t="s">
        <v>2450</v>
      </c>
      <c r="H46" s="261"/>
      <c r="I46" s="261" t="s">
        <v>34</v>
      </c>
      <c r="J46" s="261" t="s">
        <v>35</v>
      </c>
      <c r="K46" s="261" t="s">
        <v>795</v>
      </c>
      <c r="L46" s="261" t="s">
        <v>43</v>
      </c>
      <c r="M46" s="261" t="s">
        <v>2452</v>
      </c>
      <c r="N46" s="261" t="s">
        <v>2453</v>
      </c>
      <c r="O46" s="262"/>
      <c r="P46" s="261" t="s">
        <v>925</v>
      </c>
      <c r="Q46" s="261" t="s">
        <v>926</v>
      </c>
      <c r="R46" s="278" t="s">
        <v>927</v>
      </c>
      <c r="S46" s="261" t="s">
        <v>771</v>
      </c>
      <c r="T46" s="261" t="s">
        <v>2452</v>
      </c>
      <c r="U46" s="261" t="s">
        <v>3382</v>
      </c>
      <c r="V46" s="261"/>
      <c r="W46" s="261" t="s">
        <v>34</v>
      </c>
      <c r="X46" s="261" t="s">
        <v>35</v>
      </c>
      <c r="Y46" s="261" t="s">
        <v>795</v>
      </c>
      <c r="Z46" s="261"/>
      <c r="AA46" s="261" t="s">
        <v>2455</v>
      </c>
    </row>
    <row r="47" spans="1:27" x14ac:dyDescent="0.25">
      <c r="A47" s="260" t="s">
        <v>924</v>
      </c>
      <c r="B47" s="261">
        <v>3000</v>
      </c>
      <c r="C47" s="262" t="s">
        <v>31</v>
      </c>
      <c r="D47" s="261" t="s">
        <v>18</v>
      </c>
      <c r="E47" s="261" t="s">
        <v>731</v>
      </c>
      <c r="F47" s="261">
        <v>78.650000000000006</v>
      </c>
      <c r="G47" s="261" t="s">
        <v>2450</v>
      </c>
      <c r="H47" s="261"/>
      <c r="I47" s="261" t="s">
        <v>34</v>
      </c>
      <c r="J47" s="261" t="s">
        <v>35</v>
      </c>
      <c r="K47" s="261" t="s">
        <v>795</v>
      </c>
      <c r="L47" s="261" t="s">
        <v>43</v>
      </c>
      <c r="M47" s="261" t="s">
        <v>2452</v>
      </c>
      <c r="N47" s="261" t="s">
        <v>2453</v>
      </c>
      <c r="O47" s="262"/>
      <c r="P47" s="261" t="s">
        <v>925</v>
      </c>
      <c r="Q47" s="261" t="s">
        <v>926</v>
      </c>
      <c r="R47" s="278" t="s">
        <v>927</v>
      </c>
      <c r="S47" s="261" t="s">
        <v>771</v>
      </c>
      <c r="T47" s="261" t="s">
        <v>2452</v>
      </c>
      <c r="U47" s="261" t="s">
        <v>3383</v>
      </c>
      <c r="V47" s="261"/>
      <c r="W47" s="261" t="s">
        <v>34</v>
      </c>
      <c r="X47" s="261" t="s">
        <v>35</v>
      </c>
      <c r="Y47" s="261" t="s">
        <v>795</v>
      </c>
      <c r="Z47" s="261"/>
      <c r="AA47" s="261" t="s">
        <v>2455</v>
      </c>
    </row>
    <row r="48" spans="1:27" x14ac:dyDescent="0.25">
      <c r="A48" s="260" t="s">
        <v>924</v>
      </c>
      <c r="B48" s="261">
        <v>7000</v>
      </c>
      <c r="C48" s="262" t="s">
        <v>31</v>
      </c>
      <c r="D48" s="261" t="s">
        <v>18</v>
      </c>
      <c r="E48" s="261" t="s">
        <v>731</v>
      </c>
      <c r="F48" s="261" t="s">
        <v>1941</v>
      </c>
      <c r="G48" s="261" t="s">
        <v>2450</v>
      </c>
      <c r="H48" s="261" t="s">
        <v>2451</v>
      </c>
      <c r="I48" s="261" t="s">
        <v>34</v>
      </c>
      <c r="J48" s="261" t="s">
        <v>35</v>
      </c>
      <c r="K48" s="261" t="s">
        <v>795</v>
      </c>
      <c r="L48" s="261" t="s">
        <v>43</v>
      </c>
      <c r="M48" s="261" t="s">
        <v>2452</v>
      </c>
      <c r="N48" s="261" t="s">
        <v>2453</v>
      </c>
      <c r="O48" s="262"/>
      <c r="P48" s="261" t="s">
        <v>925</v>
      </c>
      <c r="Q48" s="261" t="s">
        <v>2454</v>
      </c>
      <c r="R48" s="261" t="s">
        <v>927</v>
      </c>
      <c r="S48" s="261" t="s">
        <v>771</v>
      </c>
      <c r="T48" s="261" t="s">
        <v>2452</v>
      </c>
      <c r="U48" s="261" t="s">
        <v>930</v>
      </c>
      <c r="V48" s="261"/>
      <c r="W48" s="261" t="s">
        <v>928</v>
      </c>
      <c r="X48" s="261" t="s">
        <v>35</v>
      </c>
      <c r="Y48" s="261"/>
      <c r="Z48" s="261" t="s">
        <v>725</v>
      </c>
      <c r="AA48" s="261" t="s">
        <v>2455</v>
      </c>
    </row>
    <row r="49" spans="1:27" ht="51" x14ac:dyDescent="0.25">
      <c r="A49" s="260" t="s">
        <v>931</v>
      </c>
      <c r="B49" s="261">
        <v>1000</v>
      </c>
      <c r="C49" s="262" t="s">
        <v>31</v>
      </c>
      <c r="D49" s="261" t="s">
        <v>59</v>
      </c>
      <c r="E49" s="261"/>
      <c r="F49" s="261"/>
      <c r="G49" s="261" t="s">
        <v>2456</v>
      </c>
      <c r="H49" s="261" t="s">
        <v>933</v>
      </c>
      <c r="I49" s="261" t="s">
        <v>934</v>
      </c>
      <c r="J49" s="261" t="s">
        <v>721</v>
      </c>
      <c r="K49" s="261" t="s">
        <v>935</v>
      </c>
      <c r="L49" s="261" t="s">
        <v>53</v>
      </c>
      <c r="M49" s="261" t="s">
        <v>932</v>
      </c>
      <c r="N49" s="261" t="s">
        <v>2457</v>
      </c>
      <c r="O49" s="262"/>
      <c r="P49" s="261" t="s">
        <v>932</v>
      </c>
      <c r="Q49" s="261" t="s">
        <v>2457</v>
      </c>
      <c r="R49" s="261" t="s">
        <v>2458</v>
      </c>
      <c r="S49" s="261" t="s">
        <v>1992</v>
      </c>
      <c r="T49" s="261" t="s">
        <v>932</v>
      </c>
      <c r="U49" s="261" t="s">
        <v>2459</v>
      </c>
      <c r="V49" s="261"/>
      <c r="W49" s="261" t="s">
        <v>934</v>
      </c>
      <c r="X49" s="261" t="s">
        <v>35</v>
      </c>
      <c r="Y49" s="261" t="s">
        <v>935</v>
      </c>
      <c r="Z49" s="261" t="s">
        <v>2460</v>
      </c>
      <c r="AA49" s="261"/>
    </row>
    <row r="50" spans="1:27" x14ac:dyDescent="0.25">
      <c r="A50" s="260" t="s">
        <v>1902</v>
      </c>
      <c r="B50" s="261">
        <v>75</v>
      </c>
      <c r="C50" s="262" t="s">
        <v>31</v>
      </c>
      <c r="D50" s="261" t="s">
        <v>59</v>
      </c>
      <c r="E50" s="261"/>
      <c r="F50" s="261"/>
      <c r="G50" s="261" t="s">
        <v>1993</v>
      </c>
      <c r="H50" s="261" t="s">
        <v>2461</v>
      </c>
      <c r="I50" s="261" t="s">
        <v>1994</v>
      </c>
      <c r="J50" s="261" t="s">
        <v>35</v>
      </c>
      <c r="K50" s="261" t="s">
        <v>875</v>
      </c>
      <c r="L50" s="261" t="s">
        <v>723</v>
      </c>
      <c r="M50" s="261" t="s">
        <v>2462</v>
      </c>
      <c r="N50" s="261" t="s">
        <v>1995</v>
      </c>
      <c r="O50" s="262"/>
      <c r="P50" s="261" t="s">
        <v>2463</v>
      </c>
      <c r="Q50" s="261" t="s">
        <v>2464</v>
      </c>
      <c r="R50" s="261" t="s">
        <v>2465</v>
      </c>
      <c r="S50" s="261"/>
      <c r="T50" s="261" t="s">
        <v>2462</v>
      </c>
      <c r="U50" s="261" t="s">
        <v>1996</v>
      </c>
      <c r="V50" s="261"/>
      <c r="W50" s="261" t="s">
        <v>1994</v>
      </c>
      <c r="X50" s="261" t="s">
        <v>721</v>
      </c>
      <c r="Y50" s="261" t="s">
        <v>875</v>
      </c>
      <c r="Z50" s="261" t="s">
        <v>725</v>
      </c>
      <c r="AA50" s="261"/>
    </row>
    <row r="51" spans="1:27" x14ac:dyDescent="0.25">
      <c r="A51" s="260" t="s">
        <v>936</v>
      </c>
      <c r="B51" s="261">
        <v>400</v>
      </c>
      <c r="C51" s="262" t="s">
        <v>31</v>
      </c>
      <c r="D51" s="261" t="s">
        <v>59</v>
      </c>
      <c r="E51" s="261"/>
      <c r="F51" s="261"/>
      <c r="G51" s="261" t="s">
        <v>940</v>
      </c>
      <c r="H51" s="261" t="s">
        <v>2466</v>
      </c>
      <c r="I51" s="261" t="s">
        <v>941</v>
      </c>
      <c r="J51" s="261" t="s">
        <v>35</v>
      </c>
      <c r="K51" s="261" t="s">
        <v>942</v>
      </c>
      <c r="L51" s="261" t="s">
        <v>723</v>
      </c>
      <c r="M51" s="261" t="s">
        <v>943</v>
      </c>
      <c r="N51" s="261" t="s">
        <v>944</v>
      </c>
      <c r="O51" s="262"/>
      <c r="P51" s="261" t="s">
        <v>937</v>
      </c>
      <c r="Q51" s="261" t="s">
        <v>939</v>
      </c>
      <c r="R51" s="261" t="s">
        <v>938</v>
      </c>
      <c r="S51" s="261"/>
      <c r="T51" s="261" t="s">
        <v>943</v>
      </c>
      <c r="U51" s="261" t="s">
        <v>945</v>
      </c>
      <c r="V51" s="261"/>
      <c r="W51" s="261" t="s">
        <v>941</v>
      </c>
      <c r="X51" s="261" t="s">
        <v>35</v>
      </c>
      <c r="Y51" s="261" t="s">
        <v>942</v>
      </c>
      <c r="Z51" s="261" t="s">
        <v>725</v>
      </c>
      <c r="AA51" s="261"/>
    </row>
    <row r="52" spans="1:27" x14ac:dyDescent="0.25">
      <c r="A52" s="260" t="s">
        <v>946</v>
      </c>
      <c r="B52" s="261">
        <v>200</v>
      </c>
      <c r="C52" s="262" t="s">
        <v>31</v>
      </c>
      <c r="D52" s="261" t="s">
        <v>59</v>
      </c>
      <c r="E52" s="261"/>
      <c r="F52" s="261"/>
      <c r="G52" s="261" t="s">
        <v>949</v>
      </c>
      <c r="H52" s="261" t="s">
        <v>953</v>
      </c>
      <c r="I52" s="261" t="s">
        <v>950</v>
      </c>
      <c r="J52" s="261" t="s">
        <v>721</v>
      </c>
      <c r="K52" s="261" t="s">
        <v>951</v>
      </c>
      <c r="L52" s="261" t="s">
        <v>70</v>
      </c>
      <c r="M52" s="261" t="s">
        <v>947</v>
      </c>
      <c r="N52" s="261" t="s">
        <v>948</v>
      </c>
      <c r="O52" s="262"/>
      <c r="P52" s="261" t="s">
        <v>947</v>
      </c>
      <c r="Q52" s="261" t="s">
        <v>2467</v>
      </c>
      <c r="R52" s="261" t="s">
        <v>952</v>
      </c>
      <c r="S52" s="261" t="s">
        <v>5</v>
      </c>
      <c r="T52" s="261" t="s">
        <v>947</v>
      </c>
      <c r="U52" s="261" t="s">
        <v>953</v>
      </c>
      <c r="V52" s="261"/>
      <c r="W52" s="261" t="s">
        <v>950</v>
      </c>
      <c r="X52" s="261" t="s">
        <v>35</v>
      </c>
      <c r="Y52" s="261" t="s">
        <v>951</v>
      </c>
      <c r="Z52" s="261" t="s">
        <v>725</v>
      </c>
      <c r="AA52" s="261"/>
    </row>
    <row r="53" spans="1:27" ht="51" customHeight="1" x14ac:dyDescent="0.25">
      <c r="A53" s="260" t="s">
        <v>954</v>
      </c>
      <c r="B53" s="261">
        <v>3000</v>
      </c>
      <c r="C53" s="262" t="s">
        <v>31</v>
      </c>
      <c r="D53" s="261" t="s">
        <v>59</v>
      </c>
      <c r="E53" s="261"/>
      <c r="F53" s="261"/>
      <c r="G53" s="261" t="s">
        <v>2468</v>
      </c>
      <c r="H53" s="261" t="s">
        <v>2469</v>
      </c>
      <c r="I53" s="261" t="s">
        <v>2470</v>
      </c>
      <c r="J53" s="261" t="s">
        <v>721</v>
      </c>
      <c r="K53" s="261" t="s">
        <v>958</v>
      </c>
      <c r="L53" s="261" t="s">
        <v>43</v>
      </c>
      <c r="M53" s="261" t="s">
        <v>2471</v>
      </c>
      <c r="N53" s="261" t="s">
        <v>956</v>
      </c>
      <c r="O53" s="262"/>
      <c r="P53" s="261" t="s">
        <v>2472</v>
      </c>
      <c r="Q53" s="261" t="s">
        <v>956</v>
      </c>
      <c r="R53" s="261" t="s">
        <v>955</v>
      </c>
      <c r="S53" s="261" t="s">
        <v>2473</v>
      </c>
      <c r="T53" s="261" t="s">
        <v>2471</v>
      </c>
      <c r="U53" s="261" t="s">
        <v>2469</v>
      </c>
      <c r="V53" s="261"/>
      <c r="W53" s="261" t="s">
        <v>1220</v>
      </c>
      <c r="X53" s="261" t="s">
        <v>721</v>
      </c>
      <c r="Y53" s="261" t="s">
        <v>958</v>
      </c>
      <c r="Z53" s="261" t="s">
        <v>725</v>
      </c>
      <c r="AA53" s="261" t="s">
        <v>2474</v>
      </c>
    </row>
    <row r="54" spans="1:27" s="304" customFormat="1" ht="51" customHeight="1" x14ac:dyDescent="0.25">
      <c r="A54" s="301" t="s">
        <v>959</v>
      </c>
      <c r="B54" s="302">
        <v>4200</v>
      </c>
      <c r="C54" s="303" t="s">
        <v>31</v>
      </c>
      <c r="D54" s="302" t="s">
        <v>59</v>
      </c>
      <c r="E54" s="302" t="s">
        <v>1557</v>
      </c>
      <c r="F54" s="302" t="s">
        <v>2475</v>
      </c>
      <c r="G54" s="302" t="s">
        <v>960</v>
      </c>
      <c r="H54" s="302" t="s">
        <v>961</v>
      </c>
      <c r="I54" s="302" t="s">
        <v>962</v>
      </c>
      <c r="J54" s="302" t="s">
        <v>35</v>
      </c>
      <c r="K54" s="302" t="s">
        <v>963</v>
      </c>
      <c r="L54" s="302" t="s">
        <v>28</v>
      </c>
      <c r="M54" s="302" t="s">
        <v>2226</v>
      </c>
      <c r="N54" s="302" t="s">
        <v>2476</v>
      </c>
      <c r="O54" s="303"/>
      <c r="P54" s="302" t="s">
        <v>2477</v>
      </c>
      <c r="Q54" s="302" t="s">
        <v>3408</v>
      </c>
      <c r="R54" s="307" t="s">
        <v>3413</v>
      </c>
      <c r="S54" s="302" t="s">
        <v>771</v>
      </c>
      <c r="T54" s="302" t="s">
        <v>2226</v>
      </c>
      <c r="U54" s="302" t="s">
        <v>966</v>
      </c>
      <c r="V54" s="302"/>
      <c r="W54" s="302" t="s">
        <v>962</v>
      </c>
      <c r="X54" s="302" t="s">
        <v>721</v>
      </c>
      <c r="Y54" s="302" t="s">
        <v>963</v>
      </c>
      <c r="Z54" s="308" t="s">
        <v>3419</v>
      </c>
      <c r="AA54" s="302" t="s">
        <v>2478</v>
      </c>
    </row>
    <row r="55" spans="1:27" s="304" customFormat="1" ht="51" customHeight="1" x14ac:dyDescent="0.25">
      <c r="A55" s="301" t="s">
        <v>959</v>
      </c>
      <c r="B55" s="302">
        <v>160</v>
      </c>
      <c r="C55" s="303" t="s">
        <v>31</v>
      </c>
      <c r="D55" s="302" t="s">
        <v>59</v>
      </c>
      <c r="E55" s="302" t="s">
        <v>1557</v>
      </c>
      <c r="F55" s="302" t="s">
        <v>2475</v>
      </c>
      <c r="G55" s="302" t="s">
        <v>2222</v>
      </c>
      <c r="H55" s="302" t="s">
        <v>2479</v>
      </c>
      <c r="I55" s="302" t="s">
        <v>962</v>
      </c>
      <c r="J55" s="302" t="s">
        <v>35</v>
      </c>
      <c r="K55" s="302" t="s">
        <v>963</v>
      </c>
      <c r="L55" s="302" t="s">
        <v>28</v>
      </c>
      <c r="M55" s="302" t="s">
        <v>967</v>
      </c>
      <c r="N55" s="302" t="s">
        <v>2480</v>
      </c>
      <c r="O55" s="303"/>
      <c r="P55" s="302" t="s">
        <v>3407</v>
      </c>
      <c r="Q55" s="302" t="s">
        <v>3409</v>
      </c>
      <c r="R55" s="307" t="s">
        <v>3414</v>
      </c>
      <c r="S55" s="302" t="s">
        <v>771</v>
      </c>
      <c r="T55" s="302" t="s">
        <v>967</v>
      </c>
      <c r="U55" s="302" t="s">
        <v>3418</v>
      </c>
      <c r="V55" s="302"/>
      <c r="W55" s="302" t="s">
        <v>962</v>
      </c>
      <c r="X55" s="302" t="s">
        <v>721</v>
      </c>
      <c r="Y55" s="302" t="s">
        <v>963</v>
      </c>
      <c r="Z55" s="308" t="s">
        <v>3420</v>
      </c>
      <c r="AA55" s="302" t="s">
        <v>2478</v>
      </c>
    </row>
    <row r="56" spans="1:27" s="304" customFormat="1" ht="51" customHeight="1" x14ac:dyDescent="0.25">
      <c r="A56" s="301" t="s">
        <v>959</v>
      </c>
      <c r="B56" s="302">
        <v>2000</v>
      </c>
      <c r="C56" s="303" t="s">
        <v>31</v>
      </c>
      <c r="D56" s="302" t="s">
        <v>59</v>
      </c>
      <c r="E56" s="302" t="s">
        <v>1557</v>
      </c>
      <c r="F56" s="302" t="s">
        <v>2475</v>
      </c>
      <c r="G56" s="302" t="s">
        <v>2220</v>
      </c>
      <c r="H56" s="302" t="s">
        <v>965</v>
      </c>
      <c r="I56" s="302" t="s">
        <v>657</v>
      </c>
      <c r="J56" s="302" t="s">
        <v>35</v>
      </c>
      <c r="K56" s="302" t="s">
        <v>963</v>
      </c>
      <c r="L56" s="302" t="s">
        <v>28</v>
      </c>
      <c r="M56" s="302" t="s">
        <v>2224</v>
      </c>
      <c r="N56" s="302" t="s">
        <v>2225</v>
      </c>
      <c r="O56" s="303"/>
      <c r="P56" s="302" t="s">
        <v>2224</v>
      </c>
      <c r="Q56" s="302" t="s">
        <v>3410</v>
      </c>
      <c r="R56" s="307" t="s">
        <v>3415</v>
      </c>
      <c r="S56" s="302" t="s">
        <v>771</v>
      </c>
      <c r="T56" s="302" t="s">
        <v>2224</v>
      </c>
      <c r="U56" s="302" t="s">
        <v>965</v>
      </c>
      <c r="V56" s="302"/>
      <c r="W56" s="302" t="s">
        <v>657</v>
      </c>
      <c r="X56" s="302" t="s">
        <v>721</v>
      </c>
      <c r="Y56" s="302" t="s">
        <v>963</v>
      </c>
      <c r="Z56" s="308" t="s">
        <v>3421</v>
      </c>
      <c r="AA56" s="302" t="s">
        <v>2478</v>
      </c>
    </row>
    <row r="57" spans="1:27" s="304" customFormat="1" ht="51" customHeight="1" x14ac:dyDescent="0.25">
      <c r="A57" s="301" t="s">
        <v>959</v>
      </c>
      <c r="B57" s="302">
        <v>2500</v>
      </c>
      <c r="C57" s="303" t="s">
        <v>31</v>
      </c>
      <c r="D57" s="302" t="s">
        <v>59</v>
      </c>
      <c r="E57" s="302" t="s">
        <v>1557</v>
      </c>
      <c r="F57" s="302" t="s">
        <v>2475</v>
      </c>
      <c r="G57" s="302" t="s">
        <v>2221</v>
      </c>
      <c r="H57" s="302" t="s">
        <v>2223</v>
      </c>
      <c r="I57" s="302" t="s">
        <v>962</v>
      </c>
      <c r="J57" s="302" t="s">
        <v>35</v>
      </c>
      <c r="K57" s="302" t="s">
        <v>963</v>
      </c>
      <c r="L57" s="302" t="s">
        <v>28</v>
      </c>
      <c r="M57" s="302" t="s">
        <v>2227</v>
      </c>
      <c r="N57" s="302" t="s">
        <v>2481</v>
      </c>
      <c r="O57" s="303"/>
      <c r="P57" s="302" t="s">
        <v>2227</v>
      </c>
      <c r="Q57" s="302" t="s">
        <v>3411</v>
      </c>
      <c r="R57" s="307" t="s">
        <v>3416</v>
      </c>
      <c r="S57" s="302" t="s">
        <v>771</v>
      </c>
      <c r="T57" s="302" t="s">
        <v>2227</v>
      </c>
      <c r="U57" s="302" t="s">
        <v>2482</v>
      </c>
      <c r="V57" s="302"/>
      <c r="W57" s="302" t="s">
        <v>962</v>
      </c>
      <c r="X57" s="302" t="s">
        <v>721</v>
      </c>
      <c r="Y57" s="302" t="s">
        <v>963</v>
      </c>
      <c r="Z57" s="308" t="s">
        <v>3422</v>
      </c>
      <c r="AA57" s="302" t="s">
        <v>2478</v>
      </c>
    </row>
    <row r="58" spans="1:27" s="304" customFormat="1" ht="51" customHeight="1" x14ac:dyDescent="0.25">
      <c r="A58" s="301" t="s">
        <v>959</v>
      </c>
      <c r="B58" s="302">
        <v>120</v>
      </c>
      <c r="C58" s="303" t="s">
        <v>31</v>
      </c>
      <c r="D58" s="302" t="s">
        <v>59</v>
      </c>
      <c r="E58" s="302" t="s">
        <v>1557</v>
      </c>
      <c r="F58" s="302" t="s">
        <v>2475</v>
      </c>
      <c r="G58" s="302" t="s">
        <v>2483</v>
      </c>
      <c r="H58" s="302" t="s">
        <v>2484</v>
      </c>
      <c r="I58" s="302" t="s">
        <v>2485</v>
      </c>
      <c r="J58" s="302" t="s">
        <v>35</v>
      </c>
      <c r="K58" s="302" t="s">
        <v>963</v>
      </c>
      <c r="L58" s="302" t="s">
        <v>28</v>
      </c>
      <c r="M58" s="302" t="s">
        <v>2486</v>
      </c>
      <c r="N58" s="302" t="s">
        <v>2487</v>
      </c>
      <c r="O58" s="303"/>
      <c r="P58" s="302" t="s">
        <v>2486</v>
      </c>
      <c r="Q58" s="302" t="s">
        <v>3412</v>
      </c>
      <c r="R58" s="307" t="s">
        <v>3417</v>
      </c>
      <c r="S58" s="302" t="s">
        <v>771</v>
      </c>
      <c r="T58" s="302" t="s">
        <v>2486</v>
      </c>
      <c r="U58" s="302" t="s">
        <v>2488</v>
      </c>
      <c r="V58" s="302"/>
      <c r="W58" s="302" t="s">
        <v>2485</v>
      </c>
      <c r="X58" s="302" t="s">
        <v>721</v>
      </c>
      <c r="Y58" s="302" t="s">
        <v>963</v>
      </c>
      <c r="Z58" s="308" t="s">
        <v>3423</v>
      </c>
      <c r="AA58" s="302" t="s">
        <v>2478</v>
      </c>
    </row>
    <row r="59" spans="1:27" ht="25.5" x14ac:dyDescent="0.25">
      <c r="A59" s="260" t="s">
        <v>968</v>
      </c>
      <c r="B59" s="261">
        <v>700</v>
      </c>
      <c r="C59" s="262" t="s">
        <v>31</v>
      </c>
      <c r="D59" s="261" t="s">
        <v>18</v>
      </c>
      <c r="E59" s="261"/>
      <c r="F59" s="261"/>
      <c r="G59" s="261" t="s">
        <v>2489</v>
      </c>
      <c r="H59" s="261" t="s">
        <v>2490</v>
      </c>
      <c r="I59" s="261" t="s">
        <v>2491</v>
      </c>
      <c r="J59" s="261" t="s">
        <v>957</v>
      </c>
      <c r="K59" s="261" t="s">
        <v>869</v>
      </c>
      <c r="L59" s="261" t="s">
        <v>70</v>
      </c>
      <c r="M59" s="261" t="s">
        <v>2492</v>
      </c>
      <c r="N59" s="261" t="s">
        <v>2493</v>
      </c>
      <c r="O59" s="262"/>
      <c r="P59" s="261" t="s">
        <v>2494</v>
      </c>
      <c r="Q59" s="261" t="s">
        <v>2495</v>
      </c>
      <c r="R59" s="261" t="s">
        <v>2496</v>
      </c>
      <c r="S59" s="261"/>
      <c r="T59" s="261" t="s">
        <v>2492</v>
      </c>
      <c r="U59" s="261" t="s">
        <v>2497</v>
      </c>
      <c r="V59" s="261"/>
      <c r="W59" s="261" t="s">
        <v>2491</v>
      </c>
      <c r="X59" s="261" t="s">
        <v>35</v>
      </c>
      <c r="Y59" s="261" t="s">
        <v>2498</v>
      </c>
      <c r="Z59" s="261" t="s">
        <v>725</v>
      </c>
      <c r="AA59" s="261"/>
    </row>
    <row r="60" spans="1:27" x14ac:dyDescent="0.25">
      <c r="A60" s="260" t="s">
        <v>1908</v>
      </c>
      <c r="B60" s="261">
        <v>1800</v>
      </c>
      <c r="C60" s="262" t="s">
        <v>31</v>
      </c>
      <c r="D60" s="261" t="s">
        <v>59</v>
      </c>
      <c r="E60" s="261" t="s">
        <v>731</v>
      </c>
      <c r="F60" s="261" t="s">
        <v>1970</v>
      </c>
      <c r="G60" s="261" t="s">
        <v>1998</v>
      </c>
      <c r="H60" s="261" t="s">
        <v>2499</v>
      </c>
      <c r="I60" s="261" t="s">
        <v>1999</v>
      </c>
      <c r="J60" s="261" t="s">
        <v>721</v>
      </c>
      <c r="K60" s="261" t="s">
        <v>576</v>
      </c>
      <c r="L60" s="261" t="s">
        <v>70</v>
      </c>
      <c r="M60" s="261" t="s">
        <v>1858</v>
      </c>
      <c r="N60" s="261" t="s">
        <v>1859</v>
      </c>
      <c r="O60" s="262"/>
      <c r="P60" s="261" t="s">
        <v>2500</v>
      </c>
      <c r="Q60" s="261" t="s">
        <v>1859</v>
      </c>
      <c r="R60" s="261" t="s">
        <v>2000</v>
      </c>
      <c r="S60" s="261" t="s">
        <v>929</v>
      </c>
      <c r="T60" s="261" t="s">
        <v>1858</v>
      </c>
      <c r="U60" s="261" t="s">
        <v>2001</v>
      </c>
      <c r="V60" s="261"/>
      <c r="W60" s="261" t="s">
        <v>997</v>
      </c>
      <c r="X60" s="261" t="s">
        <v>35</v>
      </c>
      <c r="Y60" s="261" t="s">
        <v>997</v>
      </c>
      <c r="Z60" s="261" t="s">
        <v>725</v>
      </c>
      <c r="AA60" s="261" t="s">
        <v>771</v>
      </c>
    </row>
    <row r="61" spans="1:27" x14ac:dyDescent="0.25">
      <c r="A61" s="260" t="s">
        <v>2310</v>
      </c>
      <c r="B61" s="261">
        <v>400</v>
      </c>
      <c r="C61" s="262" t="s">
        <v>31</v>
      </c>
      <c r="D61" s="261" t="s">
        <v>18</v>
      </c>
      <c r="E61" s="261"/>
      <c r="F61" s="261"/>
      <c r="G61" s="261" t="s">
        <v>2501</v>
      </c>
      <c r="H61" s="261" t="s">
        <v>2502</v>
      </c>
      <c r="I61" s="261" t="s">
        <v>2503</v>
      </c>
      <c r="J61" s="261" t="s">
        <v>721</v>
      </c>
      <c r="K61" s="261" t="s">
        <v>888</v>
      </c>
      <c r="L61" s="261" t="s">
        <v>49</v>
      </c>
      <c r="M61" s="261" t="s">
        <v>2504</v>
      </c>
      <c r="N61" s="261" t="s">
        <v>2505</v>
      </c>
      <c r="O61" s="262"/>
      <c r="P61" s="261" t="s">
        <v>2504</v>
      </c>
      <c r="Q61" s="261" t="s">
        <v>2505</v>
      </c>
      <c r="R61" s="261" t="s">
        <v>2506</v>
      </c>
      <c r="S61" s="261"/>
      <c r="T61" s="261" t="s">
        <v>2504</v>
      </c>
      <c r="U61" s="261" t="s">
        <v>2507</v>
      </c>
      <c r="V61" s="261"/>
      <c r="W61" s="261" t="s">
        <v>2503</v>
      </c>
      <c r="X61" s="261" t="s">
        <v>721</v>
      </c>
      <c r="Y61" s="261" t="s">
        <v>888</v>
      </c>
      <c r="Z61" s="261" t="s">
        <v>725</v>
      </c>
      <c r="AA61" s="261"/>
    </row>
    <row r="62" spans="1:27" ht="25.5" x14ac:dyDescent="0.25">
      <c r="A62" s="260" t="s">
        <v>969</v>
      </c>
      <c r="B62" s="261">
        <v>600</v>
      </c>
      <c r="C62" s="262" t="s">
        <v>31</v>
      </c>
      <c r="D62" s="261" t="s">
        <v>18</v>
      </c>
      <c r="E62" s="261" t="s">
        <v>731</v>
      </c>
      <c r="F62" s="261" t="s">
        <v>2379</v>
      </c>
      <c r="G62" s="261" t="s">
        <v>2508</v>
      </c>
      <c r="H62" s="261" t="s">
        <v>2509</v>
      </c>
      <c r="I62" s="261" t="s">
        <v>726</v>
      </c>
      <c r="J62" s="261" t="s">
        <v>721</v>
      </c>
      <c r="K62" s="261" t="s">
        <v>727</v>
      </c>
      <c r="L62" s="261" t="s">
        <v>28</v>
      </c>
      <c r="M62" s="261" t="s">
        <v>970</v>
      </c>
      <c r="N62" s="261" t="s">
        <v>2510</v>
      </c>
      <c r="O62" s="262"/>
      <c r="P62" s="261" t="s">
        <v>2511</v>
      </c>
      <c r="Q62" s="261" t="s">
        <v>2510</v>
      </c>
      <c r="R62" s="261" t="s">
        <v>2512</v>
      </c>
      <c r="S62" s="261" t="s">
        <v>848</v>
      </c>
      <c r="T62" s="261" t="s">
        <v>970</v>
      </c>
      <c r="U62" s="261" t="s">
        <v>971</v>
      </c>
      <c r="V62" s="261"/>
      <c r="W62" s="261" t="s">
        <v>726</v>
      </c>
      <c r="X62" s="261" t="s">
        <v>35</v>
      </c>
      <c r="Y62" s="261"/>
      <c r="Z62" s="261" t="s">
        <v>2513</v>
      </c>
      <c r="AA62" s="261" t="s">
        <v>2514</v>
      </c>
    </row>
    <row r="63" spans="1:27" x14ac:dyDescent="0.25">
      <c r="A63" s="260" t="s">
        <v>972</v>
      </c>
      <c r="B63" s="261">
        <v>300</v>
      </c>
      <c r="C63" s="262" t="s">
        <v>31</v>
      </c>
      <c r="D63" s="261" t="s">
        <v>18</v>
      </c>
      <c r="E63" s="261"/>
      <c r="F63" s="261"/>
      <c r="G63" s="261" t="s">
        <v>2515</v>
      </c>
      <c r="H63" s="261" t="s">
        <v>2516</v>
      </c>
      <c r="I63" s="261" t="s">
        <v>2517</v>
      </c>
      <c r="J63" s="261" t="s">
        <v>762</v>
      </c>
      <c r="K63" s="261" t="s">
        <v>942</v>
      </c>
      <c r="L63" s="261" t="s">
        <v>723</v>
      </c>
      <c r="M63" s="261" t="s">
        <v>973</v>
      </c>
      <c r="N63" s="261" t="s">
        <v>975</v>
      </c>
      <c r="O63" s="262"/>
      <c r="P63" s="261" t="s">
        <v>2518</v>
      </c>
      <c r="Q63" s="261" t="s">
        <v>2519</v>
      </c>
      <c r="R63" s="261" t="s">
        <v>974</v>
      </c>
      <c r="S63" s="261"/>
      <c r="T63" s="261" t="s">
        <v>973</v>
      </c>
      <c r="U63" s="261" t="s">
        <v>977</v>
      </c>
      <c r="V63" s="261"/>
      <c r="W63" s="261" t="s">
        <v>976</v>
      </c>
      <c r="X63" s="261" t="s">
        <v>35</v>
      </c>
      <c r="Y63" s="261" t="s">
        <v>942</v>
      </c>
      <c r="Z63" s="261" t="s">
        <v>2520</v>
      </c>
      <c r="AA63" s="261"/>
    </row>
    <row r="64" spans="1:27" x14ac:dyDescent="0.25">
      <c r="A64" s="260" t="s">
        <v>978</v>
      </c>
      <c r="B64" s="261">
        <v>600</v>
      </c>
      <c r="C64" s="262" t="s">
        <v>31</v>
      </c>
      <c r="D64" s="261" t="s">
        <v>59</v>
      </c>
      <c r="E64" s="261"/>
      <c r="F64" s="261"/>
      <c r="G64" s="261" t="s">
        <v>981</v>
      </c>
      <c r="H64" s="261" t="s">
        <v>982</v>
      </c>
      <c r="I64" s="261" t="s">
        <v>749</v>
      </c>
      <c r="J64" s="261" t="s">
        <v>721</v>
      </c>
      <c r="K64" s="261" t="s">
        <v>750</v>
      </c>
      <c r="L64" s="261" t="s">
        <v>70</v>
      </c>
      <c r="M64" s="261" t="s">
        <v>979</v>
      </c>
      <c r="N64" s="261" t="s">
        <v>980</v>
      </c>
      <c r="O64" s="262"/>
      <c r="P64" s="261" t="s">
        <v>979</v>
      </c>
      <c r="Q64" s="261" t="s">
        <v>980</v>
      </c>
      <c r="R64" s="261" t="s">
        <v>983</v>
      </c>
      <c r="S64" s="261"/>
      <c r="T64" s="261" t="s">
        <v>979</v>
      </c>
      <c r="U64" s="261" t="s">
        <v>2521</v>
      </c>
      <c r="V64" s="261"/>
      <c r="W64" s="261" t="s">
        <v>749</v>
      </c>
      <c r="X64" s="261" t="s">
        <v>35</v>
      </c>
      <c r="Y64" s="261"/>
      <c r="Z64" s="261" t="s">
        <v>2522</v>
      </c>
      <c r="AA64" s="261"/>
    </row>
    <row r="65" spans="1:27" x14ac:dyDescent="0.25">
      <c r="A65" s="260" t="s">
        <v>984</v>
      </c>
      <c r="B65" s="261">
        <v>300</v>
      </c>
      <c r="C65" s="262" t="s">
        <v>31</v>
      </c>
      <c r="D65" s="261" t="s">
        <v>59</v>
      </c>
      <c r="E65" s="261" t="s">
        <v>1934</v>
      </c>
      <c r="F65" s="261" t="s">
        <v>2523</v>
      </c>
      <c r="G65" s="261" t="s">
        <v>986</v>
      </c>
      <c r="H65" s="261" t="s">
        <v>2524</v>
      </c>
      <c r="I65" s="261" t="s">
        <v>82</v>
      </c>
      <c r="J65" s="261" t="s">
        <v>2057</v>
      </c>
      <c r="K65" s="261" t="s">
        <v>987</v>
      </c>
      <c r="L65" s="261" t="s">
        <v>49</v>
      </c>
      <c r="M65" s="261" t="s">
        <v>986</v>
      </c>
      <c r="N65" s="261" t="s">
        <v>988</v>
      </c>
      <c r="O65" s="262"/>
      <c r="P65" s="261" t="s">
        <v>985</v>
      </c>
      <c r="Q65" s="261" t="s">
        <v>988</v>
      </c>
      <c r="R65" s="261" t="s">
        <v>2002</v>
      </c>
      <c r="S65" s="261"/>
      <c r="T65" s="261" t="s">
        <v>986</v>
      </c>
      <c r="U65" s="261" t="s">
        <v>2525</v>
      </c>
      <c r="V65" s="261"/>
      <c r="W65" s="261" t="s">
        <v>82</v>
      </c>
      <c r="X65" s="261" t="s">
        <v>35</v>
      </c>
      <c r="Y65" s="261"/>
      <c r="Z65" s="261" t="s">
        <v>725</v>
      </c>
      <c r="AA65" s="261"/>
    </row>
    <row r="66" spans="1:27" x14ac:dyDescent="0.25">
      <c r="A66" s="260" t="s">
        <v>989</v>
      </c>
      <c r="B66" s="261">
        <v>250</v>
      </c>
      <c r="C66" s="262" t="s">
        <v>31</v>
      </c>
      <c r="D66" s="261" t="s">
        <v>18</v>
      </c>
      <c r="E66" s="261"/>
      <c r="F66" s="261"/>
      <c r="G66" s="261" t="s">
        <v>2003</v>
      </c>
      <c r="H66" s="261" t="s">
        <v>2004</v>
      </c>
      <c r="I66" s="261" t="s">
        <v>992</v>
      </c>
      <c r="J66" s="261" t="s">
        <v>721</v>
      </c>
      <c r="K66" s="261" t="s">
        <v>990</v>
      </c>
      <c r="L66" s="261" t="s">
        <v>49</v>
      </c>
      <c r="M66" s="261" t="s">
        <v>991</v>
      </c>
      <c r="N66" s="261" t="s">
        <v>2005</v>
      </c>
      <c r="O66" s="262"/>
      <c r="P66" s="261" t="s">
        <v>991</v>
      </c>
      <c r="Q66" s="261" t="s">
        <v>2005</v>
      </c>
      <c r="R66" s="261" t="s">
        <v>2006</v>
      </c>
      <c r="S66" s="261"/>
      <c r="T66" s="261" t="s">
        <v>991</v>
      </c>
      <c r="U66" s="261" t="s">
        <v>2007</v>
      </c>
      <c r="V66" s="261"/>
      <c r="W66" s="261" t="s">
        <v>992</v>
      </c>
      <c r="X66" s="261" t="s">
        <v>35</v>
      </c>
      <c r="Y66" s="261" t="s">
        <v>990</v>
      </c>
      <c r="Z66" s="261" t="s">
        <v>725</v>
      </c>
      <c r="AA66" s="261" t="s">
        <v>2526</v>
      </c>
    </row>
    <row r="67" spans="1:27" x14ac:dyDescent="0.25">
      <c r="A67" s="260" t="s">
        <v>993</v>
      </c>
      <c r="B67" s="261">
        <v>5400</v>
      </c>
      <c r="C67" s="262" t="s">
        <v>31</v>
      </c>
      <c r="D67" s="261" t="s">
        <v>59</v>
      </c>
      <c r="E67" s="261" t="s">
        <v>863</v>
      </c>
      <c r="F67" s="261" t="s">
        <v>2527</v>
      </c>
      <c r="G67" s="261" t="s">
        <v>2528</v>
      </c>
      <c r="H67" s="261" t="s">
        <v>2529</v>
      </c>
      <c r="I67" s="261" t="s">
        <v>73</v>
      </c>
      <c r="J67" s="261" t="s">
        <v>35</v>
      </c>
      <c r="K67" s="261" t="s">
        <v>576</v>
      </c>
      <c r="L67" s="261" t="s">
        <v>70</v>
      </c>
      <c r="M67" s="261" t="s">
        <v>994</v>
      </c>
      <c r="N67" s="261" t="s">
        <v>2530</v>
      </c>
      <c r="O67" s="262"/>
      <c r="P67" s="261" t="s">
        <v>994</v>
      </c>
      <c r="Q67" s="261" t="s">
        <v>2530</v>
      </c>
      <c r="R67" s="261" t="s">
        <v>995</v>
      </c>
      <c r="S67" s="261" t="s">
        <v>1207</v>
      </c>
      <c r="T67" s="261" t="s">
        <v>994</v>
      </c>
      <c r="U67" s="261" t="s">
        <v>996</v>
      </c>
      <c r="V67" s="261"/>
      <c r="W67" s="261" t="s">
        <v>73</v>
      </c>
      <c r="X67" s="261" t="s">
        <v>35</v>
      </c>
      <c r="Y67" s="261" t="s">
        <v>997</v>
      </c>
      <c r="Z67" s="261" t="s">
        <v>2531</v>
      </c>
      <c r="AA67" s="261" t="s">
        <v>2532</v>
      </c>
    </row>
    <row r="68" spans="1:27" x14ac:dyDescent="0.25">
      <c r="A68" s="260" t="s">
        <v>998</v>
      </c>
      <c r="B68" s="261">
        <v>2500</v>
      </c>
      <c r="C68" s="262" t="s">
        <v>31</v>
      </c>
      <c r="D68" s="261" t="s">
        <v>18</v>
      </c>
      <c r="E68" s="261" t="s">
        <v>731</v>
      </c>
      <c r="F68" s="261" t="s">
        <v>2533</v>
      </c>
      <c r="G68" s="261" t="s">
        <v>2534</v>
      </c>
      <c r="H68" s="261" t="s">
        <v>1002</v>
      </c>
      <c r="I68" s="261" t="s">
        <v>645</v>
      </c>
      <c r="J68" s="261" t="s">
        <v>721</v>
      </c>
      <c r="K68" s="261" t="s">
        <v>1003</v>
      </c>
      <c r="L68" s="261" t="s">
        <v>70</v>
      </c>
      <c r="M68" s="261" t="s">
        <v>999</v>
      </c>
      <c r="N68" s="261" t="s">
        <v>1001</v>
      </c>
      <c r="O68" s="262"/>
      <c r="P68" s="261" t="s">
        <v>999</v>
      </c>
      <c r="Q68" s="261" t="s">
        <v>1001</v>
      </c>
      <c r="R68" s="261" t="s">
        <v>1000</v>
      </c>
      <c r="S68" s="261" t="s">
        <v>929</v>
      </c>
      <c r="T68" s="261" t="s">
        <v>999</v>
      </c>
      <c r="U68" s="261" t="s">
        <v>1002</v>
      </c>
      <c r="V68" s="261"/>
      <c r="W68" s="261" t="s">
        <v>645</v>
      </c>
      <c r="X68" s="261" t="s">
        <v>721</v>
      </c>
      <c r="Y68" s="261" t="s">
        <v>1004</v>
      </c>
      <c r="Z68" s="261" t="s">
        <v>725</v>
      </c>
      <c r="AA68" s="261" t="s">
        <v>2535</v>
      </c>
    </row>
    <row r="69" spans="1:27" ht="25.5" x14ac:dyDescent="0.25">
      <c r="A69" s="260" t="s">
        <v>1005</v>
      </c>
      <c r="B69" s="261">
        <v>400</v>
      </c>
      <c r="C69" s="262" t="s">
        <v>31</v>
      </c>
      <c r="D69" s="261" t="s">
        <v>18</v>
      </c>
      <c r="E69" s="261"/>
      <c r="F69" s="261"/>
      <c r="G69" s="261" t="s">
        <v>2536</v>
      </c>
      <c r="H69" s="261" t="s">
        <v>1009</v>
      </c>
      <c r="I69" s="261" t="s">
        <v>639</v>
      </c>
      <c r="J69" s="261" t="s">
        <v>1010</v>
      </c>
      <c r="K69" s="261" t="s">
        <v>1011</v>
      </c>
      <c r="L69" s="261" t="s">
        <v>70</v>
      </c>
      <c r="M69" s="261" t="s">
        <v>1006</v>
      </c>
      <c r="N69" s="261" t="s">
        <v>1012</v>
      </c>
      <c r="O69" s="262"/>
      <c r="P69" s="261" t="s">
        <v>1006</v>
      </c>
      <c r="Q69" s="261" t="s">
        <v>1008</v>
      </c>
      <c r="R69" s="261" t="s">
        <v>1007</v>
      </c>
      <c r="S69" s="261" t="s">
        <v>2537</v>
      </c>
      <c r="T69" s="261" t="s">
        <v>1006</v>
      </c>
      <c r="U69" s="261" t="s">
        <v>2538</v>
      </c>
      <c r="V69" s="261"/>
      <c r="W69" s="261" t="s">
        <v>639</v>
      </c>
      <c r="X69" s="261" t="s">
        <v>35</v>
      </c>
      <c r="Y69" s="261" t="s">
        <v>1011</v>
      </c>
      <c r="Z69" s="261" t="s">
        <v>725</v>
      </c>
      <c r="AA69" s="261"/>
    </row>
    <row r="70" spans="1:27" x14ac:dyDescent="0.25">
      <c r="A70" s="260" t="s">
        <v>1013</v>
      </c>
      <c r="B70" s="261">
        <v>75</v>
      </c>
      <c r="C70" s="262" t="s">
        <v>31</v>
      </c>
      <c r="D70" s="261" t="s">
        <v>59</v>
      </c>
      <c r="E70" s="261" t="s">
        <v>1934</v>
      </c>
      <c r="F70" s="261" t="s">
        <v>2369</v>
      </c>
      <c r="G70" s="261" t="s">
        <v>2539</v>
      </c>
      <c r="H70" s="261" t="s">
        <v>2540</v>
      </c>
      <c r="I70" s="261" t="s">
        <v>1017</v>
      </c>
      <c r="J70" s="261" t="s">
        <v>35</v>
      </c>
      <c r="K70" s="261" t="s">
        <v>912</v>
      </c>
      <c r="L70" s="261" t="s">
        <v>723</v>
      </c>
      <c r="M70" s="261" t="s">
        <v>1014</v>
      </c>
      <c r="N70" s="261" t="s">
        <v>2541</v>
      </c>
      <c r="O70" s="262"/>
      <c r="P70" s="261" t="s">
        <v>1014</v>
      </c>
      <c r="Q70" s="261" t="s">
        <v>2541</v>
      </c>
      <c r="R70" s="261" t="s">
        <v>1015</v>
      </c>
      <c r="S70" s="261"/>
      <c r="T70" s="261" t="s">
        <v>1014</v>
      </c>
      <c r="U70" s="261" t="s">
        <v>1016</v>
      </c>
      <c r="V70" s="261"/>
      <c r="W70" s="261" t="s">
        <v>1017</v>
      </c>
      <c r="X70" s="261" t="s">
        <v>35</v>
      </c>
      <c r="Y70" s="261" t="s">
        <v>912</v>
      </c>
      <c r="Z70" s="261" t="s">
        <v>725</v>
      </c>
      <c r="AA70" s="261"/>
    </row>
    <row r="71" spans="1:27" ht="51" x14ac:dyDescent="0.25">
      <c r="A71" s="260" t="s">
        <v>1918</v>
      </c>
      <c r="B71" s="261">
        <v>4000</v>
      </c>
      <c r="C71" s="262" t="s">
        <v>31</v>
      </c>
      <c r="D71" s="261" t="s">
        <v>59</v>
      </c>
      <c r="E71" s="261" t="s">
        <v>767</v>
      </c>
      <c r="F71" s="261">
        <v>63.92</v>
      </c>
      <c r="G71" s="261" t="s">
        <v>2542</v>
      </c>
      <c r="H71" s="261" t="s">
        <v>2008</v>
      </c>
      <c r="I71" s="261" t="s">
        <v>1849</v>
      </c>
      <c r="J71" s="261" t="s">
        <v>35</v>
      </c>
      <c r="K71" s="261" t="s">
        <v>1502</v>
      </c>
      <c r="L71" s="261" t="s">
        <v>43</v>
      </c>
      <c r="M71" s="261" t="s">
        <v>2009</v>
      </c>
      <c r="N71" s="261" t="s">
        <v>2543</v>
      </c>
      <c r="O71" s="262"/>
      <c r="P71" s="261" t="s">
        <v>2009</v>
      </c>
      <c r="Q71" s="261" t="s">
        <v>2543</v>
      </c>
      <c r="R71" s="261" t="s">
        <v>2010</v>
      </c>
      <c r="S71" s="261"/>
      <c r="T71" s="261" t="s">
        <v>2009</v>
      </c>
      <c r="U71" s="261" t="s">
        <v>2544</v>
      </c>
      <c r="V71" s="261"/>
      <c r="W71" s="261" t="s">
        <v>1849</v>
      </c>
      <c r="X71" s="261" t="s">
        <v>822</v>
      </c>
      <c r="Y71" s="261" t="s">
        <v>2545</v>
      </c>
      <c r="Z71" s="261" t="s">
        <v>2546</v>
      </c>
      <c r="AA71" s="261"/>
    </row>
    <row r="72" spans="1:27" x14ac:dyDescent="0.25">
      <c r="A72" s="260" t="s">
        <v>1018</v>
      </c>
      <c r="B72" s="261">
        <v>200</v>
      </c>
      <c r="C72" s="262" t="s">
        <v>31</v>
      </c>
      <c r="D72" s="261" t="s">
        <v>59</v>
      </c>
      <c r="E72" s="261"/>
      <c r="F72" s="261"/>
      <c r="G72" s="261" t="s">
        <v>2547</v>
      </c>
      <c r="H72" s="261" t="s">
        <v>2011</v>
      </c>
      <c r="I72" s="261" t="s">
        <v>1022</v>
      </c>
      <c r="J72" s="261" t="s">
        <v>35</v>
      </c>
      <c r="K72" s="261" t="s">
        <v>663</v>
      </c>
      <c r="L72" s="261" t="s">
        <v>723</v>
      </c>
      <c r="M72" s="261" t="s">
        <v>1019</v>
      </c>
      <c r="N72" s="261" t="s">
        <v>1021</v>
      </c>
      <c r="O72" s="262"/>
      <c r="P72" s="261" t="s">
        <v>1019</v>
      </c>
      <c r="Q72" s="261" t="s">
        <v>2548</v>
      </c>
      <c r="R72" s="261" t="s">
        <v>1020</v>
      </c>
      <c r="S72" s="261"/>
      <c r="T72" s="261" t="s">
        <v>1019</v>
      </c>
      <c r="U72" s="261" t="s">
        <v>1023</v>
      </c>
      <c r="V72" s="261"/>
      <c r="W72" s="261" t="s">
        <v>1022</v>
      </c>
      <c r="X72" s="261" t="s">
        <v>721</v>
      </c>
      <c r="Y72" s="261" t="s">
        <v>663</v>
      </c>
      <c r="Z72" s="261" t="s">
        <v>725</v>
      </c>
      <c r="AA72" s="261"/>
    </row>
    <row r="73" spans="1:27" x14ac:dyDescent="0.25">
      <c r="A73" s="260" t="s">
        <v>1024</v>
      </c>
      <c r="B73" s="261">
        <v>1200</v>
      </c>
      <c r="C73" s="262" t="s">
        <v>31</v>
      </c>
      <c r="D73" s="261" t="s">
        <v>18</v>
      </c>
      <c r="E73" s="261" t="s">
        <v>731</v>
      </c>
      <c r="F73" s="261" t="s">
        <v>1931</v>
      </c>
      <c r="G73" s="261" t="s">
        <v>2549</v>
      </c>
      <c r="H73" s="261" t="s">
        <v>2550</v>
      </c>
      <c r="I73" s="261" t="s">
        <v>1343</v>
      </c>
      <c r="J73" s="261" t="s">
        <v>721</v>
      </c>
      <c r="K73" s="261" t="s">
        <v>1025</v>
      </c>
      <c r="L73" s="261" t="s">
        <v>49</v>
      </c>
      <c r="M73" s="261" t="s">
        <v>2012</v>
      </c>
      <c r="N73" s="261" t="s">
        <v>2551</v>
      </c>
      <c r="O73" s="262"/>
      <c r="P73" s="261" t="s">
        <v>2012</v>
      </c>
      <c r="Q73" s="261" t="s">
        <v>2552</v>
      </c>
      <c r="R73" s="261" t="s">
        <v>2013</v>
      </c>
      <c r="S73" s="261" t="s">
        <v>929</v>
      </c>
      <c r="T73" s="261" t="s">
        <v>2012</v>
      </c>
      <c r="U73" s="261" t="s">
        <v>2550</v>
      </c>
      <c r="V73" s="261"/>
      <c r="W73" s="261" t="s">
        <v>2553</v>
      </c>
      <c r="X73" s="261" t="s">
        <v>859</v>
      </c>
      <c r="Y73" s="261" t="s">
        <v>1026</v>
      </c>
      <c r="Z73" s="261" t="s">
        <v>725</v>
      </c>
      <c r="AA73" s="261"/>
    </row>
    <row r="74" spans="1:27" x14ac:dyDescent="0.25">
      <c r="A74" s="260" t="s">
        <v>1027</v>
      </c>
      <c r="B74" s="261">
        <v>500</v>
      </c>
      <c r="C74" s="262" t="s">
        <v>31</v>
      </c>
      <c r="D74" s="261" t="s">
        <v>18</v>
      </c>
      <c r="E74" s="261"/>
      <c r="F74" s="261"/>
      <c r="G74" s="261" t="s">
        <v>2554</v>
      </c>
      <c r="H74" s="261" t="s">
        <v>2555</v>
      </c>
      <c r="I74" s="261" t="s">
        <v>2556</v>
      </c>
      <c r="J74" s="261" t="s">
        <v>721</v>
      </c>
      <c r="K74" s="261" t="s">
        <v>1029</v>
      </c>
      <c r="L74" s="261" t="s">
        <v>43</v>
      </c>
      <c r="M74" s="261" t="s">
        <v>1030</v>
      </c>
      <c r="N74" s="261" t="s">
        <v>2015</v>
      </c>
      <c r="O74" s="262"/>
      <c r="P74" s="261" t="s">
        <v>1030</v>
      </c>
      <c r="Q74" s="261" t="s">
        <v>2557</v>
      </c>
      <c r="R74" s="261" t="s">
        <v>2558</v>
      </c>
      <c r="S74" s="261"/>
      <c r="T74" s="261" t="s">
        <v>1030</v>
      </c>
      <c r="U74" s="261" t="s">
        <v>2014</v>
      </c>
      <c r="V74" s="261"/>
      <c r="W74" s="261" t="s">
        <v>1028</v>
      </c>
      <c r="X74" s="261" t="s">
        <v>859</v>
      </c>
      <c r="Y74" s="261" t="s">
        <v>1031</v>
      </c>
      <c r="Z74" s="261" t="s">
        <v>725</v>
      </c>
      <c r="AA74" s="261"/>
    </row>
    <row r="75" spans="1:27" x14ac:dyDescent="0.25">
      <c r="A75" s="260" t="s">
        <v>1032</v>
      </c>
      <c r="B75" s="261">
        <v>1200</v>
      </c>
      <c r="C75" s="262" t="s">
        <v>31</v>
      </c>
      <c r="D75" s="261" t="s">
        <v>59</v>
      </c>
      <c r="E75" s="261" t="s">
        <v>1934</v>
      </c>
      <c r="F75" s="261" t="s">
        <v>2559</v>
      </c>
      <c r="G75" s="261" t="s">
        <v>2016</v>
      </c>
      <c r="H75" s="261" t="s">
        <v>1035</v>
      </c>
      <c r="I75" s="261" t="s">
        <v>671</v>
      </c>
      <c r="J75" s="261" t="s">
        <v>721</v>
      </c>
      <c r="K75" s="261" t="s">
        <v>1036</v>
      </c>
      <c r="L75" s="261" t="s">
        <v>70</v>
      </c>
      <c r="M75" s="261" t="s">
        <v>1033</v>
      </c>
      <c r="N75" s="261" t="s">
        <v>2560</v>
      </c>
      <c r="O75" s="262"/>
      <c r="P75" s="261" t="s">
        <v>1033</v>
      </c>
      <c r="Q75" s="261" t="s">
        <v>1037</v>
      </c>
      <c r="R75" s="261" t="s">
        <v>1034</v>
      </c>
      <c r="S75" s="261"/>
      <c r="T75" s="261" t="s">
        <v>1033</v>
      </c>
      <c r="U75" s="261" t="s">
        <v>1038</v>
      </c>
      <c r="V75" s="261"/>
      <c r="W75" s="261" t="s">
        <v>671</v>
      </c>
      <c r="X75" s="261" t="s">
        <v>35</v>
      </c>
      <c r="Y75" s="261"/>
      <c r="Z75" s="261" t="s">
        <v>725</v>
      </c>
      <c r="AA75" s="261" t="s">
        <v>1953</v>
      </c>
    </row>
    <row r="76" spans="1:27" ht="29.25" customHeight="1" x14ac:dyDescent="0.25">
      <c r="A76" s="260" t="s">
        <v>3442</v>
      </c>
      <c r="B76" s="261">
        <v>4500</v>
      </c>
      <c r="C76" s="262" t="s">
        <v>31</v>
      </c>
      <c r="D76" s="261" t="s">
        <v>59</v>
      </c>
      <c r="E76" s="261" t="s">
        <v>863</v>
      </c>
      <c r="F76" s="261">
        <v>51.39</v>
      </c>
      <c r="G76" s="261" t="s">
        <v>3442</v>
      </c>
      <c r="H76" s="261" t="s">
        <v>3443</v>
      </c>
      <c r="I76" s="261" t="s">
        <v>1039</v>
      </c>
      <c r="J76" s="261" t="s">
        <v>721</v>
      </c>
      <c r="K76" s="261" t="s">
        <v>1040</v>
      </c>
      <c r="L76" s="261" t="s">
        <v>70</v>
      </c>
      <c r="M76" s="261" t="s">
        <v>3444</v>
      </c>
      <c r="N76" s="261" t="s">
        <v>3445</v>
      </c>
      <c r="O76" s="305" t="s">
        <v>3446</v>
      </c>
      <c r="P76" s="261" t="s">
        <v>3447</v>
      </c>
      <c r="Q76" s="261" t="s">
        <v>3445</v>
      </c>
      <c r="R76" s="278" t="s">
        <v>3446</v>
      </c>
      <c r="S76" s="261" t="s">
        <v>3448</v>
      </c>
      <c r="T76" s="261" t="s">
        <v>3447</v>
      </c>
      <c r="U76" s="261" t="s">
        <v>3449</v>
      </c>
      <c r="V76" s="261"/>
      <c r="W76" s="261" t="s">
        <v>1039</v>
      </c>
      <c r="X76" s="261" t="s">
        <v>35</v>
      </c>
      <c r="Y76" s="261" t="s">
        <v>1040</v>
      </c>
      <c r="Z76" s="261">
        <v>4500</v>
      </c>
      <c r="AA76" s="261" t="s">
        <v>3450</v>
      </c>
    </row>
    <row r="77" spans="1:27" ht="25.5" x14ac:dyDescent="0.25">
      <c r="A77" s="260" t="s">
        <v>1042</v>
      </c>
      <c r="B77" s="261">
        <v>400</v>
      </c>
      <c r="C77" s="262" t="s">
        <v>31</v>
      </c>
      <c r="D77" s="261" t="s">
        <v>59</v>
      </c>
      <c r="E77" s="261"/>
      <c r="F77" s="261"/>
      <c r="G77" s="261" t="s">
        <v>2561</v>
      </c>
      <c r="H77" s="261" t="s">
        <v>2562</v>
      </c>
      <c r="I77" s="261" t="s">
        <v>2563</v>
      </c>
      <c r="J77" s="261" t="s">
        <v>859</v>
      </c>
      <c r="K77" s="261" t="s">
        <v>840</v>
      </c>
      <c r="L77" s="261" t="s">
        <v>43</v>
      </c>
      <c r="M77" s="261" t="s">
        <v>2564</v>
      </c>
      <c r="N77" s="261" t="s">
        <v>2565</v>
      </c>
      <c r="O77" s="262"/>
      <c r="P77" s="261" t="s">
        <v>2564</v>
      </c>
      <c r="Q77" s="261" t="s">
        <v>2566</v>
      </c>
      <c r="R77" s="261" t="s">
        <v>2567</v>
      </c>
      <c r="S77" s="261"/>
      <c r="T77" s="261" t="s">
        <v>2564</v>
      </c>
      <c r="U77" s="261" t="s">
        <v>1044</v>
      </c>
      <c r="V77" s="261"/>
      <c r="W77" s="261" t="s">
        <v>1043</v>
      </c>
      <c r="X77" s="261" t="s">
        <v>721</v>
      </c>
      <c r="Y77" s="261" t="s">
        <v>840</v>
      </c>
      <c r="Z77" s="261" t="s">
        <v>725</v>
      </c>
      <c r="AA77" s="261"/>
    </row>
    <row r="78" spans="1:27" x14ac:dyDescent="0.25">
      <c r="A78" s="260" t="s">
        <v>1045</v>
      </c>
      <c r="B78" s="261">
        <v>200</v>
      </c>
      <c r="C78" s="262" t="s">
        <v>31</v>
      </c>
      <c r="D78" s="261" t="s">
        <v>18</v>
      </c>
      <c r="E78" s="261"/>
      <c r="F78" s="261"/>
      <c r="G78" s="261" t="s">
        <v>1048</v>
      </c>
      <c r="H78" s="261" t="s">
        <v>1049</v>
      </c>
      <c r="I78" s="261" t="s">
        <v>2568</v>
      </c>
      <c r="J78" s="261" t="s">
        <v>721</v>
      </c>
      <c r="K78" s="261" t="s">
        <v>1051</v>
      </c>
      <c r="L78" s="261" t="s">
        <v>53</v>
      </c>
      <c r="M78" s="261" t="s">
        <v>1046</v>
      </c>
      <c r="N78" s="261" t="s">
        <v>1047</v>
      </c>
      <c r="O78" s="262"/>
      <c r="P78" s="261" t="s">
        <v>2017</v>
      </c>
      <c r="Q78" s="261" t="s">
        <v>2569</v>
      </c>
      <c r="R78" s="261" t="s">
        <v>2570</v>
      </c>
      <c r="S78" s="261"/>
      <c r="T78" s="261" t="s">
        <v>1046</v>
      </c>
      <c r="U78" s="261" t="s">
        <v>1052</v>
      </c>
      <c r="V78" s="261"/>
      <c r="W78" s="261" t="s">
        <v>1050</v>
      </c>
      <c r="X78" s="261" t="s">
        <v>35</v>
      </c>
      <c r="Y78" s="261" t="s">
        <v>1051</v>
      </c>
      <c r="Z78" s="261" t="s">
        <v>725</v>
      </c>
      <c r="AA78" s="261"/>
    </row>
    <row r="79" spans="1:27" ht="25.5" x14ac:dyDescent="0.25">
      <c r="A79" s="260" t="s">
        <v>1909</v>
      </c>
      <c r="B79" s="261">
        <v>140</v>
      </c>
      <c r="C79" s="262" t="s">
        <v>31</v>
      </c>
      <c r="D79" s="261" t="s">
        <v>18</v>
      </c>
      <c r="E79" s="261" t="s">
        <v>731</v>
      </c>
      <c r="F79" s="261">
        <v>72.84</v>
      </c>
      <c r="G79" s="261" t="s">
        <v>2019</v>
      </c>
      <c r="H79" s="261" t="s">
        <v>2020</v>
      </c>
      <c r="I79" s="261" t="s">
        <v>673</v>
      </c>
      <c r="J79" s="261" t="s">
        <v>721</v>
      </c>
      <c r="K79" s="261" t="s">
        <v>934</v>
      </c>
      <c r="L79" s="261" t="s">
        <v>70</v>
      </c>
      <c r="M79" s="261" t="s">
        <v>2022</v>
      </c>
      <c r="N79" s="261" t="s">
        <v>2021</v>
      </c>
      <c r="O79" s="262"/>
      <c r="P79" s="261" t="s">
        <v>2022</v>
      </c>
      <c r="Q79" s="261" t="s">
        <v>2571</v>
      </c>
      <c r="R79" s="261" t="s">
        <v>2023</v>
      </c>
      <c r="S79" s="261" t="s">
        <v>2572</v>
      </c>
      <c r="T79" s="261" t="s">
        <v>2022</v>
      </c>
      <c r="U79" s="261" t="s">
        <v>2024</v>
      </c>
      <c r="V79" s="261" t="s">
        <v>2025</v>
      </c>
      <c r="W79" s="261" t="s">
        <v>673</v>
      </c>
      <c r="X79" s="261" t="s">
        <v>35</v>
      </c>
      <c r="Y79" s="261" t="s">
        <v>934</v>
      </c>
      <c r="Z79" s="261" t="s">
        <v>725</v>
      </c>
      <c r="AA79" s="261" t="s">
        <v>2573</v>
      </c>
    </row>
    <row r="80" spans="1:27" x14ac:dyDescent="0.25">
      <c r="A80" s="260" t="s">
        <v>1053</v>
      </c>
      <c r="B80" s="261">
        <v>1400</v>
      </c>
      <c r="C80" s="262" t="s">
        <v>31</v>
      </c>
      <c r="D80" s="261" t="s">
        <v>18</v>
      </c>
      <c r="E80" s="261" t="s">
        <v>1952</v>
      </c>
      <c r="F80" s="261" t="s">
        <v>757</v>
      </c>
      <c r="G80" s="261" t="s">
        <v>2574</v>
      </c>
      <c r="H80" s="261" t="s">
        <v>2575</v>
      </c>
      <c r="I80" s="261" t="s">
        <v>46</v>
      </c>
      <c r="J80" s="261" t="s">
        <v>721</v>
      </c>
      <c r="K80" s="261" t="s">
        <v>1055</v>
      </c>
      <c r="L80" s="261" t="s">
        <v>43</v>
      </c>
      <c r="M80" s="261" t="s">
        <v>1056</v>
      </c>
      <c r="N80" s="261" t="s">
        <v>2576</v>
      </c>
      <c r="O80" s="262"/>
      <c r="P80" s="261" t="s">
        <v>2577</v>
      </c>
      <c r="Q80" s="261" t="s">
        <v>2578</v>
      </c>
      <c r="R80" s="261" t="s">
        <v>2579</v>
      </c>
      <c r="S80" s="261" t="s">
        <v>837</v>
      </c>
      <c r="T80" s="261" t="s">
        <v>1056</v>
      </c>
      <c r="U80" s="261" t="s">
        <v>1057</v>
      </c>
      <c r="V80" s="261"/>
      <c r="W80" s="261" t="s">
        <v>1054</v>
      </c>
      <c r="X80" s="261" t="s">
        <v>762</v>
      </c>
      <c r="Y80" s="261" t="s">
        <v>1058</v>
      </c>
      <c r="Z80" s="261" t="s">
        <v>725</v>
      </c>
      <c r="AA80" s="261"/>
    </row>
    <row r="81" spans="1:27" ht="25.5" x14ac:dyDescent="0.25">
      <c r="A81" s="260" t="s">
        <v>1059</v>
      </c>
      <c r="B81" s="261">
        <v>250</v>
      </c>
      <c r="C81" s="262" t="s">
        <v>31</v>
      </c>
      <c r="D81" s="261" t="s">
        <v>18</v>
      </c>
      <c r="E81" s="261" t="s">
        <v>2580</v>
      </c>
      <c r="F81" s="274">
        <v>79.53</v>
      </c>
      <c r="G81" s="261" t="s">
        <v>1062</v>
      </c>
      <c r="H81" s="261" t="s">
        <v>1063</v>
      </c>
      <c r="I81" s="261" t="s">
        <v>1064</v>
      </c>
      <c r="J81" s="261" t="s">
        <v>35</v>
      </c>
      <c r="K81" s="261" t="s">
        <v>1065</v>
      </c>
      <c r="L81" s="261" t="s">
        <v>49</v>
      </c>
      <c r="M81" s="261" t="s">
        <v>1066</v>
      </c>
      <c r="N81" s="261" t="s">
        <v>1067</v>
      </c>
      <c r="O81" s="262"/>
      <c r="P81" s="261" t="s">
        <v>2581</v>
      </c>
      <c r="Q81" s="261" t="s">
        <v>1061</v>
      </c>
      <c r="R81" s="261" t="s">
        <v>1060</v>
      </c>
      <c r="S81" s="261"/>
      <c r="T81" s="261" t="s">
        <v>1066</v>
      </c>
      <c r="U81" s="261" t="s">
        <v>1068</v>
      </c>
      <c r="V81" s="261"/>
      <c r="W81" s="261" t="s">
        <v>1064</v>
      </c>
      <c r="X81" s="261" t="s">
        <v>35</v>
      </c>
      <c r="Y81" s="261" t="s">
        <v>1065</v>
      </c>
      <c r="Z81" s="261" t="s">
        <v>725</v>
      </c>
      <c r="AA81" s="261" t="s">
        <v>2582</v>
      </c>
    </row>
    <row r="82" spans="1:27" x14ac:dyDescent="0.25">
      <c r="A82" s="260" t="s">
        <v>1069</v>
      </c>
      <c r="B82" s="261">
        <v>100</v>
      </c>
      <c r="C82" s="262" t="s">
        <v>31</v>
      </c>
      <c r="D82" s="261" t="s">
        <v>18</v>
      </c>
      <c r="E82" s="261" t="s">
        <v>731</v>
      </c>
      <c r="F82" s="261">
        <v>73</v>
      </c>
      <c r="G82" s="261" t="s">
        <v>1070</v>
      </c>
      <c r="H82" s="261" t="s">
        <v>2583</v>
      </c>
      <c r="I82" s="261" t="s">
        <v>1072</v>
      </c>
      <c r="J82" s="261" t="s">
        <v>35</v>
      </c>
      <c r="K82" s="261" t="s">
        <v>1073</v>
      </c>
      <c r="L82" s="261" t="s">
        <v>70</v>
      </c>
      <c r="M82" s="261" t="s">
        <v>1074</v>
      </c>
      <c r="N82" s="261" t="s">
        <v>2584</v>
      </c>
      <c r="O82" s="262"/>
      <c r="P82" s="261" t="s">
        <v>1074</v>
      </c>
      <c r="Q82" s="261" t="s">
        <v>2026</v>
      </c>
      <c r="R82" s="261" t="s">
        <v>2027</v>
      </c>
      <c r="S82" s="261"/>
      <c r="T82" s="261" t="s">
        <v>1074</v>
      </c>
      <c r="U82" s="261" t="s">
        <v>1075</v>
      </c>
      <c r="V82" s="261" t="s">
        <v>1071</v>
      </c>
      <c r="W82" s="261" t="s">
        <v>1072</v>
      </c>
      <c r="X82" s="261" t="s">
        <v>35</v>
      </c>
      <c r="Y82" s="261" t="s">
        <v>1073</v>
      </c>
      <c r="Z82" s="261" t="s">
        <v>2585</v>
      </c>
      <c r="AA82" s="261" t="s">
        <v>2586</v>
      </c>
    </row>
    <row r="83" spans="1:27" ht="25.5" x14ac:dyDescent="0.25">
      <c r="A83" s="260" t="s">
        <v>2587</v>
      </c>
      <c r="B83" s="261">
        <v>100</v>
      </c>
      <c r="C83" s="262" t="s">
        <v>31</v>
      </c>
      <c r="D83" s="261" t="s">
        <v>59</v>
      </c>
      <c r="E83" s="261" t="s">
        <v>828</v>
      </c>
      <c r="F83" s="261" t="s">
        <v>2588</v>
      </c>
      <c r="G83" s="261" t="s">
        <v>2028</v>
      </c>
      <c r="H83" s="261" t="s">
        <v>2030</v>
      </c>
      <c r="I83" s="261" t="s">
        <v>1077</v>
      </c>
      <c r="J83" s="261" t="s">
        <v>721</v>
      </c>
      <c r="K83" s="261" t="s">
        <v>1078</v>
      </c>
      <c r="L83" s="261" t="s">
        <v>43</v>
      </c>
      <c r="M83" s="261" t="s">
        <v>1076</v>
      </c>
      <c r="N83" s="261" t="s">
        <v>2029</v>
      </c>
      <c r="O83" s="262"/>
      <c r="P83" s="261" t="s">
        <v>1076</v>
      </c>
      <c r="Q83" s="261" t="s">
        <v>2029</v>
      </c>
      <c r="R83" s="261" t="s">
        <v>2589</v>
      </c>
      <c r="S83" s="261" t="s">
        <v>837</v>
      </c>
      <c r="T83" s="261" t="s">
        <v>1076</v>
      </c>
      <c r="U83" s="261" t="s">
        <v>2590</v>
      </c>
      <c r="V83" s="261"/>
      <c r="W83" s="261" t="s">
        <v>1077</v>
      </c>
      <c r="X83" s="261" t="s">
        <v>721</v>
      </c>
      <c r="Y83" s="261" t="s">
        <v>1078</v>
      </c>
      <c r="Z83" s="261" t="s">
        <v>725</v>
      </c>
      <c r="AA83" s="261" t="s">
        <v>2591</v>
      </c>
    </row>
    <row r="84" spans="1:27" x14ac:dyDescent="0.25">
      <c r="A84" s="260" t="s">
        <v>1079</v>
      </c>
      <c r="B84" s="261">
        <v>100</v>
      </c>
      <c r="C84" s="262" t="s">
        <v>31</v>
      </c>
      <c r="D84" s="261" t="s">
        <v>18</v>
      </c>
      <c r="E84" s="261" t="s">
        <v>1241</v>
      </c>
      <c r="F84" s="261" t="s">
        <v>2376</v>
      </c>
      <c r="G84" s="261" t="s">
        <v>1083</v>
      </c>
      <c r="H84" s="261" t="s">
        <v>1084</v>
      </c>
      <c r="I84" s="261" t="s">
        <v>1085</v>
      </c>
      <c r="J84" s="261" t="s">
        <v>35</v>
      </c>
      <c r="K84" s="261" t="s">
        <v>1086</v>
      </c>
      <c r="L84" s="261" t="s">
        <v>49</v>
      </c>
      <c r="M84" s="261" t="s">
        <v>1087</v>
      </c>
      <c r="N84" s="261" t="s">
        <v>1082</v>
      </c>
      <c r="O84" s="262"/>
      <c r="P84" s="261" t="s">
        <v>1080</v>
      </c>
      <c r="Q84" s="261" t="s">
        <v>1082</v>
      </c>
      <c r="R84" s="261" t="s">
        <v>1081</v>
      </c>
      <c r="S84" s="261"/>
      <c r="T84" s="261" t="s">
        <v>1087</v>
      </c>
      <c r="U84" s="261" t="s">
        <v>1088</v>
      </c>
      <c r="V84" s="261"/>
      <c r="W84" s="261" t="s">
        <v>1085</v>
      </c>
      <c r="X84" s="261" t="s">
        <v>35</v>
      </c>
      <c r="Y84" s="261" t="s">
        <v>1086</v>
      </c>
      <c r="Z84" s="261" t="s">
        <v>725</v>
      </c>
      <c r="AA84" s="261" t="s">
        <v>2592</v>
      </c>
    </row>
    <row r="85" spans="1:27" x14ac:dyDescent="0.25">
      <c r="A85" s="260" t="s">
        <v>1089</v>
      </c>
      <c r="B85" s="261">
        <v>400</v>
      </c>
      <c r="C85" s="262" t="s">
        <v>31</v>
      </c>
      <c r="D85" s="261" t="s">
        <v>59</v>
      </c>
      <c r="E85" s="261"/>
      <c r="F85" s="261"/>
      <c r="G85" s="261" t="s">
        <v>1093</v>
      </c>
      <c r="H85" s="261" t="s">
        <v>2593</v>
      </c>
      <c r="I85" s="261" t="s">
        <v>675</v>
      </c>
      <c r="J85" s="261" t="s">
        <v>721</v>
      </c>
      <c r="K85" s="261" t="s">
        <v>1094</v>
      </c>
      <c r="L85" s="261" t="s">
        <v>49</v>
      </c>
      <c r="M85" s="261" t="s">
        <v>1091</v>
      </c>
      <c r="N85" s="261" t="s">
        <v>1092</v>
      </c>
      <c r="O85" s="262"/>
      <c r="P85" s="261" t="s">
        <v>1091</v>
      </c>
      <c r="Q85" s="261" t="s">
        <v>1092</v>
      </c>
      <c r="R85" s="261" t="s">
        <v>1090</v>
      </c>
      <c r="S85" s="261" t="s">
        <v>837</v>
      </c>
      <c r="T85" s="261" t="s">
        <v>1091</v>
      </c>
      <c r="U85" s="261" t="s">
        <v>2594</v>
      </c>
      <c r="V85" s="261"/>
      <c r="W85" s="261" t="s">
        <v>675</v>
      </c>
      <c r="X85" s="261" t="s">
        <v>35</v>
      </c>
      <c r="Y85" s="261" t="s">
        <v>1094</v>
      </c>
      <c r="Z85" s="261" t="s">
        <v>725</v>
      </c>
      <c r="AA85" s="261"/>
    </row>
    <row r="86" spans="1:27" ht="25.5" x14ac:dyDescent="0.25">
      <c r="A86" s="260" t="s">
        <v>1095</v>
      </c>
      <c r="B86" s="261">
        <v>500</v>
      </c>
      <c r="C86" s="262" t="s">
        <v>31</v>
      </c>
      <c r="D86" s="261" t="s">
        <v>18</v>
      </c>
      <c r="E86" s="261" t="s">
        <v>2580</v>
      </c>
      <c r="F86" s="261" t="s">
        <v>2595</v>
      </c>
      <c r="G86" s="261" t="s">
        <v>2596</v>
      </c>
      <c r="H86" s="261" t="s">
        <v>1097</v>
      </c>
      <c r="I86" s="261" t="s">
        <v>1098</v>
      </c>
      <c r="J86" s="261" t="s">
        <v>721</v>
      </c>
      <c r="K86" s="261" t="s">
        <v>1099</v>
      </c>
      <c r="L86" s="261" t="s">
        <v>43</v>
      </c>
      <c r="M86" s="261" t="s">
        <v>2597</v>
      </c>
      <c r="N86" s="261" t="s">
        <v>2031</v>
      </c>
      <c r="O86" s="262"/>
      <c r="P86" s="261" t="s">
        <v>1096</v>
      </c>
      <c r="Q86" s="261" t="s">
        <v>2031</v>
      </c>
      <c r="R86" s="261" t="s">
        <v>2032</v>
      </c>
      <c r="S86" s="261" t="s">
        <v>2598</v>
      </c>
      <c r="T86" s="261" t="s">
        <v>2597</v>
      </c>
      <c r="U86" s="261" t="s">
        <v>1097</v>
      </c>
      <c r="V86" s="261"/>
      <c r="W86" s="261" t="s">
        <v>1098</v>
      </c>
      <c r="X86" s="261" t="s">
        <v>35</v>
      </c>
      <c r="Y86" s="261" t="s">
        <v>1099</v>
      </c>
      <c r="Z86" s="261" t="s">
        <v>725</v>
      </c>
      <c r="AA86" s="261" t="s">
        <v>2599</v>
      </c>
    </row>
    <row r="87" spans="1:27" x14ac:dyDescent="0.25">
      <c r="A87" s="260" t="s">
        <v>1101</v>
      </c>
      <c r="B87" s="261">
        <v>7000</v>
      </c>
      <c r="C87" s="262" t="s">
        <v>31</v>
      </c>
      <c r="D87" s="261" t="s">
        <v>59</v>
      </c>
      <c r="E87" s="261"/>
      <c r="F87" s="261"/>
      <c r="G87" s="261" t="s">
        <v>1104</v>
      </c>
      <c r="H87" s="261" t="s">
        <v>2600</v>
      </c>
      <c r="I87" s="261" t="s">
        <v>359</v>
      </c>
      <c r="J87" s="261" t="s">
        <v>35</v>
      </c>
      <c r="K87" s="261" t="s">
        <v>1003</v>
      </c>
      <c r="L87" s="261" t="s">
        <v>70</v>
      </c>
      <c r="M87" s="261" t="s">
        <v>1102</v>
      </c>
      <c r="N87" s="261" t="s">
        <v>2601</v>
      </c>
      <c r="O87" s="262"/>
      <c r="P87" s="261" t="s">
        <v>1102</v>
      </c>
      <c r="Q87" s="261" t="s">
        <v>2601</v>
      </c>
      <c r="R87" s="261" t="s">
        <v>1103</v>
      </c>
      <c r="S87" s="261"/>
      <c r="T87" s="261" t="s">
        <v>1102</v>
      </c>
      <c r="U87" s="261" t="s">
        <v>1105</v>
      </c>
      <c r="V87" s="261"/>
      <c r="W87" s="261" t="s">
        <v>359</v>
      </c>
      <c r="X87" s="261" t="s">
        <v>35</v>
      </c>
      <c r="Y87" s="261" t="s">
        <v>1003</v>
      </c>
      <c r="Z87" s="261" t="s">
        <v>725</v>
      </c>
      <c r="AA87" s="261" t="s">
        <v>2602</v>
      </c>
    </row>
    <row r="88" spans="1:27" x14ac:dyDescent="0.25">
      <c r="A88" s="260" t="s">
        <v>1106</v>
      </c>
      <c r="B88" s="261">
        <v>1000</v>
      </c>
      <c r="C88" s="262" t="s">
        <v>31</v>
      </c>
      <c r="D88" s="261" t="s">
        <v>18</v>
      </c>
      <c r="E88" s="261" t="s">
        <v>731</v>
      </c>
      <c r="F88" s="261">
        <v>82.12</v>
      </c>
      <c r="G88" s="261" t="s">
        <v>1107</v>
      </c>
      <c r="H88" s="261" t="s">
        <v>2603</v>
      </c>
      <c r="I88" s="261" t="s">
        <v>659</v>
      </c>
      <c r="J88" s="261" t="s">
        <v>35</v>
      </c>
      <c r="K88" s="261" t="s">
        <v>1109</v>
      </c>
      <c r="L88" s="261" t="s">
        <v>28</v>
      </c>
      <c r="M88" s="261" t="s">
        <v>1110</v>
      </c>
      <c r="N88" s="261" t="s">
        <v>2604</v>
      </c>
      <c r="O88" s="262"/>
      <c r="P88" s="261" t="s">
        <v>1110</v>
      </c>
      <c r="Q88" s="261" t="s">
        <v>2605</v>
      </c>
      <c r="R88" s="261" t="s">
        <v>1111</v>
      </c>
      <c r="S88" s="261"/>
      <c r="T88" s="261" t="s">
        <v>1110</v>
      </c>
      <c r="U88" s="261" t="s">
        <v>1108</v>
      </c>
      <c r="V88" s="261"/>
      <c r="W88" s="261" t="s">
        <v>659</v>
      </c>
      <c r="X88" s="261" t="s">
        <v>35</v>
      </c>
      <c r="Y88" s="261" t="s">
        <v>1109</v>
      </c>
      <c r="Z88" s="261" t="s">
        <v>725</v>
      </c>
      <c r="AA88" s="261" t="s">
        <v>2606</v>
      </c>
    </row>
    <row r="89" spans="1:27" x14ac:dyDescent="0.25">
      <c r="A89" s="260" t="s">
        <v>2321</v>
      </c>
      <c r="B89" s="261">
        <v>150</v>
      </c>
      <c r="C89" s="262" t="s">
        <v>31</v>
      </c>
      <c r="D89" s="261" t="s">
        <v>59</v>
      </c>
      <c r="E89" s="261"/>
      <c r="F89" s="261"/>
      <c r="G89" s="261" t="s">
        <v>2607</v>
      </c>
      <c r="H89" s="261" t="s">
        <v>2608</v>
      </c>
      <c r="I89" s="261" t="s">
        <v>2609</v>
      </c>
      <c r="J89" s="261" t="s">
        <v>721</v>
      </c>
      <c r="K89" s="261" t="s">
        <v>1141</v>
      </c>
      <c r="L89" s="261" t="s">
        <v>43</v>
      </c>
      <c r="M89" s="261" t="s">
        <v>2610</v>
      </c>
      <c r="N89" s="261" t="s">
        <v>2611</v>
      </c>
      <c r="O89" s="262"/>
      <c r="P89" s="261" t="s">
        <v>2612</v>
      </c>
      <c r="Q89" s="261" t="s">
        <v>2613</v>
      </c>
      <c r="R89" s="261" t="s">
        <v>2614</v>
      </c>
      <c r="S89" s="261" t="s">
        <v>758</v>
      </c>
      <c r="T89" s="261" t="s">
        <v>2610</v>
      </c>
      <c r="U89" s="261" t="s">
        <v>2615</v>
      </c>
      <c r="V89" s="261"/>
      <c r="W89" s="261" t="s">
        <v>2609</v>
      </c>
      <c r="X89" s="261" t="s">
        <v>721</v>
      </c>
      <c r="Y89" s="261"/>
      <c r="Z89" s="261" t="s">
        <v>2616</v>
      </c>
      <c r="AA89" s="261" t="s">
        <v>2617</v>
      </c>
    </row>
    <row r="90" spans="1:27" x14ac:dyDescent="0.25">
      <c r="A90" s="260" t="s">
        <v>2618</v>
      </c>
      <c r="B90" s="261">
        <v>4000</v>
      </c>
      <c r="C90" s="262" t="s">
        <v>31</v>
      </c>
      <c r="D90" s="261" t="s">
        <v>59</v>
      </c>
      <c r="E90" s="261"/>
      <c r="F90" s="261"/>
      <c r="G90" s="261" t="s">
        <v>1115</v>
      </c>
      <c r="H90" s="261" t="s">
        <v>1114</v>
      </c>
      <c r="I90" s="261" t="s">
        <v>1373</v>
      </c>
      <c r="J90" s="261" t="s">
        <v>35</v>
      </c>
      <c r="K90" s="261" t="s">
        <v>1040</v>
      </c>
      <c r="L90" s="261" t="s">
        <v>70</v>
      </c>
      <c r="M90" s="261" t="s">
        <v>1113</v>
      </c>
      <c r="N90" s="261" t="s">
        <v>2619</v>
      </c>
      <c r="O90" s="262"/>
      <c r="P90" s="261" t="s">
        <v>1113</v>
      </c>
      <c r="Q90" s="261" t="s">
        <v>2619</v>
      </c>
      <c r="R90" s="261" t="s">
        <v>1116</v>
      </c>
      <c r="S90" s="261"/>
      <c r="T90" s="261" t="s">
        <v>1113</v>
      </c>
      <c r="U90" s="261" t="s">
        <v>1114</v>
      </c>
      <c r="V90" s="261"/>
      <c r="W90" s="261" t="s">
        <v>1117</v>
      </c>
      <c r="X90" s="261" t="s">
        <v>35</v>
      </c>
      <c r="Y90" s="261" t="s">
        <v>1040</v>
      </c>
      <c r="Z90" s="261" t="s">
        <v>725</v>
      </c>
      <c r="AA90" s="261"/>
    </row>
    <row r="91" spans="1:27" x14ac:dyDescent="0.25">
      <c r="A91" s="260" t="s">
        <v>1118</v>
      </c>
      <c r="B91" s="261">
        <v>500</v>
      </c>
      <c r="C91" s="262" t="s">
        <v>31</v>
      </c>
      <c r="D91" s="261" t="s">
        <v>59</v>
      </c>
      <c r="E91" s="261"/>
      <c r="F91" s="261"/>
      <c r="G91" s="261" t="s">
        <v>2620</v>
      </c>
      <c r="H91" s="261" t="s">
        <v>1121</v>
      </c>
      <c r="I91" s="261" t="s">
        <v>682</v>
      </c>
      <c r="J91" s="261" t="s">
        <v>35</v>
      </c>
      <c r="K91" s="261" t="s">
        <v>950</v>
      </c>
      <c r="L91" s="261" t="s">
        <v>53</v>
      </c>
      <c r="M91" s="261" t="s">
        <v>1119</v>
      </c>
      <c r="N91" s="261" t="s">
        <v>2621</v>
      </c>
      <c r="O91" s="262"/>
      <c r="P91" s="261" t="s">
        <v>2622</v>
      </c>
      <c r="Q91" s="261" t="s">
        <v>2623</v>
      </c>
      <c r="R91" s="261" t="s">
        <v>1120</v>
      </c>
      <c r="S91" s="261" t="s">
        <v>837</v>
      </c>
      <c r="T91" s="261" t="s">
        <v>1119</v>
      </c>
      <c r="U91" s="261" t="s">
        <v>2624</v>
      </c>
      <c r="V91" s="261"/>
      <c r="W91" s="261" t="s">
        <v>682</v>
      </c>
      <c r="X91" s="261" t="s">
        <v>35</v>
      </c>
      <c r="Y91" s="261"/>
      <c r="Z91" s="261" t="s">
        <v>725</v>
      </c>
      <c r="AA91" s="261"/>
    </row>
    <row r="92" spans="1:27" x14ac:dyDescent="0.25">
      <c r="A92" s="260" t="s">
        <v>1122</v>
      </c>
      <c r="B92" s="261">
        <v>400</v>
      </c>
      <c r="C92" s="262" t="s">
        <v>31</v>
      </c>
      <c r="D92" s="261" t="s">
        <v>59</v>
      </c>
      <c r="E92" s="261"/>
      <c r="F92" s="261"/>
      <c r="G92" s="261" t="s">
        <v>2625</v>
      </c>
      <c r="H92" s="261" t="s">
        <v>1126</v>
      </c>
      <c r="I92" s="261" t="s">
        <v>664</v>
      </c>
      <c r="J92" s="261" t="s">
        <v>721</v>
      </c>
      <c r="K92" s="261" t="s">
        <v>664</v>
      </c>
      <c r="L92" s="261" t="s">
        <v>723</v>
      </c>
      <c r="M92" s="261" t="s">
        <v>1124</v>
      </c>
      <c r="N92" s="261" t="s">
        <v>2626</v>
      </c>
      <c r="O92" s="262"/>
      <c r="P92" s="261" t="s">
        <v>1124</v>
      </c>
      <c r="Q92" s="261" t="s">
        <v>1125</v>
      </c>
      <c r="R92" s="261" t="s">
        <v>1123</v>
      </c>
      <c r="S92" s="261"/>
      <c r="T92" s="261" t="s">
        <v>1124</v>
      </c>
      <c r="U92" s="261" t="s">
        <v>1126</v>
      </c>
      <c r="V92" s="261"/>
      <c r="W92" s="261" t="s">
        <v>664</v>
      </c>
      <c r="X92" s="261" t="s">
        <v>35</v>
      </c>
      <c r="Y92" s="261"/>
      <c r="Z92" s="261" t="s">
        <v>725</v>
      </c>
      <c r="AA92" s="261" t="s">
        <v>2627</v>
      </c>
    </row>
    <row r="93" spans="1:27" x14ac:dyDescent="0.25">
      <c r="A93" s="260" t="s">
        <v>1127</v>
      </c>
      <c r="B93" s="261">
        <v>1200</v>
      </c>
      <c r="C93" s="262" t="s">
        <v>31</v>
      </c>
      <c r="D93" s="261" t="s">
        <v>59</v>
      </c>
      <c r="E93" s="261" t="s">
        <v>767</v>
      </c>
      <c r="F93" s="261" t="s">
        <v>2360</v>
      </c>
      <c r="G93" s="261" t="s">
        <v>1129</v>
      </c>
      <c r="H93" s="261" t="s">
        <v>2628</v>
      </c>
      <c r="I93" s="261" t="s">
        <v>1131</v>
      </c>
      <c r="J93" s="261" t="s">
        <v>35</v>
      </c>
      <c r="K93" s="261" t="s">
        <v>1132</v>
      </c>
      <c r="L93" s="261" t="s">
        <v>723</v>
      </c>
      <c r="M93" s="261" t="s">
        <v>1128</v>
      </c>
      <c r="N93" s="261" t="s">
        <v>2629</v>
      </c>
      <c r="O93" s="262"/>
      <c r="P93" s="261" t="s">
        <v>1128</v>
      </c>
      <c r="Q93" s="261" t="s">
        <v>2629</v>
      </c>
      <c r="R93" s="261" t="s">
        <v>2034</v>
      </c>
      <c r="S93" s="261" t="s">
        <v>929</v>
      </c>
      <c r="T93" s="261" t="s">
        <v>1128</v>
      </c>
      <c r="U93" s="261" t="s">
        <v>1130</v>
      </c>
      <c r="V93" s="261"/>
      <c r="W93" s="261" t="s">
        <v>1131</v>
      </c>
      <c r="X93" s="261" t="s">
        <v>35</v>
      </c>
      <c r="Y93" s="261" t="s">
        <v>1132</v>
      </c>
      <c r="Z93" s="261" t="s">
        <v>725</v>
      </c>
      <c r="AA93" s="261" t="s">
        <v>2630</v>
      </c>
    </row>
    <row r="94" spans="1:27" ht="25.5" x14ac:dyDescent="0.25">
      <c r="A94" s="260" t="s">
        <v>1133</v>
      </c>
      <c r="B94" s="261">
        <v>400</v>
      </c>
      <c r="C94" s="262" t="s">
        <v>31</v>
      </c>
      <c r="D94" s="261" t="s">
        <v>59</v>
      </c>
      <c r="E94" s="261" t="s">
        <v>863</v>
      </c>
      <c r="F94" s="261">
        <v>65.28</v>
      </c>
      <c r="G94" s="261" t="s">
        <v>2631</v>
      </c>
      <c r="H94" s="261" t="s">
        <v>2632</v>
      </c>
      <c r="I94" s="261" t="s">
        <v>1086</v>
      </c>
      <c r="J94" s="261" t="s">
        <v>35</v>
      </c>
      <c r="K94" s="261" t="s">
        <v>1135</v>
      </c>
      <c r="L94" s="261" t="s">
        <v>53</v>
      </c>
      <c r="M94" s="261" t="s">
        <v>2633</v>
      </c>
      <c r="N94" s="261" t="s">
        <v>1134</v>
      </c>
      <c r="O94" s="262"/>
      <c r="P94" s="261" t="s">
        <v>2633</v>
      </c>
      <c r="Q94" s="261" t="s">
        <v>1134</v>
      </c>
      <c r="R94" s="261" t="s">
        <v>2634</v>
      </c>
      <c r="S94" s="261"/>
      <c r="T94" s="261" t="s">
        <v>2633</v>
      </c>
      <c r="U94" s="261" t="s">
        <v>1136</v>
      </c>
      <c r="V94" s="261"/>
      <c r="W94" s="261" t="s">
        <v>1086</v>
      </c>
      <c r="X94" s="261" t="s">
        <v>822</v>
      </c>
      <c r="Y94" s="261" t="s">
        <v>1135</v>
      </c>
      <c r="Z94" s="261" t="s">
        <v>725</v>
      </c>
      <c r="AA94" s="261"/>
    </row>
    <row r="95" spans="1:27" ht="25.5" x14ac:dyDescent="0.25">
      <c r="A95" s="260" t="s">
        <v>1137</v>
      </c>
      <c r="B95" s="261">
        <v>525</v>
      </c>
      <c r="C95" s="262" t="s">
        <v>31</v>
      </c>
      <c r="D95" s="261" t="s">
        <v>18</v>
      </c>
      <c r="E95" s="261" t="s">
        <v>2635</v>
      </c>
      <c r="F95" s="261" t="s">
        <v>2533</v>
      </c>
      <c r="G95" s="261" t="s">
        <v>1138</v>
      </c>
      <c r="H95" s="261" t="s">
        <v>2636</v>
      </c>
      <c r="I95" s="261" t="s">
        <v>1139</v>
      </c>
      <c r="J95" s="261" t="s">
        <v>721</v>
      </c>
      <c r="K95" s="261" t="s">
        <v>869</v>
      </c>
      <c r="L95" s="261" t="s">
        <v>70</v>
      </c>
      <c r="M95" s="261" t="s">
        <v>2637</v>
      </c>
      <c r="N95" s="261" t="s">
        <v>2638</v>
      </c>
      <c r="O95" s="262"/>
      <c r="P95" s="261" t="s">
        <v>2637</v>
      </c>
      <c r="Q95" s="261" t="s">
        <v>2638</v>
      </c>
      <c r="R95" s="261" t="s">
        <v>2639</v>
      </c>
      <c r="S95" s="261" t="s">
        <v>929</v>
      </c>
      <c r="T95" s="261" t="s">
        <v>2637</v>
      </c>
      <c r="U95" s="261" t="s">
        <v>1140</v>
      </c>
      <c r="V95" s="261"/>
      <c r="W95" s="261" t="s">
        <v>1139</v>
      </c>
      <c r="X95" s="261" t="s">
        <v>35</v>
      </c>
      <c r="Y95" s="261" t="s">
        <v>869</v>
      </c>
      <c r="Z95" s="261" t="s">
        <v>2640</v>
      </c>
      <c r="AA95" s="261" t="s">
        <v>2641</v>
      </c>
    </row>
    <row r="96" spans="1:27" ht="25.5" x14ac:dyDescent="0.25">
      <c r="A96" s="260" t="s">
        <v>1142</v>
      </c>
      <c r="B96" s="261">
        <v>3000</v>
      </c>
      <c r="C96" s="262" t="s">
        <v>31</v>
      </c>
      <c r="D96" s="261" t="s">
        <v>18</v>
      </c>
      <c r="E96" s="261" t="s">
        <v>2580</v>
      </c>
      <c r="F96" s="274">
        <v>81.260000000000005</v>
      </c>
      <c r="G96" s="261" t="s">
        <v>2642</v>
      </c>
      <c r="H96" s="261" t="s">
        <v>2643</v>
      </c>
      <c r="I96" s="261" t="s">
        <v>2035</v>
      </c>
      <c r="J96" s="261" t="s">
        <v>721</v>
      </c>
      <c r="K96" s="261" t="s">
        <v>810</v>
      </c>
      <c r="L96" s="261" t="s">
        <v>49</v>
      </c>
      <c r="M96" s="261" t="s">
        <v>1143</v>
      </c>
      <c r="N96" s="261" t="s">
        <v>2037</v>
      </c>
      <c r="O96" s="262"/>
      <c r="P96" s="261" t="s">
        <v>2036</v>
      </c>
      <c r="Q96" s="261" t="s">
        <v>2037</v>
      </c>
      <c r="R96" s="261" t="s">
        <v>2038</v>
      </c>
      <c r="S96" s="261" t="s">
        <v>1317</v>
      </c>
      <c r="T96" s="261" t="s">
        <v>1143</v>
      </c>
      <c r="U96" s="261" t="s">
        <v>1144</v>
      </c>
      <c r="V96" s="261"/>
      <c r="W96" s="261" t="s">
        <v>809</v>
      </c>
      <c r="X96" s="261" t="s">
        <v>721</v>
      </c>
      <c r="Y96" s="261" t="s">
        <v>810</v>
      </c>
      <c r="Z96" s="261" t="s">
        <v>725</v>
      </c>
      <c r="AA96" s="261" t="s">
        <v>2644</v>
      </c>
    </row>
    <row r="97" spans="1:27" x14ac:dyDescent="0.25">
      <c r="A97" s="260" t="s">
        <v>1145</v>
      </c>
      <c r="B97" s="261">
        <v>100</v>
      </c>
      <c r="C97" s="262" t="s">
        <v>31</v>
      </c>
      <c r="D97" s="261" t="s">
        <v>18</v>
      </c>
      <c r="E97" s="261" t="s">
        <v>731</v>
      </c>
      <c r="F97" s="261" t="s">
        <v>2645</v>
      </c>
      <c r="G97" s="261" t="s">
        <v>2646</v>
      </c>
      <c r="H97" s="261" t="s">
        <v>1150</v>
      </c>
      <c r="I97" s="261" t="s">
        <v>1147</v>
      </c>
      <c r="J97" s="261" t="s">
        <v>721</v>
      </c>
      <c r="K97" s="261" t="s">
        <v>1148</v>
      </c>
      <c r="L97" s="261" t="s">
        <v>28</v>
      </c>
      <c r="M97" s="261" t="s">
        <v>1146</v>
      </c>
      <c r="N97" s="261" t="s">
        <v>2039</v>
      </c>
      <c r="O97" s="262"/>
      <c r="P97" s="261" t="s">
        <v>1146</v>
      </c>
      <c r="Q97" s="261" t="s">
        <v>2039</v>
      </c>
      <c r="R97" s="261" t="s">
        <v>1149</v>
      </c>
      <c r="S97" s="261" t="s">
        <v>837</v>
      </c>
      <c r="T97" s="261" t="s">
        <v>1146</v>
      </c>
      <c r="U97" s="261" t="s">
        <v>1150</v>
      </c>
      <c r="V97" s="261"/>
      <c r="W97" s="261" t="s">
        <v>1147</v>
      </c>
      <c r="X97" s="261" t="s">
        <v>35</v>
      </c>
      <c r="Y97" s="261" t="s">
        <v>1148</v>
      </c>
      <c r="Z97" s="261" t="s">
        <v>725</v>
      </c>
      <c r="AA97" s="261"/>
    </row>
    <row r="98" spans="1:27" x14ac:dyDescent="0.25">
      <c r="A98" s="260" t="s">
        <v>1151</v>
      </c>
      <c r="B98" s="261">
        <v>1000</v>
      </c>
      <c r="C98" s="262" t="s">
        <v>31</v>
      </c>
      <c r="D98" s="261" t="s">
        <v>18</v>
      </c>
      <c r="E98" s="261" t="s">
        <v>731</v>
      </c>
      <c r="F98" s="261" t="s">
        <v>2645</v>
      </c>
      <c r="G98" s="261" t="s">
        <v>2647</v>
      </c>
      <c r="H98" s="261" t="s">
        <v>1154</v>
      </c>
      <c r="I98" s="261" t="s">
        <v>658</v>
      </c>
      <c r="J98" s="261" t="s">
        <v>721</v>
      </c>
      <c r="K98" s="261" t="s">
        <v>860</v>
      </c>
      <c r="L98" s="261" t="s">
        <v>28</v>
      </c>
      <c r="M98" s="261" t="s">
        <v>1152</v>
      </c>
      <c r="N98" s="261" t="s">
        <v>1155</v>
      </c>
      <c r="O98" s="262"/>
      <c r="P98" s="261" t="s">
        <v>1152</v>
      </c>
      <c r="Q98" s="261" t="s">
        <v>1155</v>
      </c>
      <c r="R98" s="261" t="s">
        <v>1153</v>
      </c>
      <c r="S98" s="261" t="s">
        <v>929</v>
      </c>
      <c r="T98" s="261" t="s">
        <v>1152</v>
      </c>
      <c r="U98" s="261" t="s">
        <v>1154</v>
      </c>
      <c r="V98" s="261"/>
      <c r="W98" s="261" t="s">
        <v>658</v>
      </c>
      <c r="X98" s="261" t="s">
        <v>721</v>
      </c>
      <c r="Y98" s="261" t="s">
        <v>860</v>
      </c>
      <c r="Z98" s="261" t="s">
        <v>725</v>
      </c>
      <c r="AA98" s="261" t="s">
        <v>2648</v>
      </c>
    </row>
    <row r="99" spans="1:27" ht="25.5" x14ac:dyDescent="0.25">
      <c r="A99" s="260" t="s">
        <v>1911</v>
      </c>
      <c r="B99" s="261">
        <v>175</v>
      </c>
      <c r="C99" s="262" t="s">
        <v>31</v>
      </c>
      <c r="D99" s="261" t="s">
        <v>18</v>
      </c>
      <c r="E99" s="261"/>
      <c r="F99" s="261"/>
      <c r="G99" s="261" t="s">
        <v>2649</v>
      </c>
      <c r="H99" s="261" t="s">
        <v>2040</v>
      </c>
      <c r="I99" s="261" t="s">
        <v>1685</v>
      </c>
      <c r="J99" s="261" t="s">
        <v>721</v>
      </c>
      <c r="K99" s="261" t="s">
        <v>733</v>
      </c>
      <c r="L99" s="261" t="s">
        <v>49</v>
      </c>
      <c r="M99" s="261" t="s">
        <v>2041</v>
      </c>
      <c r="N99" s="261" t="s">
        <v>2042</v>
      </c>
      <c r="O99" s="262"/>
      <c r="P99" s="261" t="s">
        <v>2041</v>
      </c>
      <c r="Q99" s="261" t="s">
        <v>2042</v>
      </c>
      <c r="R99" s="261" t="s">
        <v>2043</v>
      </c>
      <c r="S99" s="261"/>
      <c r="T99" s="261" t="s">
        <v>2041</v>
      </c>
      <c r="U99" s="261" t="s">
        <v>2040</v>
      </c>
      <c r="V99" s="261"/>
      <c r="W99" s="261" t="s">
        <v>1685</v>
      </c>
      <c r="X99" s="261" t="s">
        <v>35</v>
      </c>
      <c r="Y99" s="261"/>
      <c r="Z99" s="261" t="s">
        <v>725</v>
      </c>
      <c r="AA99" s="261" t="s">
        <v>2650</v>
      </c>
    </row>
    <row r="100" spans="1:27" ht="25.5" x14ac:dyDescent="0.25">
      <c r="A100" s="260" t="s">
        <v>1156</v>
      </c>
      <c r="B100" s="261">
        <v>4000</v>
      </c>
      <c r="C100" s="262" t="s">
        <v>31</v>
      </c>
      <c r="D100" s="261" t="s">
        <v>18</v>
      </c>
      <c r="E100" s="261" t="s">
        <v>2651</v>
      </c>
      <c r="F100" s="261" t="s">
        <v>2652</v>
      </c>
      <c r="G100" s="261" t="s">
        <v>2653</v>
      </c>
      <c r="H100" s="261" t="s">
        <v>1157</v>
      </c>
      <c r="I100" s="261" t="s">
        <v>676</v>
      </c>
      <c r="J100" s="261" t="s">
        <v>721</v>
      </c>
      <c r="K100" s="261" t="s">
        <v>888</v>
      </c>
      <c r="L100" s="261" t="s">
        <v>49</v>
      </c>
      <c r="M100" s="261" t="s">
        <v>2654</v>
      </c>
      <c r="N100" s="261" t="s">
        <v>2655</v>
      </c>
      <c r="O100" s="262"/>
      <c r="P100" s="261" t="s">
        <v>2044</v>
      </c>
      <c r="Q100" s="261" t="s">
        <v>2655</v>
      </c>
      <c r="R100" s="261" t="s">
        <v>2656</v>
      </c>
      <c r="S100" s="261" t="s">
        <v>2657</v>
      </c>
      <c r="T100" s="261" t="s">
        <v>2654</v>
      </c>
      <c r="U100" s="261" t="s">
        <v>1157</v>
      </c>
      <c r="V100" s="261"/>
      <c r="W100" s="261" t="s">
        <v>676</v>
      </c>
      <c r="X100" s="261" t="s">
        <v>721</v>
      </c>
      <c r="Y100" s="261" t="s">
        <v>888</v>
      </c>
      <c r="Z100" s="261" t="s">
        <v>725</v>
      </c>
      <c r="AA100" s="261" t="s">
        <v>2658</v>
      </c>
    </row>
    <row r="101" spans="1:27" x14ac:dyDescent="0.25">
      <c r="A101" s="260" t="s">
        <v>1158</v>
      </c>
      <c r="B101" s="261">
        <v>300</v>
      </c>
      <c r="C101" s="262" t="s">
        <v>31</v>
      </c>
      <c r="D101" s="261" t="s">
        <v>18</v>
      </c>
      <c r="E101" s="261" t="s">
        <v>731</v>
      </c>
      <c r="F101" s="261" t="s">
        <v>2376</v>
      </c>
      <c r="G101" s="261" t="s">
        <v>2659</v>
      </c>
      <c r="H101" s="261" t="s">
        <v>2660</v>
      </c>
      <c r="I101" s="261" t="s">
        <v>901</v>
      </c>
      <c r="J101" s="261" t="s">
        <v>35</v>
      </c>
      <c r="K101" s="261" t="s">
        <v>902</v>
      </c>
      <c r="L101" s="261" t="s">
        <v>49</v>
      </c>
      <c r="M101" s="261" t="s">
        <v>1159</v>
      </c>
      <c r="N101" s="261" t="s">
        <v>2046</v>
      </c>
      <c r="O101" s="262"/>
      <c r="P101" s="261" t="s">
        <v>1159</v>
      </c>
      <c r="Q101" s="261" t="s">
        <v>2046</v>
      </c>
      <c r="R101" s="261" t="s">
        <v>2661</v>
      </c>
      <c r="S101" s="261" t="s">
        <v>929</v>
      </c>
      <c r="T101" s="261" t="s">
        <v>1159</v>
      </c>
      <c r="U101" s="261" t="s">
        <v>2045</v>
      </c>
      <c r="V101" s="261"/>
      <c r="W101" s="261" t="s">
        <v>901</v>
      </c>
      <c r="X101" s="261" t="s">
        <v>721</v>
      </c>
      <c r="Y101" s="261" t="s">
        <v>902</v>
      </c>
      <c r="Z101" s="261" t="s">
        <v>725</v>
      </c>
      <c r="AA101" s="261" t="s">
        <v>2662</v>
      </c>
    </row>
    <row r="102" spans="1:27" x14ac:dyDescent="0.25">
      <c r="A102" s="260" t="s">
        <v>1160</v>
      </c>
      <c r="B102" s="261">
        <v>30</v>
      </c>
      <c r="C102" s="262" t="s">
        <v>31</v>
      </c>
      <c r="D102" s="261" t="s">
        <v>59</v>
      </c>
      <c r="E102" s="261" t="s">
        <v>767</v>
      </c>
      <c r="F102" s="261" t="s">
        <v>2360</v>
      </c>
      <c r="G102" s="261" t="s">
        <v>2663</v>
      </c>
      <c r="H102" s="261" t="s">
        <v>1161</v>
      </c>
      <c r="I102" s="261" t="s">
        <v>1162</v>
      </c>
      <c r="J102" s="261" t="s">
        <v>35</v>
      </c>
      <c r="K102" s="261" t="s">
        <v>784</v>
      </c>
      <c r="L102" s="261" t="s">
        <v>723</v>
      </c>
      <c r="M102" s="261" t="s">
        <v>2664</v>
      </c>
      <c r="N102" s="261" t="s">
        <v>2665</v>
      </c>
      <c r="O102" s="262"/>
      <c r="P102" s="261" t="s">
        <v>2047</v>
      </c>
      <c r="Q102" s="261" t="s">
        <v>2666</v>
      </c>
      <c r="R102" s="261" t="s">
        <v>2048</v>
      </c>
      <c r="S102" s="261"/>
      <c r="T102" s="261" t="s">
        <v>2664</v>
      </c>
      <c r="U102" s="261" t="s">
        <v>1163</v>
      </c>
      <c r="V102" s="261"/>
      <c r="W102" s="261" t="s">
        <v>783</v>
      </c>
      <c r="X102" s="261" t="s">
        <v>35</v>
      </c>
      <c r="Y102" s="261"/>
      <c r="Z102" s="261" t="s">
        <v>725</v>
      </c>
      <c r="AA102" s="261"/>
    </row>
    <row r="103" spans="1:27" ht="25.5" x14ac:dyDescent="0.25">
      <c r="A103" s="260" t="s">
        <v>1164</v>
      </c>
      <c r="B103" s="261">
        <v>2000</v>
      </c>
      <c r="C103" s="262" t="s">
        <v>31</v>
      </c>
      <c r="D103" s="261" t="s">
        <v>59</v>
      </c>
      <c r="E103" s="261" t="s">
        <v>1967</v>
      </c>
      <c r="F103" s="261" t="s">
        <v>2420</v>
      </c>
      <c r="G103" s="261" t="s">
        <v>2049</v>
      </c>
      <c r="H103" s="261" t="s">
        <v>2667</v>
      </c>
      <c r="I103" s="261" t="s">
        <v>1167</v>
      </c>
      <c r="J103" s="261" t="s">
        <v>1168</v>
      </c>
      <c r="K103" s="261" t="s">
        <v>784</v>
      </c>
      <c r="L103" s="261" t="s">
        <v>723</v>
      </c>
      <c r="M103" s="261" t="s">
        <v>1169</v>
      </c>
      <c r="N103" s="261" t="s">
        <v>1166</v>
      </c>
      <c r="O103" s="262"/>
      <c r="P103" s="261" t="s">
        <v>1169</v>
      </c>
      <c r="Q103" s="261" t="s">
        <v>2668</v>
      </c>
      <c r="R103" s="261" t="s">
        <v>1165</v>
      </c>
      <c r="S103" s="261" t="s">
        <v>2669</v>
      </c>
      <c r="T103" s="261" t="s">
        <v>1169</v>
      </c>
      <c r="U103" s="261" t="s">
        <v>2670</v>
      </c>
      <c r="V103" s="261"/>
      <c r="W103" s="261" t="s">
        <v>783</v>
      </c>
      <c r="X103" s="261" t="s">
        <v>35</v>
      </c>
      <c r="Y103" s="261" t="s">
        <v>1739</v>
      </c>
      <c r="Z103" s="261" t="s">
        <v>725</v>
      </c>
      <c r="AA103" s="261" t="s">
        <v>2671</v>
      </c>
    </row>
    <row r="104" spans="1:27" x14ac:dyDescent="0.25">
      <c r="A104" s="260" t="s">
        <v>1170</v>
      </c>
      <c r="B104" s="261">
        <v>425</v>
      </c>
      <c r="C104" s="262" t="s">
        <v>31</v>
      </c>
      <c r="D104" s="261" t="s">
        <v>59</v>
      </c>
      <c r="E104" s="261" t="s">
        <v>863</v>
      </c>
      <c r="F104" s="261" t="s">
        <v>2672</v>
      </c>
      <c r="G104" s="261" t="s">
        <v>2673</v>
      </c>
      <c r="H104" s="261" t="s">
        <v>2674</v>
      </c>
      <c r="I104" s="261" t="s">
        <v>934</v>
      </c>
      <c r="J104" s="261" t="s">
        <v>35</v>
      </c>
      <c r="K104" s="261" t="s">
        <v>935</v>
      </c>
      <c r="L104" s="261" t="s">
        <v>53</v>
      </c>
      <c r="M104" s="261" t="s">
        <v>1172</v>
      </c>
      <c r="N104" s="261" t="s">
        <v>1173</v>
      </c>
      <c r="O104" s="262"/>
      <c r="P104" s="261" t="s">
        <v>1172</v>
      </c>
      <c r="Q104" s="261" t="s">
        <v>1173</v>
      </c>
      <c r="R104" s="261" t="s">
        <v>1171</v>
      </c>
      <c r="S104" s="261"/>
      <c r="T104" s="261" t="s">
        <v>1172</v>
      </c>
      <c r="U104" s="261" t="s">
        <v>1174</v>
      </c>
      <c r="V104" s="261"/>
      <c r="W104" s="261" t="s">
        <v>934</v>
      </c>
      <c r="X104" s="261" t="s">
        <v>35</v>
      </c>
      <c r="Y104" s="261" t="s">
        <v>935</v>
      </c>
      <c r="Z104" s="261" t="s">
        <v>725</v>
      </c>
      <c r="AA104" s="261"/>
    </row>
    <row r="105" spans="1:27" x14ac:dyDescent="0.25">
      <c r="A105" s="260" t="s">
        <v>1175</v>
      </c>
      <c r="B105" s="261">
        <v>500</v>
      </c>
      <c r="C105" s="262" t="s">
        <v>31</v>
      </c>
      <c r="D105" s="261" t="s">
        <v>59</v>
      </c>
      <c r="E105" s="261"/>
      <c r="F105" s="261"/>
      <c r="G105" s="261" t="s">
        <v>2675</v>
      </c>
      <c r="H105" s="261" t="s">
        <v>2676</v>
      </c>
      <c r="I105" s="261" t="s">
        <v>881</v>
      </c>
      <c r="J105" s="261" t="s">
        <v>35</v>
      </c>
      <c r="K105" s="261" t="s">
        <v>663</v>
      </c>
      <c r="L105" s="261" t="s">
        <v>723</v>
      </c>
      <c r="M105" s="261" t="s">
        <v>1176</v>
      </c>
      <c r="N105" s="261" t="s">
        <v>2677</v>
      </c>
      <c r="O105" s="262"/>
      <c r="P105" s="261" t="s">
        <v>1176</v>
      </c>
      <c r="Q105" s="261" t="s">
        <v>2677</v>
      </c>
      <c r="R105" s="261" t="s">
        <v>1177</v>
      </c>
      <c r="S105" s="261" t="s">
        <v>5</v>
      </c>
      <c r="T105" s="261" t="s">
        <v>1176</v>
      </c>
      <c r="U105" s="261" t="s">
        <v>1179</v>
      </c>
      <c r="V105" s="261"/>
      <c r="W105" s="261" t="s">
        <v>663</v>
      </c>
      <c r="X105" s="261" t="s">
        <v>35</v>
      </c>
      <c r="Y105" s="261" t="s">
        <v>663</v>
      </c>
      <c r="Z105" s="261" t="s">
        <v>725</v>
      </c>
      <c r="AA105" s="261" t="s">
        <v>2678</v>
      </c>
    </row>
    <row r="106" spans="1:27" x14ac:dyDescent="0.25">
      <c r="A106" s="260" t="s">
        <v>1175</v>
      </c>
      <c r="B106" s="261">
        <v>4000</v>
      </c>
      <c r="C106" s="262" t="s">
        <v>31</v>
      </c>
      <c r="D106" s="261" t="s">
        <v>59</v>
      </c>
      <c r="E106" s="261"/>
      <c r="F106" s="261"/>
      <c r="G106" s="261" t="s">
        <v>2675</v>
      </c>
      <c r="H106" s="261" t="s">
        <v>2676</v>
      </c>
      <c r="I106" s="261" t="s">
        <v>881</v>
      </c>
      <c r="J106" s="261" t="s">
        <v>35</v>
      </c>
      <c r="K106" s="261" t="s">
        <v>663</v>
      </c>
      <c r="L106" s="261" t="s">
        <v>723</v>
      </c>
      <c r="M106" s="261" t="s">
        <v>1176</v>
      </c>
      <c r="N106" s="261" t="s">
        <v>1178</v>
      </c>
      <c r="O106" s="262"/>
      <c r="P106" s="261" t="s">
        <v>1176</v>
      </c>
      <c r="Q106" s="261" t="s">
        <v>2677</v>
      </c>
      <c r="R106" s="261" t="s">
        <v>1177</v>
      </c>
      <c r="S106" s="261" t="s">
        <v>5</v>
      </c>
      <c r="T106" s="261" t="s">
        <v>1176</v>
      </c>
      <c r="U106" s="261" t="s">
        <v>1186</v>
      </c>
      <c r="V106" s="261"/>
      <c r="W106" s="261" t="s">
        <v>881</v>
      </c>
      <c r="X106" s="261" t="s">
        <v>35</v>
      </c>
      <c r="Y106" s="261" t="s">
        <v>663</v>
      </c>
      <c r="Z106" s="261" t="s">
        <v>725</v>
      </c>
      <c r="AA106" s="261" t="s">
        <v>2678</v>
      </c>
    </row>
    <row r="107" spans="1:27" x14ac:dyDescent="0.25">
      <c r="A107" s="260" t="s">
        <v>1175</v>
      </c>
      <c r="B107" s="261">
        <v>1500</v>
      </c>
      <c r="C107" s="262" t="s">
        <v>31</v>
      </c>
      <c r="D107" s="261" t="s">
        <v>59</v>
      </c>
      <c r="E107" s="261"/>
      <c r="F107" s="261"/>
      <c r="G107" s="261" t="s">
        <v>2675</v>
      </c>
      <c r="H107" s="261" t="s">
        <v>2676</v>
      </c>
      <c r="I107" s="261" t="s">
        <v>881</v>
      </c>
      <c r="J107" s="261" t="s">
        <v>35</v>
      </c>
      <c r="K107" s="261" t="s">
        <v>663</v>
      </c>
      <c r="L107" s="261" t="s">
        <v>723</v>
      </c>
      <c r="M107" s="261" t="s">
        <v>1176</v>
      </c>
      <c r="N107" s="261" t="s">
        <v>2677</v>
      </c>
      <c r="O107" s="262"/>
      <c r="P107" s="261" t="s">
        <v>1176</v>
      </c>
      <c r="Q107" s="261" t="s">
        <v>2677</v>
      </c>
      <c r="R107" s="261" t="s">
        <v>1177</v>
      </c>
      <c r="S107" s="261" t="s">
        <v>5</v>
      </c>
      <c r="T107" s="261" t="s">
        <v>1176</v>
      </c>
      <c r="U107" s="261" t="s">
        <v>1182</v>
      </c>
      <c r="V107" s="261"/>
      <c r="W107" s="261" t="s">
        <v>1183</v>
      </c>
      <c r="X107" s="261" t="s">
        <v>35</v>
      </c>
      <c r="Y107" s="261" t="s">
        <v>663</v>
      </c>
      <c r="Z107" s="261" t="s">
        <v>725</v>
      </c>
      <c r="AA107" s="261" t="s">
        <v>2678</v>
      </c>
    </row>
    <row r="108" spans="1:27" x14ac:dyDescent="0.25">
      <c r="A108" s="260" t="s">
        <v>1175</v>
      </c>
      <c r="B108" s="261">
        <v>1500</v>
      </c>
      <c r="C108" s="262" t="s">
        <v>31</v>
      </c>
      <c r="D108" s="261" t="s">
        <v>59</v>
      </c>
      <c r="E108" s="261"/>
      <c r="F108" s="261"/>
      <c r="G108" s="261" t="s">
        <v>2675</v>
      </c>
      <c r="H108" s="261" t="s">
        <v>2676</v>
      </c>
      <c r="I108" s="261" t="s">
        <v>881</v>
      </c>
      <c r="J108" s="261" t="s">
        <v>35</v>
      </c>
      <c r="K108" s="261" t="s">
        <v>663</v>
      </c>
      <c r="L108" s="261" t="s">
        <v>723</v>
      </c>
      <c r="M108" s="261" t="s">
        <v>1176</v>
      </c>
      <c r="N108" s="261" t="s">
        <v>2677</v>
      </c>
      <c r="O108" s="262"/>
      <c r="P108" s="261" t="s">
        <v>1176</v>
      </c>
      <c r="Q108" s="261" t="s">
        <v>2677</v>
      </c>
      <c r="R108" s="261" t="s">
        <v>1177</v>
      </c>
      <c r="S108" s="261" t="s">
        <v>5</v>
      </c>
      <c r="T108" s="261" t="s">
        <v>1176</v>
      </c>
      <c r="U108" s="261" t="s">
        <v>1180</v>
      </c>
      <c r="V108" s="261"/>
      <c r="W108" s="261" t="s">
        <v>1181</v>
      </c>
      <c r="X108" s="261" t="s">
        <v>822</v>
      </c>
      <c r="Y108" s="261" t="s">
        <v>663</v>
      </c>
      <c r="Z108" s="261" t="s">
        <v>725</v>
      </c>
      <c r="AA108" s="261" t="s">
        <v>2678</v>
      </c>
    </row>
    <row r="109" spans="1:27" x14ac:dyDescent="0.25">
      <c r="A109" s="260" t="s">
        <v>1175</v>
      </c>
      <c r="B109" s="261">
        <v>1500</v>
      </c>
      <c r="C109" s="262" t="s">
        <v>31</v>
      </c>
      <c r="D109" s="261" t="s">
        <v>59</v>
      </c>
      <c r="E109" s="261"/>
      <c r="F109" s="261"/>
      <c r="G109" s="261" t="s">
        <v>2675</v>
      </c>
      <c r="H109" s="261" t="s">
        <v>2676</v>
      </c>
      <c r="I109" s="261" t="s">
        <v>881</v>
      </c>
      <c r="J109" s="261" t="s">
        <v>35</v>
      </c>
      <c r="K109" s="261" t="s">
        <v>663</v>
      </c>
      <c r="L109" s="261" t="s">
        <v>723</v>
      </c>
      <c r="M109" s="261" t="s">
        <v>1176</v>
      </c>
      <c r="N109" s="261" t="s">
        <v>2677</v>
      </c>
      <c r="O109" s="262"/>
      <c r="P109" s="261" t="s">
        <v>1176</v>
      </c>
      <c r="Q109" s="261" t="s">
        <v>2677</v>
      </c>
      <c r="R109" s="261" t="s">
        <v>1177</v>
      </c>
      <c r="S109" s="261" t="s">
        <v>5</v>
      </c>
      <c r="T109" s="261" t="s">
        <v>1176</v>
      </c>
      <c r="U109" s="261" t="s">
        <v>1184</v>
      </c>
      <c r="V109" s="261"/>
      <c r="W109" s="261" t="s">
        <v>1185</v>
      </c>
      <c r="X109" s="261" t="s">
        <v>822</v>
      </c>
      <c r="Y109" s="261" t="s">
        <v>663</v>
      </c>
      <c r="Z109" s="261" t="s">
        <v>725</v>
      </c>
      <c r="AA109" s="261" t="s">
        <v>2678</v>
      </c>
    </row>
    <row r="110" spans="1:27" ht="51" x14ac:dyDescent="0.25">
      <c r="A110" s="260" t="s">
        <v>1187</v>
      </c>
      <c r="B110" s="261">
        <v>250</v>
      </c>
      <c r="C110" s="262" t="s">
        <v>31</v>
      </c>
      <c r="D110" s="261" t="s">
        <v>18</v>
      </c>
      <c r="E110" s="261"/>
      <c r="F110" s="261"/>
      <c r="G110" s="261" t="s">
        <v>2679</v>
      </c>
      <c r="H110" s="261" t="s">
        <v>2680</v>
      </c>
      <c r="I110" s="261" t="s">
        <v>2681</v>
      </c>
      <c r="J110" s="261" t="s">
        <v>1168</v>
      </c>
      <c r="K110" s="261" t="s">
        <v>851</v>
      </c>
      <c r="L110" s="261" t="s">
        <v>53</v>
      </c>
      <c r="M110" s="261" t="s">
        <v>2050</v>
      </c>
      <c r="N110" s="261" t="s">
        <v>2682</v>
      </c>
      <c r="O110" s="262"/>
      <c r="P110" s="261" t="s">
        <v>2683</v>
      </c>
      <c r="Q110" s="261" t="s">
        <v>2682</v>
      </c>
      <c r="R110" s="261" t="s">
        <v>2051</v>
      </c>
      <c r="S110" s="261" t="s">
        <v>788</v>
      </c>
      <c r="T110" s="261" t="s">
        <v>2050</v>
      </c>
      <c r="U110" s="261" t="s">
        <v>2684</v>
      </c>
      <c r="V110" s="261"/>
      <c r="W110" s="261" t="s">
        <v>2681</v>
      </c>
      <c r="X110" s="261" t="s">
        <v>1968</v>
      </c>
      <c r="Y110" s="261" t="s">
        <v>851</v>
      </c>
      <c r="Z110" s="261" t="s">
        <v>2685</v>
      </c>
      <c r="AA110" s="261"/>
    </row>
    <row r="111" spans="1:27" ht="25.5" x14ac:dyDescent="0.25">
      <c r="A111" s="260" t="s">
        <v>1188</v>
      </c>
      <c r="B111" s="261">
        <v>260</v>
      </c>
      <c r="C111" s="262" t="s">
        <v>31</v>
      </c>
      <c r="D111" s="261" t="s">
        <v>18</v>
      </c>
      <c r="E111" s="261" t="s">
        <v>1952</v>
      </c>
      <c r="F111" s="274">
        <v>82.18</v>
      </c>
      <c r="G111" s="261" t="s">
        <v>2686</v>
      </c>
      <c r="H111" s="261" t="s">
        <v>2687</v>
      </c>
      <c r="I111" s="261" t="s">
        <v>2688</v>
      </c>
      <c r="J111" s="261" t="s">
        <v>35</v>
      </c>
      <c r="K111" s="261" t="s">
        <v>777</v>
      </c>
      <c r="L111" s="261" t="s">
        <v>28</v>
      </c>
      <c r="M111" s="261" t="s">
        <v>2689</v>
      </c>
      <c r="N111" s="261" t="s">
        <v>1189</v>
      </c>
      <c r="O111" s="262"/>
      <c r="P111" s="261" t="s">
        <v>2689</v>
      </c>
      <c r="Q111" s="261" t="s">
        <v>2690</v>
      </c>
      <c r="R111" s="261" t="s">
        <v>1191</v>
      </c>
      <c r="S111" s="261" t="s">
        <v>837</v>
      </c>
      <c r="T111" s="261" t="s">
        <v>2689</v>
      </c>
      <c r="U111" s="261" t="s">
        <v>2691</v>
      </c>
      <c r="V111" s="261"/>
      <c r="W111" s="261" t="s">
        <v>1190</v>
      </c>
      <c r="X111" s="261" t="s">
        <v>35</v>
      </c>
      <c r="Y111" s="261"/>
      <c r="Z111" s="261" t="s">
        <v>725</v>
      </c>
      <c r="AA111" s="261" t="s">
        <v>2692</v>
      </c>
    </row>
    <row r="112" spans="1:27" x14ac:dyDescent="0.25">
      <c r="A112" s="260" t="s">
        <v>1192</v>
      </c>
      <c r="B112" s="261">
        <v>1200</v>
      </c>
      <c r="C112" s="262" t="s">
        <v>31</v>
      </c>
      <c r="D112" s="261" t="s">
        <v>18</v>
      </c>
      <c r="E112" s="261"/>
      <c r="F112" s="261"/>
      <c r="G112" s="261" t="s">
        <v>2693</v>
      </c>
      <c r="H112" s="261" t="s">
        <v>1193</v>
      </c>
      <c r="I112" s="261" t="s">
        <v>2694</v>
      </c>
      <c r="J112" s="261" t="s">
        <v>762</v>
      </c>
      <c r="K112" s="261" t="s">
        <v>866</v>
      </c>
      <c r="L112" s="261" t="s">
        <v>49</v>
      </c>
      <c r="M112" s="261" t="s">
        <v>2054</v>
      </c>
      <c r="N112" s="261" t="s">
        <v>2695</v>
      </c>
      <c r="O112" s="262"/>
      <c r="P112" s="261" t="s">
        <v>2696</v>
      </c>
      <c r="Q112" s="261" t="s">
        <v>2052</v>
      </c>
      <c r="R112" s="261" t="s">
        <v>2053</v>
      </c>
      <c r="S112" s="261"/>
      <c r="T112" s="261" t="s">
        <v>2054</v>
      </c>
      <c r="U112" s="261" t="s">
        <v>2055</v>
      </c>
      <c r="V112" s="261"/>
      <c r="W112" s="261" t="s">
        <v>2056</v>
      </c>
      <c r="X112" s="261" t="s">
        <v>2057</v>
      </c>
      <c r="Y112" s="261" t="s">
        <v>866</v>
      </c>
      <c r="Z112" s="261" t="s">
        <v>725</v>
      </c>
      <c r="AA112" s="261"/>
    </row>
    <row r="113" spans="1:27" ht="25.5" x14ac:dyDescent="0.25">
      <c r="A113" s="260" t="s">
        <v>1195</v>
      </c>
      <c r="B113" s="261">
        <v>80</v>
      </c>
      <c r="C113" s="262" t="s">
        <v>31</v>
      </c>
      <c r="D113" s="261" t="s">
        <v>18</v>
      </c>
      <c r="E113" s="261"/>
      <c r="F113" s="261"/>
      <c r="G113" s="261" t="s">
        <v>1197</v>
      </c>
      <c r="H113" s="261" t="s">
        <v>2697</v>
      </c>
      <c r="I113" s="261" t="s">
        <v>34</v>
      </c>
      <c r="J113" s="261" t="s">
        <v>721</v>
      </c>
      <c r="K113" s="261" t="s">
        <v>795</v>
      </c>
      <c r="L113" s="261" t="s">
        <v>43</v>
      </c>
      <c r="M113" s="261" t="s">
        <v>1196</v>
      </c>
      <c r="N113" s="261" t="s">
        <v>2698</v>
      </c>
      <c r="O113" s="262"/>
      <c r="P113" s="261" t="s">
        <v>1196</v>
      </c>
      <c r="Q113" s="261" t="s">
        <v>2698</v>
      </c>
      <c r="R113" s="261" t="s">
        <v>2699</v>
      </c>
      <c r="S113" s="261"/>
      <c r="T113" s="261" t="s">
        <v>1196</v>
      </c>
      <c r="U113" s="261" t="s">
        <v>1198</v>
      </c>
      <c r="V113" s="261"/>
      <c r="W113" s="261" t="s">
        <v>34</v>
      </c>
      <c r="X113" s="261" t="s">
        <v>721</v>
      </c>
      <c r="Y113" s="261" t="s">
        <v>795</v>
      </c>
      <c r="Z113" s="261" t="s">
        <v>2700</v>
      </c>
      <c r="AA113" s="261" t="s">
        <v>2701</v>
      </c>
    </row>
    <row r="114" spans="1:27" x14ac:dyDescent="0.25">
      <c r="A114" s="260" t="s">
        <v>1199</v>
      </c>
      <c r="B114" s="261">
        <v>600</v>
      </c>
      <c r="C114" s="262" t="s">
        <v>31</v>
      </c>
      <c r="D114" s="261" t="s">
        <v>59</v>
      </c>
      <c r="E114" s="261" t="s">
        <v>863</v>
      </c>
      <c r="F114" s="261" t="s">
        <v>2559</v>
      </c>
      <c r="G114" s="261" t="s">
        <v>2058</v>
      </c>
      <c r="H114" s="261" t="s">
        <v>2702</v>
      </c>
      <c r="I114" s="261" t="s">
        <v>1072</v>
      </c>
      <c r="J114" s="261" t="s">
        <v>721</v>
      </c>
      <c r="K114" s="261" t="s">
        <v>1073</v>
      </c>
      <c r="L114" s="261" t="s">
        <v>70</v>
      </c>
      <c r="M114" s="261" t="s">
        <v>2059</v>
      </c>
      <c r="N114" s="261" t="s">
        <v>1200</v>
      </c>
      <c r="O114" s="262"/>
      <c r="P114" s="261" t="s">
        <v>2059</v>
      </c>
      <c r="Q114" s="261" t="s">
        <v>1200</v>
      </c>
      <c r="R114" s="261" t="s">
        <v>2703</v>
      </c>
      <c r="S114" s="261" t="s">
        <v>751</v>
      </c>
      <c r="T114" s="261" t="s">
        <v>2059</v>
      </c>
      <c r="U114" s="261" t="s">
        <v>2704</v>
      </c>
      <c r="V114" s="261"/>
      <c r="W114" s="261" t="s">
        <v>2705</v>
      </c>
      <c r="X114" s="261" t="s">
        <v>35</v>
      </c>
      <c r="Y114" s="261"/>
      <c r="Z114" s="261" t="s">
        <v>725</v>
      </c>
      <c r="AA114" s="261"/>
    </row>
    <row r="115" spans="1:27" x14ac:dyDescent="0.25">
      <c r="A115" s="260" t="s">
        <v>1201</v>
      </c>
      <c r="B115" s="261">
        <v>1900</v>
      </c>
      <c r="C115" s="262" t="s">
        <v>31</v>
      </c>
      <c r="D115" s="261" t="s">
        <v>18</v>
      </c>
      <c r="E115" s="261"/>
      <c r="F115" s="261"/>
      <c r="G115" s="261" t="s">
        <v>2706</v>
      </c>
      <c r="H115" s="261" t="s">
        <v>2707</v>
      </c>
      <c r="I115" s="261" t="s">
        <v>667</v>
      </c>
      <c r="J115" s="261" t="s">
        <v>35</v>
      </c>
      <c r="K115" s="261" t="s">
        <v>893</v>
      </c>
      <c r="L115" s="261" t="s">
        <v>43</v>
      </c>
      <c r="M115" s="261" t="s">
        <v>2708</v>
      </c>
      <c r="N115" s="261" t="s">
        <v>2709</v>
      </c>
      <c r="O115" s="262"/>
      <c r="P115" s="261" t="s">
        <v>2710</v>
      </c>
      <c r="Q115" s="261" t="s">
        <v>2711</v>
      </c>
      <c r="R115" s="261" t="s">
        <v>2712</v>
      </c>
      <c r="S115" s="261"/>
      <c r="T115" s="261" t="s">
        <v>2708</v>
      </c>
      <c r="U115" s="261" t="s">
        <v>2713</v>
      </c>
      <c r="V115" s="261"/>
      <c r="W115" s="261" t="s">
        <v>667</v>
      </c>
      <c r="X115" s="261" t="s">
        <v>35</v>
      </c>
      <c r="Y115" s="261"/>
      <c r="Z115" s="261" t="s">
        <v>725</v>
      </c>
      <c r="AA115" s="261"/>
    </row>
    <row r="116" spans="1:27" ht="25.5" x14ac:dyDescent="0.25">
      <c r="A116" s="260" t="s">
        <v>1202</v>
      </c>
      <c r="B116" s="261">
        <v>2000</v>
      </c>
      <c r="C116" s="262" t="s">
        <v>31</v>
      </c>
      <c r="D116" s="261" t="s">
        <v>18</v>
      </c>
      <c r="E116" s="261" t="s">
        <v>863</v>
      </c>
      <c r="F116" s="261" t="s">
        <v>2714</v>
      </c>
      <c r="G116" s="261" t="s">
        <v>2060</v>
      </c>
      <c r="H116" s="261" t="s">
        <v>2061</v>
      </c>
      <c r="I116" s="261" t="s">
        <v>1205</v>
      </c>
      <c r="J116" s="261" t="s">
        <v>35</v>
      </c>
      <c r="K116" s="261" t="s">
        <v>1206</v>
      </c>
      <c r="L116" s="261" t="s">
        <v>49</v>
      </c>
      <c r="M116" s="261" t="s">
        <v>1203</v>
      </c>
      <c r="N116" s="261" t="s">
        <v>2715</v>
      </c>
      <c r="O116" s="262"/>
      <c r="P116" s="261" t="s">
        <v>1203</v>
      </c>
      <c r="Q116" s="261" t="s">
        <v>2715</v>
      </c>
      <c r="R116" s="261" t="s">
        <v>1204</v>
      </c>
      <c r="S116" s="261" t="s">
        <v>1208</v>
      </c>
      <c r="T116" s="261" t="s">
        <v>1203</v>
      </c>
      <c r="U116" s="261" t="s">
        <v>2061</v>
      </c>
      <c r="V116" s="261"/>
      <c r="W116" s="261" t="s">
        <v>1205</v>
      </c>
      <c r="X116" s="261" t="s">
        <v>822</v>
      </c>
      <c r="Y116" s="261" t="s">
        <v>1206</v>
      </c>
      <c r="Z116" s="261" t="s">
        <v>725</v>
      </c>
      <c r="AA116" s="261" t="s">
        <v>2716</v>
      </c>
    </row>
    <row r="117" spans="1:27" ht="25.5" x14ac:dyDescent="0.25">
      <c r="A117" s="260" t="s">
        <v>1209</v>
      </c>
      <c r="B117" s="261">
        <v>2200</v>
      </c>
      <c r="C117" s="262" t="s">
        <v>31</v>
      </c>
      <c r="D117" s="261" t="s">
        <v>18</v>
      </c>
      <c r="E117" s="261" t="s">
        <v>731</v>
      </c>
      <c r="F117" s="261" t="s">
        <v>2717</v>
      </c>
      <c r="G117" s="261" t="s">
        <v>2062</v>
      </c>
      <c r="H117" s="261" t="s">
        <v>2718</v>
      </c>
      <c r="I117" s="261" t="s">
        <v>1214</v>
      </c>
      <c r="J117" s="261" t="s">
        <v>35</v>
      </c>
      <c r="K117" s="261" t="s">
        <v>1212</v>
      </c>
      <c r="L117" s="261" t="s">
        <v>28</v>
      </c>
      <c r="M117" s="261" t="s">
        <v>1210</v>
      </c>
      <c r="N117" s="261" t="s">
        <v>2719</v>
      </c>
      <c r="O117" s="262"/>
      <c r="P117" s="261" t="s">
        <v>1210</v>
      </c>
      <c r="Q117" s="261" t="s">
        <v>2719</v>
      </c>
      <c r="R117" s="261" t="s">
        <v>1211</v>
      </c>
      <c r="S117" s="261" t="s">
        <v>5</v>
      </c>
      <c r="T117" s="261" t="s">
        <v>1210</v>
      </c>
      <c r="U117" s="261" t="s">
        <v>1213</v>
      </c>
      <c r="V117" s="261"/>
      <c r="W117" s="261" t="s">
        <v>1214</v>
      </c>
      <c r="X117" s="261" t="s">
        <v>35</v>
      </c>
      <c r="Y117" s="261" t="s">
        <v>1212</v>
      </c>
      <c r="Z117" s="261" t="s">
        <v>725</v>
      </c>
      <c r="AA117" s="261" t="s">
        <v>5</v>
      </c>
    </row>
    <row r="118" spans="1:27" ht="25.5" x14ac:dyDescent="0.25">
      <c r="A118" s="260" t="s">
        <v>1209</v>
      </c>
      <c r="B118" s="261">
        <v>1600</v>
      </c>
      <c r="C118" s="262" t="s">
        <v>31</v>
      </c>
      <c r="D118" s="261" t="s">
        <v>59</v>
      </c>
      <c r="E118" s="261" t="s">
        <v>2720</v>
      </c>
      <c r="F118" s="261" t="s">
        <v>2721</v>
      </c>
      <c r="G118" s="261" t="s">
        <v>2062</v>
      </c>
      <c r="H118" s="261" t="s">
        <v>2718</v>
      </c>
      <c r="I118" s="261" t="s">
        <v>1214</v>
      </c>
      <c r="J118" s="261" t="s">
        <v>35</v>
      </c>
      <c r="K118" s="261" t="s">
        <v>1212</v>
      </c>
      <c r="L118" s="261" t="s">
        <v>28</v>
      </c>
      <c r="M118" s="261" t="s">
        <v>1210</v>
      </c>
      <c r="N118" s="261" t="s">
        <v>2719</v>
      </c>
      <c r="O118" s="262"/>
      <c r="P118" s="261" t="s">
        <v>1210</v>
      </c>
      <c r="Q118" s="261" t="s">
        <v>2719</v>
      </c>
      <c r="R118" s="261" t="s">
        <v>1211</v>
      </c>
      <c r="S118" s="261" t="s">
        <v>5</v>
      </c>
      <c r="T118" s="261" t="s">
        <v>1210</v>
      </c>
      <c r="U118" s="261" t="s">
        <v>1213</v>
      </c>
      <c r="V118" s="261"/>
      <c r="W118" s="261" t="s">
        <v>1214</v>
      </c>
      <c r="X118" s="261" t="s">
        <v>35</v>
      </c>
      <c r="Y118" s="261" t="s">
        <v>1212</v>
      </c>
      <c r="Z118" s="261" t="s">
        <v>725</v>
      </c>
      <c r="AA118" s="261" t="s">
        <v>5</v>
      </c>
    </row>
    <row r="119" spans="1:27" x14ac:dyDescent="0.25">
      <c r="A119" s="260" t="s">
        <v>1904</v>
      </c>
      <c r="B119" s="261">
        <v>800</v>
      </c>
      <c r="C119" s="262" t="s">
        <v>31</v>
      </c>
      <c r="D119" s="261" t="s">
        <v>18</v>
      </c>
      <c r="E119" s="261"/>
      <c r="F119" s="261"/>
      <c r="G119" s="261" t="s">
        <v>2722</v>
      </c>
      <c r="H119" s="261" t="s">
        <v>1867</v>
      </c>
      <c r="I119" s="261" t="s">
        <v>1868</v>
      </c>
      <c r="J119" s="261" t="s">
        <v>1168</v>
      </c>
      <c r="K119" s="261" t="s">
        <v>1029</v>
      </c>
      <c r="L119" s="261" t="s">
        <v>43</v>
      </c>
      <c r="M119" s="261" t="s">
        <v>1864</v>
      </c>
      <c r="N119" s="261" t="s">
        <v>2723</v>
      </c>
      <c r="O119" s="262"/>
      <c r="P119" s="261" t="s">
        <v>1864</v>
      </c>
      <c r="Q119" s="261" t="s">
        <v>1866</v>
      </c>
      <c r="R119" s="261" t="s">
        <v>1865</v>
      </c>
      <c r="S119" s="261" t="s">
        <v>788</v>
      </c>
      <c r="T119" s="261" t="s">
        <v>1864</v>
      </c>
      <c r="U119" s="261" t="s">
        <v>2724</v>
      </c>
      <c r="V119" s="261"/>
      <c r="W119" s="261" t="s">
        <v>1868</v>
      </c>
      <c r="X119" s="261" t="s">
        <v>35</v>
      </c>
      <c r="Y119" s="261"/>
      <c r="Z119" s="261" t="s">
        <v>725</v>
      </c>
      <c r="AA119" s="261"/>
    </row>
    <row r="120" spans="1:27" ht="25.5" x14ac:dyDescent="0.25">
      <c r="A120" s="260" t="s">
        <v>1215</v>
      </c>
      <c r="B120" s="261">
        <v>500</v>
      </c>
      <c r="C120" s="262" t="s">
        <v>31</v>
      </c>
      <c r="D120" s="261" t="s">
        <v>59</v>
      </c>
      <c r="E120" s="261" t="s">
        <v>828</v>
      </c>
      <c r="F120" s="274">
        <v>64.66</v>
      </c>
      <c r="G120" s="261" t="s">
        <v>1219</v>
      </c>
      <c r="H120" s="261" t="s">
        <v>1221</v>
      </c>
      <c r="I120" s="261" t="s">
        <v>1220</v>
      </c>
      <c r="J120" s="261" t="s">
        <v>721</v>
      </c>
      <c r="K120" s="261" t="s">
        <v>958</v>
      </c>
      <c r="L120" s="261" t="s">
        <v>43</v>
      </c>
      <c r="M120" s="261" t="s">
        <v>1217</v>
      </c>
      <c r="N120" s="261" t="s">
        <v>1218</v>
      </c>
      <c r="O120" s="262"/>
      <c r="P120" s="261" t="s">
        <v>2725</v>
      </c>
      <c r="Q120" s="261" t="s">
        <v>1218</v>
      </c>
      <c r="R120" s="261" t="s">
        <v>1216</v>
      </c>
      <c r="S120" s="261"/>
      <c r="T120" s="261" t="s">
        <v>1217</v>
      </c>
      <c r="U120" s="261" t="s">
        <v>2726</v>
      </c>
      <c r="V120" s="261"/>
      <c r="W120" s="261" t="s">
        <v>1220</v>
      </c>
      <c r="X120" s="261" t="s">
        <v>721</v>
      </c>
      <c r="Y120" s="261" t="s">
        <v>958</v>
      </c>
      <c r="Z120" s="261" t="s">
        <v>725</v>
      </c>
      <c r="AA120" s="261" t="s">
        <v>2727</v>
      </c>
    </row>
    <row r="121" spans="1:27" x14ac:dyDescent="0.25">
      <c r="A121" s="260" t="s">
        <v>1222</v>
      </c>
      <c r="B121" s="261">
        <v>1500</v>
      </c>
      <c r="C121" s="262" t="s">
        <v>31</v>
      </c>
      <c r="D121" s="261" t="s">
        <v>59</v>
      </c>
      <c r="E121" s="261"/>
      <c r="F121" s="261"/>
      <c r="G121" s="261" t="s">
        <v>2728</v>
      </c>
      <c r="H121" s="261" t="s">
        <v>1227</v>
      </c>
      <c r="I121" s="261" t="s">
        <v>923</v>
      </c>
      <c r="J121" s="261" t="s">
        <v>721</v>
      </c>
      <c r="K121" s="261" t="s">
        <v>923</v>
      </c>
      <c r="L121" s="261" t="s">
        <v>723</v>
      </c>
      <c r="M121" s="261" t="s">
        <v>1223</v>
      </c>
      <c r="N121" s="261" t="s">
        <v>1224</v>
      </c>
      <c r="O121" s="262"/>
      <c r="P121" s="261" t="s">
        <v>1225</v>
      </c>
      <c r="Q121" s="261" t="s">
        <v>1224</v>
      </c>
      <c r="R121" s="261" t="s">
        <v>1226</v>
      </c>
      <c r="S121" s="261"/>
      <c r="T121" s="261" t="s">
        <v>1223</v>
      </c>
      <c r="U121" s="261" t="s">
        <v>1227</v>
      </c>
      <c r="V121" s="261"/>
      <c r="W121" s="261" t="s">
        <v>923</v>
      </c>
      <c r="X121" s="261" t="s">
        <v>35</v>
      </c>
      <c r="Y121" s="261"/>
      <c r="Z121" s="261" t="s">
        <v>725</v>
      </c>
      <c r="AA121" s="261"/>
    </row>
    <row r="122" spans="1:27" x14ac:dyDescent="0.25">
      <c r="A122" s="260" t="s">
        <v>1228</v>
      </c>
      <c r="B122" s="261">
        <v>120</v>
      </c>
      <c r="C122" s="262" t="s">
        <v>31</v>
      </c>
      <c r="D122" s="261" t="s">
        <v>18</v>
      </c>
      <c r="E122" s="261" t="s">
        <v>731</v>
      </c>
      <c r="F122" s="261">
        <v>82.18</v>
      </c>
      <c r="G122" s="261" t="s">
        <v>1231</v>
      </c>
      <c r="H122" s="261" t="s">
        <v>2063</v>
      </c>
      <c r="I122" s="261" t="s">
        <v>659</v>
      </c>
      <c r="J122" s="261" t="s">
        <v>35</v>
      </c>
      <c r="K122" s="261" t="s">
        <v>1109</v>
      </c>
      <c r="L122" s="261" t="s">
        <v>28</v>
      </c>
      <c r="M122" s="261" t="s">
        <v>1232</v>
      </c>
      <c r="N122" s="261" t="s">
        <v>2729</v>
      </c>
      <c r="O122" s="262"/>
      <c r="P122" s="261" t="s">
        <v>1229</v>
      </c>
      <c r="Q122" s="261" t="s">
        <v>1230</v>
      </c>
      <c r="R122" s="261" t="s">
        <v>2730</v>
      </c>
      <c r="S122" s="261"/>
      <c r="T122" s="261" t="s">
        <v>1232</v>
      </c>
      <c r="U122" s="261" t="s">
        <v>1233</v>
      </c>
      <c r="V122" s="261"/>
      <c r="W122" s="261" t="s">
        <v>659</v>
      </c>
      <c r="X122" s="261" t="s">
        <v>35</v>
      </c>
      <c r="Y122" s="261" t="s">
        <v>1109</v>
      </c>
      <c r="Z122" s="261" t="s">
        <v>725</v>
      </c>
      <c r="AA122" s="261" t="s">
        <v>2731</v>
      </c>
    </row>
    <row r="123" spans="1:27" ht="25.5" x14ac:dyDescent="0.25">
      <c r="A123" s="260" t="s">
        <v>1234</v>
      </c>
      <c r="B123" s="261">
        <v>100</v>
      </c>
      <c r="C123" s="262" t="s">
        <v>31</v>
      </c>
      <c r="D123" s="261" t="s">
        <v>59</v>
      </c>
      <c r="E123" s="261"/>
      <c r="F123" s="261"/>
      <c r="G123" s="261" t="s">
        <v>2732</v>
      </c>
      <c r="H123" s="261" t="s">
        <v>2733</v>
      </c>
      <c r="I123" s="261" t="s">
        <v>34</v>
      </c>
      <c r="J123" s="261" t="s">
        <v>721</v>
      </c>
      <c r="K123" s="261" t="s">
        <v>795</v>
      </c>
      <c r="L123" s="261" t="s">
        <v>43</v>
      </c>
      <c r="M123" s="261" t="s">
        <v>2734</v>
      </c>
      <c r="N123" s="261" t="s">
        <v>2735</v>
      </c>
      <c r="O123" s="262"/>
      <c r="P123" s="261" t="s">
        <v>2736</v>
      </c>
      <c r="Q123" s="261" t="s">
        <v>2737</v>
      </c>
      <c r="R123" s="261" t="s">
        <v>2738</v>
      </c>
      <c r="S123" s="261"/>
      <c r="T123" s="261" t="s">
        <v>2734</v>
      </c>
      <c r="U123" s="261" t="s">
        <v>2739</v>
      </c>
      <c r="V123" s="261"/>
      <c r="W123" s="261" t="s">
        <v>34</v>
      </c>
      <c r="X123" s="261" t="s">
        <v>957</v>
      </c>
      <c r="Y123" s="261" t="s">
        <v>795</v>
      </c>
      <c r="Z123" s="261" t="s">
        <v>725</v>
      </c>
      <c r="AA123" s="261" t="s">
        <v>2740</v>
      </c>
    </row>
    <row r="124" spans="1:27" ht="25.5" x14ac:dyDescent="0.25">
      <c r="A124" s="260" t="s">
        <v>1234</v>
      </c>
      <c r="B124" s="261">
        <v>1800</v>
      </c>
      <c r="C124" s="262" t="s">
        <v>31</v>
      </c>
      <c r="D124" s="261" t="s">
        <v>59</v>
      </c>
      <c r="E124" s="261"/>
      <c r="F124" s="261"/>
      <c r="G124" s="261" t="s">
        <v>2732</v>
      </c>
      <c r="H124" s="261" t="s">
        <v>2733</v>
      </c>
      <c r="I124" s="261" t="s">
        <v>34</v>
      </c>
      <c r="J124" s="261" t="s">
        <v>721</v>
      </c>
      <c r="K124" s="261" t="s">
        <v>795</v>
      </c>
      <c r="L124" s="261" t="s">
        <v>43</v>
      </c>
      <c r="M124" s="261" t="s">
        <v>1235</v>
      </c>
      <c r="N124" s="261" t="s">
        <v>2737</v>
      </c>
      <c r="O124" s="262"/>
      <c r="P124" s="261" t="s">
        <v>2736</v>
      </c>
      <c r="Q124" s="261" t="s">
        <v>2737</v>
      </c>
      <c r="R124" s="261" t="s">
        <v>2738</v>
      </c>
      <c r="S124" s="261"/>
      <c r="T124" s="261" t="s">
        <v>1235</v>
      </c>
      <c r="U124" s="261" t="s">
        <v>1236</v>
      </c>
      <c r="V124" s="261"/>
      <c r="W124" s="261" t="s">
        <v>1237</v>
      </c>
      <c r="X124" s="261" t="s">
        <v>35</v>
      </c>
      <c r="Y124" s="261" t="s">
        <v>1212</v>
      </c>
      <c r="Z124" s="261" t="s">
        <v>725</v>
      </c>
      <c r="AA124" s="261"/>
    </row>
    <row r="125" spans="1:27" ht="25.5" x14ac:dyDescent="0.25">
      <c r="A125" s="260" t="s">
        <v>1238</v>
      </c>
      <c r="B125" s="261">
        <v>600</v>
      </c>
      <c r="C125" s="262" t="s">
        <v>31</v>
      </c>
      <c r="D125" s="261" t="s">
        <v>18</v>
      </c>
      <c r="E125" s="261" t="s">
        <v>731</v>
      </c>
      <c r="F125" s="261" t="s">
        <v>2741</v>
      </c>
      <c r="G125" s="261" t="s">
        <v>2742</v>
      </c>
      <c r="H125" s="261" t="s">
        <v>2743</v>
      </c>
      <c r="I125" s="261" t="s">
        <v>677</v>
      </c>
      <c r="J125" s="261" t="s">
        <v>721</v>
      </c>
      <c r="K125" s="261" t="s">
        <v>795</v>
      </c>
      <c r="L125" s="261" t="s">
        <v>43</v>
      </c>
      <c r="M125" s="261" t="s">
        <v>1239</v>
      </c>
      <c r="N125" s="261" t="s">
        <v>1240</v>
      </c>
      <c r="O125" s="262"/>
      <c r="P125" s="261" t="s">
        <v>1242</v>
      </c>
      <c r="Q125" s="261" t="s">
        <v>2744</v>
      </c>
      <c r="R125" s="261" t="s">
        <v>1243</v>
      </c>
      <c r="S125" s="261" t="s">
        <v>2064</v>
      </c>
      <c r="T125" s="261" t="s">
        <v>1239</v>
      </c>
      <c r="U125" s="261" t="s">
        <v>2065</v>
      </c>
      <c r="V125" s="261"/>
      <c r="W125" s="261" t="s">
        <v>34</v>
      </c>
      <c r="X125" s="261" t="s">
        <v>35</v>
      </c>
      <c r="Y125" s="261" t="s">
        <v>795</v>
      </c>
      <c r="Z125" s="261" t="s">
        <v>725</v>
      </c>
      <c r="AA125" s="261" t="s">
        <v>2745</v>
      </c>
    </row>
    <row r="126" spans="1:27" x14ac:dyDescent="0.25">
      <c r="A126" s="260" t="s">
        <v>1244</v>
      </c>
      <c r="B126" s="261">
        <v>1000</v>
      </c>
      <c r="C126" s="262" t="s">
        <v>31</v>
      </c>
      <c r="D126" s="261" t="s">
        <v>59</v>
      </c>
      <c r="E126" s="261" t="s">
        <v>863</v>
      </c>
      <c r="F126" s="261" t="s">
        <v>2746</v>
      </c>
      <c r="G126" s="261" t="s">
        <v>1247</v>
      </c>
      <c r="H126" s="261" t="s">
        <v>2747</v>
      </c>
      <c r="I126" s="261" t="s">
        <v>1248</v>
      </c>
      <c r="J126" s="261" t="s">
        <v>35</v>
      </c>
      <c r="K126" s="261" t="s">
        <v>1094</v>
      </c>
      <c r="L126" s="261" t="s">
        <v>49</v>
      </c>
      <c r="M126" s="261" t="s">
        <v>1245</v>
      </c>
      <c r="N126" s="261" t="s">
        <v>2748</v>
      </c>
      <c r="O126" s="262"/>
      <c r="P126" s="261" t="s">
        <v>1245</v>
      </c>
      <c r="Q126" s="261" t="s">
        <v>1246</v>
      </c>
      <c r="R126" s="261" t="s">
        <v>2749</v>
      </c>
      <c r="S126" s="261"/>
      <c r="T126" s="261" t="s">
        <v>1245</v>
      </c>
      <c r="U126" s="261" t="s">
        <v>2066</v>
      </c>
      <c r="V126" s="261"/>
      <c r="W126" s="261" t="s">
        <v>1248</v>
      </c>
      <c r="X126" s="261" t="s">
        <v>35</v>
      </c>
      <c r="Y126" s="261" t="s">
        <v>1094</v>
      </c>
      <c r="Z126" s="261" t="s">
        <v>725</v>
      </c>
      <c r="AA126" s="261" t="s">
        <v>2750</v>
      </c>
    </row>
    <row r="127" spans="1:27" x14ac:dyDescent="0.25">
      <c r="A127" s="260" t="s">
        <v>1249</v>
      </c>
      <c r="B127" s="261">
        <v>800</v>
      </c>
      <c r="C127" s="262" t="s">
        <v>31</v>
      </c>
      <c r="D127" s="261" t="s">
        <v>59</v>
      </c>
      <c r="E127" s="261"/>
      <c r="F127" s="261"/>
      <c r="G127" s="261" t="s">
        <v>2751</v>
      </c>
      <c r="H127" s="261" t="s">
        <v>1252</v>
      </c>
      <c r="I127" s="261" t="s">
        <v>673</v>
      </c>
      <c r="J127" s="261" t="s">
        <v>762</v>
      </c>
      <c r="K127" s="261" t="s">
        <v>934</v>
      </c>
      <c r="L127" s="261" t="s">
        <v>70</v>
      </c>
      <c r="M127" s="261" t="s">
        <v>1250</v>
      </c>
      <c r="N127" s="261" t="s">
        <v>2067</v>
      </c>
      <c r="O127" s="262"/>
      <c r="P127" s="261" t="s">
        <v>1250</v>
      </c>
      <c r="Q127" s="261" t="s">
        <v>2067</v>
      </c>
      <c r="R127" s="261" t="s">
        <v>1251</v>
      </c>
      <c r="S127" s="261"/>
      <c r="T127" s="261" t="s">
        <v>1250</v>
      </c>
      <c r="U127" s="261" t="s">
        <v>1252</v>
      </c>
      <c r="V127" s="261"/>
      <c r="W127" s="261" t="s">
        <v>673</v>
      </c>
      <c r="X127" s="261" t="s">
        <v>35</v>
      </c>
      <c r="Y127" s="261"/>
      <c r="Z127" s="261" t="s">
        <v>725</v>
      </c>
      <c r="AA127" s="261"/>
    </row>
    <row r="128" spans="1:27" x14ac:dyDescent="0.25">
      <c r="A128" s="260" t="s">
        <v>1253</v>
      </c>
      <c r="B128" s="261">
        <v>400</v>
      </c>
      <c r="C128" s="262" t="s">
        <v>31</v>
      </c>
      <c r="D128" s="261" t="s">
        <v>59</v>
      </c>
      <c r="E128" s="261" t="s">
        <v>767</v>
      </c>
      <c r="F128" s="261" t="s">
        <v>2752</v>
      </c>
      <c r="G128" s="261" t="s">
        <v>2753</v>
      </c>
      <c r="H128" s="261" t="s">
        <v>1257</v>
      </c>
      <c r="I128" s="261" t="s">
        <v>1043</v>
      </c>
      <c r="J128" s="261" t="s">
        <v>721</v>
      </c>
      <c r="K128" s="261" t="s">
        <v>840</v>
      </c>
      <c r="L128" s="261" t="s">
        <v>43</v>
      </c>
      <c r="M128" s="261" t="s">
        <v>1254</v>
      </c>
      <c r="N128" s="261" t="s">
        <v>1256</v>
      </c>
      <c r="O128" s="262"/>
      <c r="P128" s="261" t="s">
        <v>2753</v>
      </c>
      <c r="Q128" s="261" t="s">
        <v>1256</v>
      </c>
      <c r="R128" s="261" t="s">
        <v>1255</v>
      </c>
      <c r="S128" s="261" t="s">
        <v>788</v>
      </c>
      <c r="T128" s="261" t="s">
        <v>1254</v>
      </c>
      <c r="U128" s="261" t="s">
        <v>1257</v>
      </c>
      <c r="V128" s="261"/>
      <c r="W128" s="261" t="s">
        <v>1043</v>
      </c>
      <c r="X128" s="261" t="s">
        <v>721</v>
      </c>
      <c r="Y128" s="261" t="s">
        <v>840</v>
      </c>
      <c r="Z128" s="261" t="s">
        <v>725</v>
      </c>
      <c r="AA128" s="261" t="s">
        <v>2754</v>
      </c>
    </row>
    <row r="129" spans="1:27" ht="25.5" x14ac:dyDescent="0.25">
      <c r="A129" s="260" t="s">
        <v>1258</v>
      </c>
      <c r="B129" s="261">
        <v>100</v>
      </c>
      <c r="C129" s="262" t="s">
        <v>31</v>
      </c>
      <c r="D129" s="261" t="s">
        <v>59</v>
      </c>
      <c r="E129" s="261"/>
      <c r="F129" s="261"/>
      <c r="G129" s="261" t="s">
        <v>2068</v>
      </c>
      <c r="H129" s="261" t="s">
        <v>1262</v>
      </c>
      <c r="I129" s="261" t="s">
        <v>82</v>
      </c>
      <c r="J129" s="261" t="s">
        <v>35</v>
      </c>
      <c r="K129" s="261" t="s">
        <v>987</v>
      </c>
      <c r="L129" s="261" t="s">
        <v>49</v>
      </c>
      <c r="M129" s="261" t="s">
        <v>1259</v>
      </c>
      <c r="N129" s="261" t="s">
        <v>1261</v>
      </c>
      <c r="O129" s="262"/>
      <c r="P129" s="261" t="s">
        <v>1259</v>
      </c>
      <c r="Q129" s="261" t="s">
        <v>2755</v>
      </c>
      <c r="R129" s="261" t="s">
        <v>1260</v>
      </c>
      <c r="S129" s="261"/>
      <c r="T129" s="261" t="s">
        <v>1259</v>
      </c>
      <c r="U129" s="261" t="s">
        <v>1263</v>
      </c>
      <c r="V129" s="261"/>
      <c r="W129" s="261" t="s">
        <v>82</v>
      </c>
      <c r="X129" s="261" t="s">
        <v>35</v>
      </c>
      <c r="Y129" s="261" t="s">
        <v>987</v>
      </c>
      <c r="Z129" s="261" t="s">
        <v>725</v>
      </c>
      <c r="AA129" s="261"/>
    </row>
    <row r="130" spans="1:27" x14ac:dyDescent="0.25">
      <c r="A130" s="260" t="s">
        <v>1264</v>
      </c>
      <c r="B130" s="261">
        <v>600</v>
      </c>
      <c r="C130" s="262" t="s">
        <v>31</v>
      </c>
      <c r="D130" s="261" t="s">
        <v>59</v>
      </c>
      <c r="E130" s="261"/>
      <c r="F130" s="261"/>
      <c r="G130" s="261" t="s">
        <v>2756</v>
      </c>
      <c r="H130" s="261" t="s">
        <v>2757</v>
      </c>
      <c r="I130" s="261" t="s">
        <v>1267</v>
      </c>
      <c r="J130" s="261" t="s">
        <v>35</v>
      </c>
      <c r="K130" s="261" t="s">
        <v>1268</v>
      </c>
      <c r="L130" s="261" t="s">
        <v>49</v>
      </c>
      <c r="M130" s="261" t="s">
        <v>1265</v>
      </c>
      <c r="N130" s="261" t="s">
        <v>1266</v>
      </c>
      <c r="O130" s="262"/>
      <c r="P130" s="261" t="s">
        <v>1265</v>
      </c>
      <c r="Q130" s="261" t="s">
        <v>1269</v>
      </c>
      <c r="R130" s="261" t="s">
        <v>2758</v>
      </c>
      <c r="S130" s="261" t="s">
        <v>771</v>
      </c>
      <c r="T130" s="261" t="s">
        <v>1265</v>
      </c>
      <c r="U130" s="261" t="s">
        <v>1270</v>
      </c>
      <c r="V130" s="261"/>
      <c r="W130" s="261" t="s">
        <v>1267</v>
      </c>
      <c r="X130" s="261" t="s">
        <v>35</v>
      </c>
      <c r="Y130" s="261" t="s">
        <v>1268</v>
      </c>
      <c r="Z130" s="261" t="s">
        <v>725</v>
      </c>
      <c r="AA130" s="261" t="s">
        <v>2759</v>
      </c>
    </row>
    <row r="131" spans="1:27" ht="38.25" x14ac:dyDescent="0.25">
      <c r="A131" s="260" t="s">
        <v>1271</v>
      </c>
      <c r="B131" s="261">
        <v>2900</v>
      </c>
      <c r="C131" s="262" t="s">
        <v>31</v>
      </c>
      <c r="D131" s="261" t="s">
        <v>59</v>
      </c>
      <c r="E131" s="261"/>
      <c r="F131" s="261"/>
      <c r="G131" s="261" t="s">
        <v>2760</v>
      </c>
      <c r="H131" s="261" t="s">
        <v>1272</v>
      </c>
      <c r="I131" s="261" t="s">
        <v>866</v>
      </c>
      <c r="J131" s="261" t="s">
        <v>35</v>
      </c>
      <c r="K131" s="261" t="s">
        <v>867</v>
      </c>
      <c r="L131" s="261" t="s">
        <v>49</v>
      </c>
      <c r="M131" s="261" t="s">
        <v>2761</v>
      </c>
      <c r="N131" s="261" t="s">
        <v>2762</v>
      </c>
      <c r="O131" s="262"/>
      <c r="P131" s="261" t="s">
        <v>2763</v>
      </c>
      <c r="Q131" s="261" t="s">
        <v>2764</v>
      </c>
      <c r="R131" s="261" t="s">
        <v>2765</v>
      </c>
      <c r="S131" s="261" t="s">
        <v>771</v>
      </c>
      <c r="T131" s="261" t="s">
        <v>2761</v>
      </c>
      <c r="U131" s="261" t="s">
        <v>1272</v>
      </c>
      <c r="V131" s="261"/>
      <c r="W131" s="261" t="s">
        <v>866</v>
      </c>
      <c r="X131" s="261" t="s">
        <v>35</v>
      </c>
      <c r="Y131" s="261"/>
      <c r="Z131" s="261" t="s">
        <v>725</v>
      </c>
      <c r="AA131" s="261" t="s">
        <v>2766</v>
      </c>
    </row>
    <row r="132" spans="1:27" ht="38.25" x14ac:dyDescent="0.25">
      <c r="A132" s="260" t="s">
        <v>1271</v>
      </c>
      <c r="B132" s="261">
        <v>400</v>
      </c>
      <c r="C132" s="262" t="s">
        <v>31</v>
      </c>
      <c r="D132" s="261" t="s">
        <v>18</v>
      </c>
      <c r="E132" s="261"/>
      <c r="F132" s="261"/>
      <c r="G132" s="261" t="s">
        <v>2760</v>
      </c>
      <c r="H132" s="261" t="s">
        <v>1272</v>
      </c>
      <c r="I132" s="261" t="s">
        <v>866</v>
      </c>
      <c r="J132" s="261" t="s">
        <v>35</v>
      </c>
      <c r="K132" s="261" t="s">
        <v>867</v>
      </c>
      <c r="L132" s="261" t="s">
        <v>49</v>
      </c>
      <c r="M132" s="261" t="s">
        <v>2761</v>
      </c>
      <c r="N132" s="261" t="s">
        <v>2762</v>
      </c>
      <c r="O132" s="262"/>
      <c r="P132" s="261" t="s">
        <v>2763</v>
      </c>
      <c r="Q132" s="261" t="s">
        <v>2764</v>
      </c>
      <c r="R132" s="261" t="s">
        <v>2765</v>
      </c>
      <c r="S132" s="261" t="s">
        <v>771</v>
      </c>
      <c r="T132" s="261" t="s">
        <v>2761</v>
      </c>
      <c r="U132" s="261" t="s">
        <v>1272</v>
      </c>
      <c r="V132" s="261"/>
      <c r="W132" s="261" t="s">
        <v>866</v>
      </c>
      <c r="X132" s="261" t="s">
        <v>35</v>
      </c>
      <c r="Y132" s="261"/>
      <c r="Z132" s="261" t="s">
        <v>725</v>
      </c>
      <c r="AA132" s="261" t="s">
        <v>2767</v>
      </c>
    </row>
    <row r="133" spans="1:27" x14ac:dyDescent="0.25">
      <c r="A133" s="260" t="s">
        <v>1273</v>
      </c>
      <c r="B133" s="261">
        <v>140</v>
      </c>
      <c r="C133" s="262" t="s">
        <v>31</v>
      </c>
      <c r="D133" s="261" t="s">
        <v>59</v>
      </c>
      <c r="E133" s="261"/>
      <c r="F133" s="261"/>
      <c r="G133" s="261" t="s">
        <v>2768</v>
      </c>
      <c r="H133" s="261" t="s">
        <v>1277</v>
      </c>
      <c r="I133" s="261" t="s">
        <v>1276</v>
      </c>
      <c r="J133" s="261" t="s">
        <v>35</v>
      </c>
      <c r="K133" s="261" t="s">
        <v>1212</v>
      </c>
      <c r="L133" s="261" t="s">
        <v>28</v>
      </c>
      <c r="M133" s="261" t="s">
        <v>1274</v>
      </c>
      <c r="N133" s="261" t="s">
        <v>2769</v>
      </c>
      <c r="O133" s="262"/>
      <c r="P133" s="261" t="s">
        <v>1274</v>
      </c>
      <c r="Q133" s="261" t="s">
        <v>2770</v>
      </c>
      <c r="R133" s="261" t="s">
        <v>1275</v>
      </c>
      <c r="S133" s="261"/>
      <c r="T133" s="261" t="s">
        <v>1274</v>
      </c>
      <c r="U133" s="261" t="s">
        <v>1277</v>
      </c>
      <c r="V133" s="261"/>
      <c r="W133" s="261" t="s">
        <v>1276</v>
      </c>
      <c r="X133" s="261" t="s">
        <v>35</v>
      </c>
      <c r="Y133" s="261"/>
      <c r="Z133" s="261" t="s">
        <v>725</v>
      </c>
      <c r="AA133" s="261" t="s">
        <v>2771</v>
      </c>
    </row>
    <row r="134" spans="1:27" x14ac:dyDescent="0.25">
      <c r="A134" s="260" t="s">
        <v>1278</v>
      </c>
      <c r="B134" s="261">
        <v>3000</v>
      </c>
      <c r="C134" s="262" t="s">
        <v>31</v>
      </c>
      <c r="D134" s="261" t="s">
        <v>59</v>
      </c>
      <c r="E134" s="261" t="s">
        <v>767</v>
      </c>
      <c r="F134" s="261" t="s">
        <v>2420</v>
      </c>
      <c r="G134" s="261" t="s">
        <v>2772</v>
      </c>
      <c r="H134" s="261" t="s">
        <v>2773</v>
      </c>
      <c r="I134" s="261" t="s">
        <v>1131</v>
      </c>
      <c r="J134" s="261" t="s">
        <v>1168</v>
      </c>
      <c r="K134" s="261" t="s">
        <v>1132</v>
      </c>
      <c r="L134" s="261" t="s">
        <v>723</v>
      </c>
      <c r="M134" s="261" t="s">
        <v>1279</v>
      </c>
      <c r="N134" s="261" t="s">
        <v>1281</v>
      </c>
      <c r="O134" s="262"/>
      <c r="P134" s="261" t="s">
        <v>2774</v>
      </c>
      <c r="Q134" s="261" t="s">
        <v>1281</v>
      </c>
      <c r="R134" s="261" t="s">
        <v>1280</v>
      </c>
      <c r="S134" s="261" t="s">
        <v>1208</v>
      </c>
      <c r="T134" s="261" t="s">
        <v>1279</v>
      </c>
      <c r="U134" s="261" t="s">
        <v>2775</v>
      </c>
      <c r="V134" s="261"/>
      <c r="W134" s="261" t="s">
        <v>1131</v>
      </c>
      <c r="X134" s="261" t="s">
        <v>35</v>
      </c>
      <c r="Y134" s="261" t="s">
        <v>1132</v>
      </c>
      <c r="Z134" s="261" t="s">
        <v>725</v>
      </c>
      <c r="AA134" s="261" t="s">
        <v>2776</v>
      </c>
    </row>
    <row r="135" spans="1:27" x14ac:dyDescent="0.25">
      <c r="A135" s="260" t="s">
        <v>1282</v>
      </c>
      <c r="B135" s="261">
        <v>275</v>
      </c>
      <c r="C135" s="262" t="s">
        <v>31</v>
      </c>
      <c r="D135" s="261" t="s">
        <v>59</v>
      </c>
      <c r="E135" s="261" t="s">
        <v>1932</v>
      </c>
      <c r="F135" s="261">
        <v>51.39</v>
      </c>
      <c r="G135" s="261" t="s">
        <v>2777</v>
      </c>
      <c r="H135" s="261" t="s">
        <v>2069</v>
      </c>
      <c r="I135" s="261" t="s">
        <v>1285</v>
      </c>
      <c r="J135" s="261" t="s">
        <v>721</v>
      </c>
      <c r="K135" s="261" t="s">
        <v>869</v>
      </c>
      <c r="L135" s="261" t="s">
        <v>70</v>
      </c>
      <c r="M135" s="261" t="s">
        <v>1283</v>
      </c>
      <c r="N135" s="261" t="s">
        <v>1284</v>
      </c>
      <c r="O135" s="262"/>
      <c r="P135" s="261" t="s">
        <v>2070</v>
      </c>
      <c r="Q135" s="261" t="s">
        <v>1284</v>
      </c>
      <c r="R135" s="261" t="s">
        <v>2778</v>
      </c>
      <c r="S135" s="261" t="s">
        <v>751</v>
      </c>
      <c r="T135" s="261" t="s">
        <v>1283</v>
      </c>
      <c r="U135" s="261" t="s">
        <v>1286</v>
      </c>
      <c r="V135" s="261"/>
      <c r="W135" s="261" t="s">
        <v>1287</v>
      </c>
      <c r="X135" s="261" t="s">
        <v>721</v>
      </c>
      <c r="Y135" s="261" t="s">
        <v>869</v>
      </c>
      <c r="Z135" s="261" t="s">
        <v>725</v>
      </c>
      <c r="AA135" s="261" t="s">
        <v>2779</v>
      </c>
    </row>
    <row r="136" spans="1:27" ht="25.5" x14ac:dyDescent="0.25">
      <c r="A136" s="260" t="s">
        <v>1288</v>
      </c>
      <c r="B136" s="261">
        <v>2000</v>
      </c>
      <c r="C136" s="262" t="s">
        <v>31</v>
      </c>
      <c r="D136" s="261" t="s">
        <v>59</v>
      </c>
      <c r="E136" s="261" t="s">
        <v>2780</v>
      </c>
      <c r="F136" s="261">
        <v>51.39</v>
      </c>
      <c r="G136" s="261" t="s">
        <v>2781</v>
      </c>
      <c r="H136" s="261" t="s">
        <v>1291</v>
      </c>
      <c r="I136" s="261" t="s">
        <v>1289</v>
      </c>
      <c r="J136" s="261" t="s">
        <v>721</v>
      </c>
      <c r="K136" s="261" t="s">
        <v>869</v>
      </c>
      <c r="L136" s="261" t="s">
        <v>70</v>
      </c>
      <c r="M136" s="261" t="s">
        <v>2782</v>
      </c>
      <c r="N136" s="261" t="s">
        <v>2783</v>
      </c>
      <c r="O136" s="262"/>
      <c r="P136" s="261" t="s">
        <v>2782</v>
      </c>
      <c r="Q136" s="261" t="s">
        <v>2071</v>
      </c>
      <c r="R136" s="261" t="s">
        <v>2784</v>
      </c>
      <c r="S136" s="261" t="s">
        <v>2785</v>
      </c>
      <c r="T136" s="261" t="s">
        <v>2782</v>
      </c>
      <c r="U136" s="261" t="s">
        <v>2786</v>
      </c>
      <c r="V136" s="261"/>
      <c r="W136" s="261" t="s">
        <v>1290</v>
      </c>
      <c r="X136" s="261" t="s">
        <v>35</v>
      </c>
      <c r="Y136" s="261" t="s">
        <v>869</v>
      </c>
      <c r="Z136" s="261" t="s">
        <v>725</v>
      </c>
      <c r="AA136" s="261"/>
    </row>
    <row r="137" spans="1:27" ht="25.5" x14ac:dyDescent="0.25">
      <c r="A137" s="260" t="s">
        <v>1288</v>
      </c>
      <c r="B137" s="261">
        <v>4000</v>
      </c>
      <c r="C137" s="262" t="s">
        <v>31</v>
      </c>
      <c r="D137" s="261" t="s">
        <v>59</v>
      </c>
      <c r="E137" s="261" t="s">
        <v>2780</v>
      </c>
      <c r="F137" s="261">
        <v>51.39</v>
      </c>
      <c r="G137" s="261" t="s">
        <v>2781</v>
      </c>
      <c r="H137" s="261" t="s">
        <v>1291</v>
      </c>
      <c r="I137" s="261" t="s">
        <v>1289</v>
      </c>
      <c r="J137" s="261" t="s">
        <v>721</v>
      </c>
      <c r="K137" s="261" t="s">
        <v>869</v>
      </c>
      <c r="L137" s="261" t="s">
        <v>70</v>
      </c>
      <c r="M137" s="261" t="s">
        <v>2782</v>
      </c>
      <c r="N137" s="261" t="s">
        <v>2787</v>
      </c>
      <c r="O137" s="262"/>
      <c r="P137" s="261" t="s">
        <v>2782</v>
      </c>
      <c r="Q137" s="261" t="s">
        <v>2071</v>
      </c>
      <c r="R137" s="261" t="s">
        <v>2784</v>
      </c>
      <c r="S137" s="261" t="s">
        <v>2785</v>
      </c>
      <c r="T137" s="261" t="s">
        <v>2782</v>
      </c>
      <c r="U137" s="261" t="s">
        <v>1291</v>
      </c>
      <c r="V137" s="261"/>
      <c r="W137" s="261" t="s">
        <v>1289</v>
      </c>
      <c r="X137" s="261" t="s">
        <v>35</v>
      </c>
      <c r="Y137" s="261" t="s">
        <v>869</v>
      </c>
      <c r="Z137" s="261" t="s">
        <v>725</v>
      </c>
      <c r="AA137" s="261"/>
    </row>
    <row r="138" spans="1:27" x14ac:dyDescent="0.25">
      <c r="A138" s="260" t="s">
        <v>1292</v>
      </c>
      <c r="B138" s="261">
        <v>120</v>
      </c>
      <c r="C138" s="262" t="s">
        <v>31</v>
      </c>
      <c r="D138" s="261" t="s">
        <v>18</v>
      </c>
      <c r="E138" s="261" t="s">
        <v>731</v>
      </c>
      <c r="F138" s="261" t="s">
        <v>883</v>
      </c>
      <c r="G138" s="261" t="s">
        <v>2788</v>
      </c>
      <c r="H138" s="261" t="s">
        <v>2789</v>
      </c>
      <c r="I138" s="261" t="s">
        <v>726</v>
      </c>
      <c r="J138" s="261" t="s">
        <v>35</v>
      </c>
      <c r="K138" s="261" t="s">
        <v>727</v>
      </c>
      <c r="L138" s="261" t="s">
        <v>28</v>
      </c>
      <c r="M138" s="261" t="s">
        <v>1293</v>
      </c>
      <c r="N138" s="261" t="s">
        <v>2072</v>
      </c>
      <c r="O138" s="262"/>
      <c r="P138" s="261" t="s">
        <v>1293</v>
      </c>
      <c r="Q138" s="261" t="s">
        <v>2072</v>
      </c>
      <c r="R138" s="261" t="s">
        <v>1294</v>
      </c>
      <c r="S138" s="261"/>
      <c r="T138" s="261" t="s">
        <v>1293</v>
      </c>
      <c r="U138" s="261" t="s">
        <v>1295</v>
      </c>
      <c r="V138" s="261"/>
      <c r="W138" s="261" t="s">
        <v>726</v>
      </c>
      <c r="X138" s="261" t="s">
        <v>35</v>
      </c>
      <c r="Y138" s="261" t="s">
        <v>727</v>
      </c>
      <c r="Z138" s="261" t="s">
        <v>725</v>
      </c>
      <c r="AA138" s="261" t="s">
        <v>2790</v>
      </c>
    </row>
    <row r="139" spans="1:27" x14ac:dyDescent="0.25">
      <c r="A139" s="260" t="s">
        <v>1296</v>
      </c>
      <c r="B139" s="261">
        <v>700</v>
      </c>
      <c r="C139" s="262" t="s">
        <v>31</v>
      </c>
      <c r="D139" s="261" t="s">
        <v>59</v>
      </c>
      <c r="E139" s="261"/>
      <c r="F139" s="261"/>
      <c r="G139" s="261" t="s">
        <v>2791</v>
      </c>
      <c r="H139" s="261" t="s">
        <v>2792</v>
      </c>
      <c r="I139" s="261" t="s">
        <v>1299</v>
      </c>
      <c r="J139" s="261" t="s">
        <v>35</v>
      </c>
      <c r="K139" s="261" t="s">
        <v>82</v>
      </c>
      <c r="L139" s="261" t="s">
        <v>43</v>
      </c>
      <c r="M139" s="261" t="s">
        <v>1297</v>
      </c>
      <c r="N139" s="261" t="s">
        <v>2793</v>
      </c>
      <c r="O139" s="262"/>
      <c r="P139" s="261" t="s">
        <v>2794</v>
      </c>
      <c r="Q139" s="261" t="s">
        <v>2795</v>
      </c>
      <c r="R139" s="261" t="s">
        <v>1300</v>
      </c>
      <c r="S139" s="261"/>
      <c r="T139" s="261" t="s">
        <v>1297</v>
      </c>
      <c r="U139" s="261" t="s">
        <v>1298</v>
      </c>
      <c r="V139" s="261"/>
      <c r="W139" s="261" t="s">
        <v>1299</v>
      </c>
      <c r="X139" s="261" t="s">
        <v>35</v>
      </c>
      <c r="Y139" s="261"/>
      <c r="Z139" s="261" t="s">
        <v>725</v>
      </c>
      <c r="AA139" s="261"/>
    </row>
    <row r="140" spans="1:27" x14ac:dyDescent="0.25">
      <c r="A140" s="260" t="s">
        <v>1301</v>
      </c>
      <c r="B140" s="261">
        <v>2000</v>
      </c>
      <c r="C140" s="262" t="s">
        <v>31</v>
      </c>
      <c r="D140" s="261" t="s">
        <v>59</v>
      </c>
      <c r="E140" s="261" t="s">
        <v>1934</v>
      </c>
      <c r="F140" s="261" t="s">
        <v>1935</v>
      </c>
      <c r="G140" s="261" t="s">
        <v>2796</v>
      </c>
      <c r="H140" s="261" t="s">
        <v>2797</v>
      </c>
      <c r="I140" s="261" t="s">
        <v>671</v>
      </c>
      <c r="J140" s="261" t="s">
        <v>721</v>
      </c>
      <c r="K140" s="261" t="s">
        <v>1036</v>
      </c>
      <c r="L140" s="261" t="s">
        <v>70</v>
      </c>
      <c r="M140" s="261" t="s">
        <v>1304</v>
      </c>
      <c r="N140" s="261" t="s">
        <v>1302</v>
      </c>
      <c r="O140" s="262"/>
      <c r="P140" s="261" t="s">
        <v>2798</v>
      </c>
      <c r="Q140" s="261" t="s">
        <v>2799</v>
      </c>
      <c r="R140" s="261" t="s">
        <v>2073</v>
      </c>
      <c r="S140" s="261" t="s">
        <v>929</v>
      </c>
      <c r="T140" s="261" t="s">
        <v>1304</v>
      </c>
      <c r="U140" s="261" t="s">
        <v>1303</v>
      </c>
      <c r="V140" s="261"/>
      <c r="W140" s="261" t="s">
        <v>671</v>
      </c>
      <c r="X140" s="261" t="s">
        <v>35</v>
      </c>
      <c r="Y140" s="261" t="s">
        <v>1036</v>
      </c>
      <c r="Z140" s="261" t="s">
        <v>2800</v>
      </c>
      <c r="AA140" s="261" t="s">
        <v>2801</v>
      </c>
    </row>
    <row r="141" spans="1:27" ht="25.5" x14ac:dyDescent="0.25">
      <c r="A141" s="260" t="s">
        <v>1305</v>
      </c>
      <c r="B141" s="261">
        <v>200</v>
      </c>
      <c r="C141" s="262" t="s">
        <v>31</v>
      </c>
      <c r="D141" s="261" t="s">
        <v>18</v>
      </c>
      <c r="E141" s="261" t="s">
        <v>731</v>
      </c>
      <c r="F141" s="261" t="s">
        <v>1970</v>
      </c>
      <c r="G141" s="261" t="s">
        <v>1306</v>
      </c>
      <c r="H141" s="261" t="s">
        <v>1310</v>
      </c>
      <c r="I141" s="261" t="s">
        <v>1307</v>
      </c>
      <c r="J141" s="261" t="s">
        <v>35</v>
      </c>
      <c r="K141" s="261" t="s">
        <v>869</v>
      </c>
      <c r="L141" s="261" t="s">
        <v>70</v>
      </c>
      <c r="M141" s="261" t="s">
        <v>1308</v>
      </c>
      <c r="N141" s="261" t="s">
        <v>2802</v>
      </c>
      <c r="O141" s="262"/>
      <c r="P141" s="261" t="s">
        <v>1308</v>
      </c>
      <c r="Q141" s="261" t="s">
        <v>2802</v>
      </c>
      <c r="R141" s="261" t="s">
        <v>1309</v>
      </c>
      <c r="S141" s="261"/>
      <c r="T141" s="261" t="s">
        <v>1308</v>
      </c>
      <c r="U141" s="261" t="s">
        <v>1310</v>
      </c>
      <c r="V141" s="261"/>
      <c r="W141" s="261" t="s">
        <v>1307</v>
      </c>
      <c r="X141" s="261" t="s">
        <v>35</v>
      </c>
      <c r="Y141" s="261"/>
      <c r="Z141" s="261" t="s">
        <v>725</v>
      </c>
      <c r="AA141" s="261" t="s">
        <v>2803</v>
      </c>
    </row>
    <row r="142" spans="1:27" ht="25.5" x14ac:dyDescent="0.25">
      <c r="A142" s="260" t="s">
        <v>1311</v>
      </c>
      <c r="B142" s="261">
        <v>2000</v>
      </c>
      <c r="C142" s="262" t="s">
        <v>31</v>
      </c>
      <c r="D142" s="261" t="s">
        <v>59</v>
      </c>
      <c r="E142" s="261"/>
      <c r="F142" s="261"/>
      <c r="G142" s="261" t="s">
        <v>1314</v>
      </c>
      <c r="H142" s="261" t="s">
        <v>2074</v>
      </c>
      <c r="I142" s="261" t="s">
        <v>677</v>
      </c>
      <c r="J142" s="261" t="s">
        <v>721</v>
      </c>
      <c r="K142" s="261" t="s">
        <v>720</v>
      </c>
      <c r="L142" s="261" t="s">
        <v>49</v>
      </c>
      <c r="M142" s="261" t="s">
        <v>1313</v>
      </c>
      <c r="N142" s="261" t="s">
        <v>2075</v>
      </c>
      <c r="O142" s="262"/>
      <c r="P142" s="261" t="s">
        <v>1313</v>
      </c>
      <c r="Q142" s="261" t="s">
        <v>2075</v>
      </c>
      <c r="R142" s="261" t="s">
        <v>1312</v>
      </c>
      <c r="S142" s="261"/>
      <c r="T142" s="261" t="s">
        <v>1313</v>
      </c>
      <c r="U142" s="261" t="s">
        <v>2074</v>
      </c>
      <c r="V142" s="261"/>
      <c r="W142" s="261" t="s">
        <v>677</v>
      </c>
      <c r="X142" s="261" t="s">
        <v>721</v>
      </c>
      <c r="Y142" s="261" t="s">
        <v>720</v>
      </c>
      <c r="Z142" s="261" t="s">
        <v>725</v>
      </c>
      <c r="AA142" s="261"/>
    </row>
    <row r="143" spans="1:27" ht="76.5" x14ac:dyDescent="0.25">
      <c r="A143" s="260" t="s">
        <v>1315</v>
      </c>
      <c r="B143" s="261">
        <v>1500</v>
      </c>
      <c r="C143" s="262" t="s">
        <v>31</v>
      </c>
      <c r="D143" s="261" t="s">
        <v>18</v>
      </c>
      <c r="E143" s="261" t="s">
        <v>731</v>
      </c>
      <c r="F143" s="261" t="s">
        <v>2804</v>
      </c>
      <c r="G143" s="261" t="s">
        <v>2076</v>
      </c>
      <c r="H143" s="261" t="s">
        <v>2077</v>
      </c>
      <c r="I143" s="261" t="s">
        <v>656</v>
      </c>
      <c r="J143" s="261" t="s">
        <v>721</v>
      </c>
      <c r="K143" s="261" t="s">
        <v>831</v>
      </c>
      <c r="L143" s="261" t="s">
        <v>28</v>
      </c>
      <c r="M143" s="261" t="s">
        <v>2805</v>
      </c>
      <c r="N143" s="261" t="s">
        <v>2078</v>
      </c>
      <c r="O143" s="262"/>
      <c r="P143" s="261" t="s">
        <v>2806</v>
      </c>
      <c r="Q143" s="261" t="s">
        <v>2078</v>
      </c>
      <c r="R143" s="261" t="s">
        <v>2079</v>
      </c>
      <c r="S143" s="261" t="s">
        <v>929</v>
      </c>
      <c r="T143" s="261" t="s">
        <v>2805</v>
      </c>
      <c r="U143" s="261" t="s">
        <v>1316</v>
      </c>
      <c r="V143" s="261" t="s">
        <v>1317</v>
      </c>
      <c r="W143" s="261" t="s">
        <v>1318</v>
      </c>
      <c r="X143" s="261" t="s">
        <v>35</v>
      </c>
      <c r="Y143" s="261"/>
      <c r="Z143" s="261" t="s">
        <v>2807</v>
      </c>
      <c r="AA143" s="261" t="s">
        <v>2662</v>
      </c>
    </row>
    <row r="144" spans="1:27" x14ac:dyDescent="0.25">
      <c r="A144" s="260" t="s">
        <v>1319</v>
      </c>
      <c r="B144" s="261">
        <v>1600</v>
      </c>
      <c r="C144" s="262" t="s">
        <v>31</v>
      </c>
      <c r="D144" s="261" t="s">
        <v>59</v>
      </c>
      <c r="E144" s="261"/>
      <c r="F144" s="261"/>
      <c r="G144" s="261" t="s">
        <v>1322</v>
      </c>
      <c r="H144" s="261" t="s">
        <v>1323</v>
      </c>
      <c r="I144" s="261" t="s">
        <v>992</v>
      </c>
      <c r="J144" s="261" t="s">
        <v>35</v>
      </c>
      <c r="K144" s="261" t="s">
        <v>990</v>
      </c>
      <c r="L144" s="261" t="s">
        <v>49</v>
      </c>
      <c r="M144" s="261" t="s">
        <v>1320</v>
      </c>
      <c r="N144" s="261" t="s">
        <v>2808</v>
      </c>
      <c r="O144" s="262"/>
      <c r="P144" s="261" t="s">
        <v>1320</v>
      </c>
      <c r="Q144" s="261" t="s">
        <v>2808</v>
      </c>
      <c r="R144" s="261" t="s">
        <v>1321</v>
      </c>
      <c r="S144" s="261" t="s">
        <v>2809</v>
      </c>
      <c r="T144" s="261" t="s">
        <v>1320</v>
      </c>
      <c r="U144" s="261" t="s">
        <v>1323</v>
      </c>
      <c r="V144" s="261"/>
      <c r="W144" s="261" t="s">
        <v>992</v>
      </c>
      <c r="X144" s="261" t="s">
        <v>35</v>
      </c>
      <c r="Y144" s="261"/>
      <c r="Z144" s="261" t="s">
        <v>725</v>
      </c>
      <c r="AA144" s="261" t="s">
        <v>2810</v>
      </c>
    </row>
    <row r="145" spans="1:27" ht="25.5" x14ac:dyDescent="0.25">
      <c r="A145" s="260" t="s">
        <v>1324</v>
      </c>
      <c r="B145" s="261">
        <v>120</v>
      </c>
      <c r="C145" s="262" t="s">
        <v>31</v>
      </c>
      <c r="D145" s="261" t="s">
        <v>18</v>
      </c>
      <c r="E145" s="261"/>
      <c r="F145" s="261"/>
      <c r="G145" s="261" t="s">
        <v>2080</v>
      </c>
      <c r="H145" s="261" t="s">
        <v>1325</v>
      </c>
      <c r="I145" s="261" t="s">
        <v>928</v>
      </c>
      <c r="J145" s="261" t="s">
        <v>35</v>
      </c>
      <c r="K145" s="261" t="s">
        <v>795</v>
      </c>
      <c r="L145" s="261" t="s">
        <v>43</v>
      </c>
      <c r="M145" s="261" t="s">
        <v>1328</v>
      </c>
      <c r="N145" s="261" t="s">
        <v>2811</v>
      </c>
      <c r="O145" s="262"/>
      <c r="P145" s="261" t="s">
        <v>1326</v>
      </c>
      <c r="Q145" s="261" t="s">
        <v>2812</v>
      </c>
      <c r="R145" s="261" t="s">
        <v>1327</v>
      </c>
      <c r="S145" s="261"/>
      <c r="T145" s="261" t="s">
        <v>1328</v>
      </c>
      <c r="U145" s="261" t="s">
        <v>1329</v>
      </c>
      <c r="V145" s="261"/>
      <c r="W145" s="261" t="s">
        <v>34</v>
      </c>
      <c r="X145" s="261" t="s">
        <v>35</v>
      </c>
      <c r="Y145" s="261"/>
      <c r="Z145" s="261" t="s">
        <v>725</v>
      </c>
      <c r="AA145" s="261"/>
    </row>
    <row r="146" spans="1:27" x14ac:dyDescent="0.25">
      <c r="A146" s="260" t="s">
        <v>1330</v>
      </c>
      <c r="B146" s="261">
        <v>200</v>
      </c>
      <c r="C146" s="262" t="s">
        <v>31</v>
      </c>
      <c r="D146" s="261" t="s">
        <v>18</v>
      </c>
      <c r="E146" s="261"/>
      <c r="F146" s="261"/>
      <c r="G146" s="261" t="s">
        <v>2813</v>
      </c>
      <c r="H146" s="261" t="s">
        <v>2814</v>
      </c>
      <c r="I146" s="261" t="s">
        <v>34</v>
      </c>
      <c r="J146" s="261" t="s">
        <v>35</v>
      </c>
      <c r="K146" s="261" t="s">
        <v>795</v>
      </c>
      <c r="L146" s="261" t="s">
        <v>43</v>
      </c>
      <c r="M146" s="261" t="s">
        <v>1331</v>
      </c>
      <c r="N146" s="261" t="s">
        <v>2815</v>
      </c>
      <c r="O146" s="262"/>
      <c r="P146" s="261" t="s">
        <v>1331</v>
      </c>
      <c r="Q146" s="261" t="s">
        <v>2816</v>
      </c>
      <c r="R146" s="261" t="s">
        <v>1332</v>
      </c>
      <c r="S146" s="261"/>
      <c r="T146" s="261" t="s">
        <v>1331</v>
      </c>
      <c r="U146" s="261" t="s">
        <v>1333</v>
      </c>
      <c r="V146" s="261"/>
      <c r="W146" s="261" t="s">
        <v>34</v>
      </c>
      <c r="X146" s="261" t="s">
        <v>721</v>
      </c>
      <c r="Y146" s="261" t="s">
        <v>795</v>
      </c>
      <c r="Z146" s="261" t="s">
        <v>725</v>
      </c>
      <c r="AA146" s="261"/>
    </row>
    <row r="147" spans="1:27" x14ac:dyDescent="0.25">
      <c r="A147" s="260" t="s">
        <v>1335</v>
      </c>
      <c r="B147" s="261">
        <v>250</v>
      </c>
      <c r="C147" s="262" t="s">
        <v>31</v>
      </c>
      <c r="D147" s="261" t="s">
        <v>18</v>
      </c>
      <c r="E147" s="261"/>
      <c r="F147" s="261"/>
      <c r="G147" s="261" t="s">
        <v>2817</v>
      </c>
      <c r="H147" s="261" t="s">
        <v>1339</v>
      </c>
      <c r="I147" s="261" t="s">
        <v>34</v>
      </c>
      <c r="J147" s="261" t="s">
        <v>1010</v>
      </c>
      <c r="K147" s="261" t="s">
        <v>795</v>
      </c>
      <c r="L147" s="261" t="s">
        <v>43</v>
      </c>
      <c r="M147" s="261" t="s">
        <v>1336</v>
      </c>
      <c r="N147" s="261" t="s">
        <v>1338</v>
      </c>
      <c r="O147" s="262"/>
      <c r="P147" s="261" t="s">
        <v>1336</v>
      </c>
      <c r="Q147" s="261" t="s">
        <v>1338</v>
      </c>
      <c r="R147" s="261" t="s">
        <v>1337</v>
      </c>
      <c r="S147" s="261"/>
      <c r="T147" s="261" t="s">
        <v>1336</v>
      </c>
      <c r="U147" s="261" t="s">
        <v>2818</v>
      </c>
      <c r="V147" s="261"/>
      <c r="W147" s="261" t="s">
        <v>34</v>
      </c>
      <c r="X147" s="261" t="s">
        <v>1010</v>
      </c>
      <c r="Y147" s="261" t="s">
        <v>795</v>
      </c>
      <c r="Z147" s="261" t="s">
        <v>725</v>
      </c>
      <c r="AA147" s="261" t="s">
        <v>2819</v>
      </c>
    </row>
    <row r="148" spans="1:27" ht="25.5" x14ac:dyDescent="0.25">
      <c r="A148" s="260" t="s">
        <v>1340</v>
      </c>
      <c r="B148" s="261">
        <v>100</v>
      </c>
      <c r="C148" s="262" t="s">
        <v>31</v>
      </c>
      <c r="D148" s="261" t="s">
        <v>18</v>
      </c>
      <c r="E148" s="261" t="s">
        <v>1934</v>
      </c>
      <c r="F148" s="261" t="s">
        <v>2523</v>
      </c>
      <c r="G148" s="261" t="s">
        <v>2820</v>
      </c>
      <c r="H148" s="261" t="s">
        <v>1342</v>
      </c>
      <c r="I148" s="261" t="s">
        <v>1343</v>
      </c>
      <c r="J148" s="261" t="s">
        <v>35</v>
      </c>
      <c r="K148" s="261" t="s">
        <v>1025</v>
      </c>
      <c r="L148" s="261" t="s">
        <v>49</v>
      </c>
      <c r="M148" s="261" t="s">
        <v>1341</v>
      </c>
      <c r="N148" s="261" t="s">
        <v>2821</v>
      </c>
      <c r="O148" s="262"/>
      <c r="P148" s="261" t="s">
        <v>1341</v>
      </c>
      <c r="Q148" s="261" t="s">
        <v>2821</v>
      </c>
      <c r="R148" s="261" t="s">
        <v>1344</v>
      </c>
      <c r="S148" s="261"/>
      <c r="T148" s="261" t="s">
        <v>1341</v>
      </c>
      <c r="U148" s="261" t="s">
        <v>1345</v>
      </c>
      <c r="V148" s="261"/>
      <c r="W148" s="261" t="s">
        <v>1343</v>
      </c>
      <c r="X148" s="261" t="s">
        <v>35</v>
      </c>
      <c r="Y148" s="261"/>
      <c r="Z148" s="261" t="s">
        <v>725</v>
      </c>
      <c r="AA148" s="261"/>
    </row>
    <row r="149" spans="1:27" ht="25.5" x14ac:dyDescent="0.25">
      <c r="A149" s="260" t="s">
        <v>1346</v>
      </c>
      <c r="B149" s="261">
        <v>150</v>
      </c>
      <c r="C149" s="262" t="s">
        <v>31</v>
      </c>
      <c r="D149" s="261" t="s">
        <v>18</v>
      </c>
      <c r="E149" s="261"/>
      <c r="F149" s="261"/>
      <c r="G149" s="261" t="s">
        <v>2822</v>
      </c>
      <c r="H149" s="261" t="s">
        <v>2823</v>
      </c>
      <c r="I149" s="261" t="s">
        <v>1348</v>
      </c>
      <c r="J149" s="261" t="s">
        <v>35</v>
      </c>
      <c r="K149" s="261" t="s">
        <v>576</v>
      </c>
      <c r="L149" s="261" t="s">
        <v>70</v>
      </c>
      <c r="M149" s="261" t="s">
        <v>1334</v>
      </c>
      <c r="N149" s="261" t="s">
        <v>1347</v>
      </c>
      <c r="O149" s="262"/>
      <c r="P149" s="261" t="s">
        <v>1349</v>
      </c>
      <c r="Q149" s="261" t="s">
        <v>2824</v>
      </c>
      <c r="R149" s="261" t="s">
        <v>1350</v>
      </c>
      <c r="S149" s="261" t="s">
        <v>929</v>
      </c>
      <c r="T149" s="261" t="s">
        <v>1334</v>
      </c>
      <c r="U149" s="261" t="s">
        <v>1351</v>
      </c>
      <c r="V149" s="261"/>
      <c r="W149" s="261" t="s">
        <v>1348</v>
      </c>
      <c r="X149" s="261" t="s">
        <v>35</v>
      </c>
      <c r="Y149" s="261"/>
      <c r="Z149" s="261" t="s">
        <v>725</v>
      </c>
      <c r="AA149" s="261" t="s">
        <v>2825</v>
      </c>
    </row>
    <row r="150" spans="1:27" ht="25.5" x14ac:dyDescent="0.25">
      <c r="A150" s="260" t="s">
        <v>1352</v>
      </c>
      <c r="B150" s="261">
        <v>2000</v>
      </c>
      <c r="C150" s="262" t="s">
        <v>31</v>
      </c>
      <c r="D150" s="261" t="s">
        <v>59</v>
      </c>
      <c r="E150" s="261"/>
      <c r="F150" s="261"/>
      <c r="G150" s="261" t="s">
        <v>2826</v>
      </c>
      <c r="H150" s="261" t="s">
        <v>1354</v>
      </c>
      <c r="I150" s="261" t="s">
        <v>1355</v>
      </c>
      <c r="J150" s="261" t="s">
        <v>957</v>
      </c>
      <c r="K150" s="261" t="s">
        <v>942</v>
      </c>
      <c r="L150" s="261" t="s">
        <v>723</v>
      </c>
      <c r="M150" s="261" t="s">
        <v>1353</v>
      </c>
      <c r="N150" s="261" t="s">
        <v>2827</v>
      </c>
      <c r="O150" s="262"/>
      <c r="P150" s="261" t="s">
        <v>2828</v>
      </c>
      <c r="Q150" s="261" t="s">
        <v>2827</v>
      </c>
      <c r="R150" s="261" t="s">
        <v>2829</v>
      </c>
      <c r="S150" s="261" t="s">
        <v>1356</v>
      </c>
      <c r="T150" s="261" t="s">
        <v>1353</v>
      </c>
      <c r="U150" s="261" t="s">
        <v>1354</v>
      </c>
      <c r="V150" s="261"/>
      <c r="W150" s="261" t="s">
        <v>1355</v>
      </c>
      <c r="X150" s="261" t="s">
        <v>35</v>
      </c>
      <c r="Y150" s="261" t="s">
        <v>1357</v>
      </c>
      <c r="Z150" s="261" t="s">
        <v>725</v>
      </c>
      <c r="AA150" s="261" t="s">
        <v>2830</v>
      </c>
    </row>
    <row r="151" spans="1:27" ht="25.5" x14ac:dyDescent="0.25">
      <c r="A151" s="260" t="s">
        <v>1358</v>
      </c>
      <c r="B151" s="261">
        <v>200</v>
      </c>
      <c r="C151" s="262" t="s">
        <v>31</v>
      </c>
      <c r="D151" s="261" t="s">
        <v>59</v>
      </c>
      <c r="E151" s="261"/>
      <c r="F151" s="261"/>
      <c r="G151" s="261" t="s">
        <v>2831</v>
      </c>
      <c r="H151" s="261" t="s">
        <v>2832</v>
      </c>
      <c r="I151" s="261" t="s">
        <v>2833</v>
      </c>
      <c r="J151" s="261" t="s">
        <v>35</v>
      </c>
      <c r="K151" s="261" t="s">
        <v>1065</v>
      </c>
      <c r="L151" s="261" t="s">
        <v>49</v>
      </c>
      <c r="M151" s="261" t="s">
        <v>1359</v>
      </c>
      <c r="N151" s="261" t="s">
        <v>2834</v>
      </c>
      <c r="O151" s="262"/>
      <c r="P151" s="261" t="s">
        <v>2835</v>
      </c>
      <c r="Q151" s="261" t="s">
        <v>1360</v>
      </c>
      <c r="R151" s="261" t="s">
        <v>2836</v>
      </c>
      <c r="S151" s="261" t="s">
        <v>2837</v>
      </c>
      <c r="T151" s="261" t="s">
        <v>1359</v>
      </c>
      <c r="U151" s="261" t="s">
        <v>1361</v>
      </c>
      <c r="V151" s="261"/>
      <c r="W151" s="261" t="s">
        <v>1362</v>
      </c>
      <c r="X151" s="261" t="s">
        <v>35</v>
      </c>
      <c r="Y151" s="261"/>
      <c r="Z151" s="261" t="s">
        <v>725</v>
      </c>
      <c r="AA151" s="261"/>
    </row>
    <row r="152" spans="1:27" ht="25.5" x14ac:dyDescent="0.25">
      <c r="A152" s="260" t="s">
        <v>1363</v>
      </c>
      <c r="B152" s="261">
        <v>300</v>
      </c>
      <c r="C152" s="262" t="s">
        <v>31</v>
      </c>
      <c r="D152" s="261" t="s">
        <v>59</v>
      </c>
      <c r="E152" s="261" t="s">
        <v>863</v>
      </c>
      <c r="F152" s="261" t="s">
        <v>2397</v>
      </c>
      <c r="G152" s="261" t="s">
        <v>1367</v>
      </c>
      <c r="H152" s="261" t="s">
        <v>2081</v>
      </c>
      <c r="I152" s="261" t="s">
        <v>1368</v>
      </c>
      <c r="J152" s="261" t="s">
        <v>1010</v>
      </c>
      <c r="K152" s="261" t="s">
        <v>1369</v>
      </c>
      <c r="L152" s="261" t="s">
        <v>53</v>
      </c>
      <c r="M152" s="261" t="s">
        <v>1364</v>
      </c>
      <c r="N152" s="261" t="s">
        <v>1366</v>
      </c>
      <c r="O152" s="262"/>
      <c r="P152" s="261" t="s">
        <v>1367</v>
      </c>
      <c r="Q152" s="261" t="s">
        <v>1366</v>
      </c>
      <c r="R152" s="261" t="s">
        <v>1365</v>
      </c>
      <c r="S152" s="261" t="s">
        <v>929</v>
      </c>
      <c r="T152" s="261" t="s">
        <v>1364</v>
      </c>
      <c r="U152" s="261" t="s">
        <v>2838</v>
      </c>
      <c r="V152" s="261"/>
      <c r="W152" s="261" t="s">
        <v>1368</v>
      </c>
      <c r="X152" s="261" t="s">
        <v>35</v>
      </c>
      <c r="Y152" s="261"/>
      <c r="Z152" s="261" t="s">
        <v>725</v>
      </c>
      <c r="AA152" s="261" t="s">
        <v>2839</v>
      </c>
    </row>
    <row r="153" spans="1:27" ht="38.25" x14ac:dyDescent="0.25">
      <c r="A153" s="260" t="s">
        <v>1370</v>
      </c>
      <c r="B153" s="261">
        <v>200</v>
      </c>
      <c r="C153" s="262" t="s">
        <v>31</v>
      </c>
      <c r="D153" s="261" t="s">
        <v>59</v>
      </c>
      <c r="E153" s="261"/>
      <c r="F153" s="261"/>
      <c r="G153" s="261" t="s">
        <v>2082</v>
      </c>
      <c r="H153" s="261" t="s">
        <v>2083</v>
      </c>
      <c r="I153" s="261" t="s">
        <v>1039</v>
      </c>
      <c r="J153" s="261" t="s">
        <v>721</v>
      </c>
      <c r="K153" s="261" t="s">
        <v>1040</v>
      </c>
      <c r="L153" s="261" t="s">
        <v>70</v>
      </c>
      <c r="M153" s="261" t="s">
        <v>2084</v>
      </c>
      <c r="N153" s="261" t="s">
        <v>2840</v>
      </c>
      <c r="O153" s="262"/>
      <c r="P153" s="261" t="s">
        <v>2084</v>
      </c>
      <c r="Q153" s="261" t="s">
        <v>2841</v>
      </c>
      <c r="R153" s="261" t="s">
        <v>2085</v>
      </c>
      <c r="S153" s="261"/>
      <c r="T153" s="261" t="s">
        <v>2084</v>
      </c>
      <c r="U153" s="261" t="s">
        <v>1041</v>
      </c>
      <c r="V153" s="261"/>
      <c r="W153" s="261" t="s">
        <v>1039</v>
      </c>
      <c r="X153" s="261" t="s">
        <v>721</v>
      </c>
      <c r="Y153" s="261" t="s">
        <v>1040</v>
      </c>
      <c r="Z153" s="261" t="s">
        <v>725</v>
      </c>
      <c r="AA153" s="261"/>
    </row>
    <row r="154" spans="1:27" x14ac:dyDescent="0.25">
      <c r="A154" s="260" t="s">
        <v>1371</v>
      </c>
      <c r="B154" s="261">
        <v>500</v>
      </c>
      <c r="C154" s="262" t="s">
        <v>31</v>
      </c>
      <c r="D154" s="261" t="s">
        <v>59</v>
      </c>
      <c r="E154" s="261"/>
      <c r="F154" s="261"/>
      <c r="G154" s="261" t="s">
        <v>2086</v>
      </c>
      <c r="H154" s="261" t="s">
        <v>2842</v>
      </c>
      <c r="I154" s="261" t="s">
        <v>1373</v>
      </c>
      <c r="J154" s="261" t="s">
        <v>35</v>
      </c>
      <c r="K154" s="261" t="s">
        <v>1040</v>
      </c>
      <c r="L154" s="261" t="s">
        <v>70</v>
      </c>
      <c r="M154" s="261" t="s">
        <v>2087</v>
      </c>
      <c r="N154" s="261" t="s">
        <v>2843</v>
      </c>
      <c r="O154" s="262"/>
      <c r="P154" s="261" t="s">
        <v>2087</v>
      </c>
      <c r="Q154" s="261" t="s">
        <v>2844</v>
      </c>
      <c r="R154" s="261" t="s">
        <v>2088</v>
      </c>
      <c r="S154" s="261" t="s">
        <v>751</v>
      </c>
      <c r="T154" s="261" t="s">
        <v>2087</v>
      </c>
      <c r="U154" s="261" t="s">
        <v>1372</v>
      </c>
      <c r="V154" s="261"/>
      <c r="W154" s="261" t="s">
        <v>1373</v>
      </c>
      <c r="X154" s="261" t="s">
        <v>35</v>
      </c>
      <c r="Y154" s="261" t="s">
        <v>1040</v>
      </c>
      <c r="Z154" s="261" t="s">
        <v>725</v>
      </c>
      <c r="AA154" s="261"/>
    </row>
    <row r="155" spans="1:27" x14ac:dyDescent="0.25">
      <c r="A155" s="260" t="s">
        <v>1371</v>
      </c>
      <c r="B155" s="261">
        <v>6000</v>
      </c>
      <c r="C155" s="262" t="s">
        <v>31</v>
      </c>
      <c r="D155" s="261" t="s">
        <v>59</v>
      </c>
      <c r="E155" s="261"/>
      <c r="F155" s="261"/>
      <c r="G155" s="261" t="s">
        <v>2086</v>
      </c>
      <c r="H155" s="261" t="s">
        <v>2842</v>
      </c>
      <c r="I155" s="261" t="s">
        <v>1373</v>
      </c>
      <c r="J155" s="261" t="s">
        <v>35</v>
      </c>
      <c r="K155" s="261" t="s">
        <v>1040</v>
      </c>
      <c r="L155" s="261" t="s">
        <v>70</v>
      </c>
      <c r="M155" s="261" t="s">
        <v>2087</v>
      </c>
      <c r="N155" s="261" t="s">
        <v>2843</v>
      </c>
      <c r="O155" s="262"/>
      <c r="P155" s="261" t="s">
        <v>2087</v>
      </c>
      <c r="Q155" s="261" t="s">
        <v>2844</v>
      </c>
      <c r="R155" s="261" t="s">
        <v>2088</v>
      </c>
      <c r="S155" s="261" t="s">
        <v>751</v>
      </c>
      <c r="T155" s="261" t="s">
        <v>2087</v>
      </c>
      <c r="U155" s="261" t="s">
        <v>1376</v>
      </c>
      <c r="V155" s="261"/>
      <c r="W155" s="261" t="s">
        <v>1377</v>
      </c>
      <c r="X155" s="261" t="s">
        <v>1968</v>
      </c>
      <c r="Y155" s="261" t="s">
        <v>1040</v>
      </c>
      <c r="Z155" s="261" t="s">
        <v>725</v>
      </c>
      <c r="AA155" s="261"/>
    </row>
    <row r="156" spans="1:27" x14ac:dyDescent="0.25">
      <c r="A156" s="260" t="s">
        <v>1371</v>
      </c>
      <c r="B156" s="261">
        <v>500</v>
      </c>
      <c r="C156" s="262" t="s">
        <v>31</v>
      </c>
      <c r="D156" s="261" t="s">
        <v>59</v>
      </c>
      <c r="E156" s="261"/>
      <c r="F156" s="261"/>
      <c r="G156" s="261" t="s">
        <v>2086</v>
      </c>
      <c r="H156" s="261" t="s">
        <v>2842</v>
      </c>
      <c r="I156" s="261" t="s">
        <v>1373</v>
      </c>
      <c r="J156" s="261" t="s">
        <v>35</v>
      </c>
      <c r="K156" s="261" t="s">
        <v>1040</v>
      </c>
      <c r="L156" s="261" t="s">
        <v>70</v>
      </c>
      <c r="M156" s="261" t="s">
        <v>2087</v>
      </c>
      <c r="N156" s="261" t="s">
        <v>2843</v>
      </c>
      <c r="O156" s="262"/>
      <c r="P156" s="261" t="s">
        <v>2087</v>
      </c>
      <c r="Q156" s="261" t="s">
        <v>2844</v>
      </c>
      <c r="R156" s="261" t="s">
        <v>2088</v>
      </c>
      <c r="S156" s="261" t="s">
        <v>5</v>
      </c>
      <c r="T156" s="261" t="s">
        <v>2087</v>
      </c>
      <c r="U156" s="261" t="s">
        <v>1374</v>
      </c>
      <c r="V156" s="261"/>
      <c r="W156" s="261" t="s">
        <v>1375</v>
      </c>
      <c r="X156" s="261" t="s">
        <v>822</v>
      </c>
      <c r="Y156" s="261" t="s">
        <v>1040</v>
      </c>
      <c r="Z156" s="261" t="s">
        <v>725</v>
      </c>
      <c r="AA156" s="261"/>
    </row>
    <row r="157" spans="1:27" ht="25.5" x14ac:dyDescent="0.25">
      <c r="A157" s="260" t="s">
        <v>1378</v>
      </c>
      <c r="B157" s="261">
        <v>250</v>
      </c>
      <c r="C157" s="262" t="s">
        <v>31</v>
      </c>
      <c r="D157" s="261" t="s">
        <v>59</v>
      </c>
      <c r="E157" s="261"/>
      <c r="F157" s="261"/>
      <c r="G157" s="261" t="s">
        <v>1381</v>
      </c>
      <c r="H157" s="261" t="s">
        <v>1382</v>
      </c>
      <c r="I157" s="261" t="s">
        <v>643</v>
      </c>
      <c r="J157" s="261" t="s">
        <v>822</v>
      </c>
      <c r="K157" s="261" t="s">
        <v>1383</v>
      </c>
      <c r="L157" s="261" t="s">
        <v>70</v>
      </c>
      <c r="M157" s="261" t="s">
        <v>1379</v>
      </c>
      <c r="N157" s="261" t="s">
        <v>1380</v>
      </c>
      <c r="O157" s="262"/>
      <c r="P157" s="261" t="s">
        <v>1379</v>
      </c>
      <c r="Q157" s="261" t="s">
        <v>1380</v>
      </c>
      <c r="R157" s="261" t="s">
        <v>2845</v>
      </c>
      <c r="S157" s="261"/>
      <c r="T157" s="261" t="s">
        <v>1379</v>
      </c>
      <c r="U157" s="261" t="s">
        <v>1382</v>
      </c>
      <c r="V157" s="261"/>
      <c r="W157" s="261" t="s">
        <v>643</v>
      </c>
      <c r="X157" s="261" t="s">
        <v>35</v>
      </c>
      <c r="Y157" s="261" t="s">
        <v>1383</v>
      </c>
      <c r="Z157" s="261" t="s">
        <v>725</v>
      </c>
      <c r="AA157" s="261"/>
    </row>
    <row r="158" spans="1:27" ht="25.5" x14ac:dyDescent="0.25">
      <c r="A158" s="260" t="s">
        <v>3424</v>
      </c>
      <c r="B158" s="261">
        <v>400</v>
      </c>
      <c r="C158" s="262" t="s">
        <v>31</v>
      </c>
      <c r="D158" s="261" t="s">
        <v>18</v>
      </c>
      <c r="E158" s="261"/>
      <c r="F158" s="261"/>
      <c r="G158" s="261" t="s">
        <v>3424</v>
      </c>
      <c r="H158" s="261" t="s">
        <v>3425</v>
      </c>
      <c r="I158" s="261" t="s">
        <v>657</v>
      </c>
      <c r="J158" s="261" t="s">
        <v>35</v>
      </c>
      <c r="K158" s="261" t="s">
        <v>963</v>
      </c>
      <c r="L158" s="261" t="s">
        <v>28</v>
      </c>
      <c r="M158" s="261" t="s">
        <v>3426</v>
      </c>
      <c r="N158" s="261" t="s">
        <v>3427</v>
      </c>
      <c r="O158" s="305" t="s">
        <v>3428</v>
      </c>
      <c r="P158" s="261" t="s">
        <v>3429</v>
      </c>
      <c r="Q158" s="261" t="s">
        <v>3430</v>
      </c>
      <c r="R158" s="278" t="s">
        <v>3431</v>
      </c>
      <c r="S158" s="261" t="s">
        <v>929</v>
      </c>
      <c r="T158" s="261" t="s">
        <v>3434</v>
      </c>
      <c r="U158" s="309" t="s">
        <v>3432</v>
      </c>
      <c r="V158" s="261"/>
      <c r="W158" s="261" t="s">
        <v>657</v>
      </c>
      <c r="X158" s="261" t="s">
        <v>35</v>
      </c>
      <c r="Y158" s="261" t="s">
        <v>963</v>
      </c>
      <c r="Z158" s="261"/>
      <c r="AA158" s="279" t="s">
        <v>3433</v>
      </c>
    </row>
    <row r="159" spans="1:27" x14ac:dyDescent="0.25">
      <c r="A159" s="260" t="s">
        <v>2089</v>
      </c>
      <c r="B159" s="261">
        <v>160</v>
      </c>
      <c r="C159" s="262" t="s">
        <v>31</v>
      </c>
      <c r="D159" s="261" t="s">
        <v>18</v>
      </c>
      <c r="E159" s="261"/>
      <c r="F159" s="261"/>
      <c r="G159" s="261" t="s">
        <v>2089</v>
      </c>
      <c r="H159" s="261" t="s">
        <v>1386</v>
      </c>
      <c r="I159" s="261" t="s">
        <v>904</v>
      </c>
      <c r="J159" s="261" t="s">
        <v>35</v>
      </c>
      <c r="K159" s="261" t="s">
        <v>869</v>
      </c>
      <c r="L159" s="261" t="s">
        <v>70</v>
      </c>
      <c r="M159" s="261" t="s">
        <v>1385</v>
      </c>
      <c r="N159" s="261" t="s">
        <v>2846</v>
      </c>
      <c r="O159" s="262"/>
      <c r="P159" s="261" t="s">
        <v>2090</v>
      </c>
      <c r="Q159" s="261" t="s">
        <v>2847</v>
      </c>
      <c r="R159" s="261" t="s">
        <v>2091</v>
      </c>
      <c r="S159" s="261"/>
      <c r="T159" s="261" t="s">
        <v>1385</v>
      </c>
      <c r="U159" s="261" t="s">
        <v>1386</v>
      </c>
      <c r="V159" s="261"/>
      <c r="W159" s="261" t="s">
        <v>904</v>
      </c>
      <c r="X159" s="261" t="s">
        <v>35</v>
      </c>
      <c r="Y159" s="261" t="s">
        <v>869</v>
      </c>
      <c r="Z159" s="261" t="s">
        <v>725</v>
      </c>
      <c r="AA159" s="261" t="s">
        <v>2848</v>
      </c>
    </row>
    <row r="160" spans="1:27" x14ac:dyDescent="0.25">
      <c r="A160" s="260" t="s">
        <v>1387</v>
      </c>
      <c r="B160" s="261">
        <v>750</v>
      </c>
      <c r="C160" s="262" t="s">
        <v>31</v>
      </c>
      <c r="D160" s="261" t="s">
        <v>59</v>
      </c>
      <c r="E160" s="261"/>
      <c r="F160" s="261"/>
      <c r="G160" s="261" t="s">
        <v>2849</v>
      </c>
      <c r="H160" s="261" t="s">
        <v>2850</v>
      </c>
      <c r="I160" s="261" t="s">
        <v>884</v>
      </c>
      <c r="J160" s="261" t="s">
        <v>35</v>
      </c>
      <c r="K160" s="261" t="s">
        <v>885</v>
      </c>
      <c r="L160" s="261" t="s">
        <v>28</v>
      </c>
      <c r="M160" s="261" t="s">
        <v>2093</v>
      </c>
      <c r="N160" s="261" t="s">
        <v>1388</v>
      </c>
      <c r="O160" s="262"/>
      <c r="P160" s="261" t="s">
        <v>2092</v>
      </c>
      <c r="Q160" s="261" t="s">
        <v>1388</v>
      </c>
      <c r="R160" s="261" t="s">
        <v>2094</v>
      </c>
      <c r="S160" s="261"/>
      <c r="T160" s="261" t="s">
        <v>2093</v>
      </c>
      <c r="U160" s="261" t="s">
        <v>2851</v>
      </c>
      <c r="V160" s="261"/>
      <c r="W160" s="261" t="s">
        <v>884</v>
      </c>
      <c r="X160" s="261" t="s">
        <v>35</v>
      </c>
      <c r="Y160" s="261" t="s">
        <v>885</v>
      </c>
      <c r="Z160" s="261" t="s">
        <v>725</v>
      </c>
      <c r="AA160" s="261"/>
    </row>
    <row r="161" spans="1:27" x14ac:dyDescent="0.25">
      <c r="A161" s="260" t="s">
        <v>1389</v>
      </c>
      <c r="B161" s="261">
        <v>800</v>
      </c>
      <c r="C161" s="262" t="s">
        <v>31</v>
      </c>
      <c r="D161" s="261" t="s">
        <v>59</v>
      </c>
      <c r="E161" s="261"/>
      <c r="F161" s="261"/>
      <c r="G161" s="261" t="s">
        <v>2852</v>
      </c>
      <c r="H161" s="261" t="s">
        <v>2853</v>
      </c>
      <c r="I161" s="261" t="s">
        <v>1391</v>
      </c>
      <c r="J161" s="261" t="s">
        <v>721</v>
      </c>
      <c r="K161" s="261" t="s">
        <v>787</v>
      </c>
      <c r="L161" s="261" t="s">
        <v>49</v>
      </c>
      <c r="M161" s="261" t="s">
        <v>2095</v>
      </c>
      <c r="N161" s="261" t="s">
        <v>1390</v>
      </c>
      <c r="O161" s="262"/>
      <c r="P161" s="261" t="s">
        <v>2095</v>
      </c>
      <c r="Q161" s="261" t="s">
        <v>1390</v>
      </c>
      <c r="R161" s="261" t="s">
        <v>2854</v>
      </c>
      <c r="S161" s="261"/>
      <c r="T161" s="261" t="s">
        <v>2095</v>
      </c>
      <c r="U161" s="261" t="s">
        <v>1392</v>
      </c>
      <c r="V161" s="261"/>
      <c r="W161" s="261" t="s">
        <v>1391</v>
      </c>
      <c r="X161" s="261" t="s">
        <v>35</v>
      </c>
      <c r="Y161" s="261"/>
      <c r="Z161" s="261" t="s">
        <v>725</v>
      </c>
      <c r="AA161" s="261"/>
    </row>
    <row r="162" spans="1:27" x14ac:dyDescent="0.25">
      <c r="A162" s="260" t="s">
        <v>1393</v>
      </c>
      <c r="B162" s="261">
        <v>600</v>
      </c>
      <c r="C162" s="262" t="s">
        <v>31</v>
      </c>
      <c r="D162" s="261" t="s">
        <v>18</v>
      </c>
      <c r="E162" s="261"/>
      <c r="F162" s="261"/>
      <c r="G162" s="261" t="s">
        <v>1397</v>
      </c>
      <c r="H162" s="261" t="s">
        <v>2855</v>
      </c>
      <c r="I162" s="261" t="s">
        <v>1098</v>
      </c>
      <c r="J162" s="261" t="s">
        <v>1398</v>
      </c>
      <c r="K162" s="261" t="s">
        <v>1099</v>
      </c>
      <c r="L162" s="261" t="s">
        <v>43</v>
      </c>
      <c r="M162" s="261" t="s">
        <v>1394</v>
      </c>
      <c r="N162" s="261" t="s">
        <v>1396</v>
      </c>
      <c r="O162" s="262"/>
      <c r="P162" s="261" t="s">
        <v>1397</v>
      </c>
      <c r="Q162" s="261" t="s">
        <v>1396</v>
      </c>
      <c r="R162" s="261" t="s">
        <v>1395</v>
      </c>
      <c r="S162" s="261" t="s">
        <v>837</v>
      </c>
      <c r="T162" s="261" t="s">
        <v>1394</v>
      </c>
      <c r="U162" s="261" t="s">
        <v>1399</v>
      </c>
      <c r="V162" s="261"/>
      <c r="W162" s="261" t="s">
        <v>1100</v>
      </c>
      <c r="X162" s="261" t="s">
        <v>762</v>
      </c>
      <c r="Y162" s="261" t="s">
        <v>1400</v>
      </c>
      <c r="Z162" s="261" t="s">
        <v>725</v>
      </c>
      <c r="AA162" s="261" t="s">
        <v>2801</v>
      </c>
    </row>
    <row r="163" spans="1:27" ht="51" x14ac:dyDescent="0.25">
      <c r="A163" s="260" t="s">
        <v>1401</v>
      </c>
      <c r="B163" s="261">
        <v>2000</v>
      </c>
      <c r="C163" s="262" t="s">
        <v>31</v>
      </c>
      <c r="D163" s="261" t="s">
        <v>59</v>
      </c>
      <c r="E163" s="261" t="s">
        <v>2158</v>
      </c>
      <c r="F163" s="261" t="s">
        <v>2559</v>
      </c>
      <c r="G163" s="261" t="s">
        <v>2856</v>
      </c>
      <c r="H163" s="261" t="s">
        <v>2857</v>
      </c>
      <c r="I163" s="261" t="s">
        <v>2858</v>
      </c>
      <c r="J163" s="261" t="s">
        <v>35</v>
      </c>
      <c r="K163" s="261" t="s">
        <v>1003</v>
      </c>
      <c r="L163" s="261" t="s">
        <v>70</v>
      </c>
      <c r="M163" s="261" t="s">
        <v>2859</v>
      </c>
      <c r="N163" s="261" t="s">
        <v>2860</v>
      </c>
      <c r="O163" s="262"/>
      <c r="P163" s="261" t="s">
        <v>2861</v>
      </c>
      <c r="Q163" s="261" t="s">
        <v>1402</v>
      </c>
      <c r="R163" s="261" t="s">
        <v>2862</v>
      </c>
      <c r="S163" s="261" t="s">
        <v>1997</v>
      </c>
      <c r="T163" s="261" t="s">
        <v>2859</v>
      </c>
      <c r="U163" s="261" t="s">
        <v>1403</v>
      </c>
      <c r="V163" s="261"/>
      <c r="W163" s="261" t="s">
        <v>1404</v>
      </c>
      <c r="X163" s="261" t="s">
        <v>35</v>
      </c>
      <c r="Y163" s="261" t="s">
        <v>1003</v>
      </c>
      <c r="Z163" s="261" t="s">
        <v>2863</v>
      </c>
      <c r="AA163" s="261" t="s">
        <v>2864</v>
      </c>
    </row>
    <row r="164" spans="1:27" ht="38.25" x14ac:dyDescent="0.25">
      <c r="A164" s="260" t="s">
        <v>1401</v>
      </c>
      <c r="B164" s="261">
        <v>500</v>
      </c>
      <c r="C164" s="262" t="s">
        <v>31</v>
      </c>
      <c r="D164" s="261" t="s">
        <v>59</v>
      </c>
      <c r="E164" s="261" t="s">
        <v>2158</v>
      </c>
      <c r="F164" s="261" t="s">
        <v>2559</v>
      </c>
      <c r="G164" s="261" t="s">
        <v>2856</v>
      </c>
      <c r="H164" s="261" t="s">
        <v>2857</v>
      </c>
      <c r="I164" s="261" t="s">
        <v>2858</v>
      </c>
      <c r="J164" s="261" t="s">
        <v>35</v>
      </c>
      <c r="K164" s="261" t="s">
        <v>1003</v>
      </c>
      <c r="L164" s="261" t="s">
        <v>70</v>
      </c>
      <c r="M164" s="261" t="s">
        <v>2859</v>
      </c>
      <c r="N164" s="261" t="s">
        <v>2865</v>
      </c>
      <c r="O164" s="262"/>
      <c r="P164" s="261" t="s">
        <v>2861</v>
      </c>
      <c r="Q164" s="261" t="s">
        <v>1402</v>
      </c>
      <c r="R164" s="261" t="s">
        <v>2862</v>
      </c>
      <c r="S164" s="261" t="s">
        <v>1997</v>
      </c>
      <c r="T164" s="261" t="s">
        <v>2859</v>
      </c>
      <c r="U164" s="261" t="s">
        <v>2866</v>
      </c>
      <c r="V164" s="261"/>
      <c r="W164" s="261" t="s">
        <v>1409</v>
      </c>
      <c r="X164" s="261" t="s">
        <v>35</v>
      </c>
      <c r="Y164" s="261" t="s">
        <v>1003</v>
      </c>
      <c r="Z164" s="261" t="s">
        <v>2863</v>
      </c>
      <c r="AA164" s="261" t="s">
        <v>2867</v>
      </c>
    </row>
    <row r="165" spans="1:27" ht="51" customHeight="1" x14ac:dyDescent="0.25">
      <c r="A165" s="260" t="s">
        <v>1401</v>
      </c>
      <c r="B165" s="261">
        <v>2000</v>
      </c>
      <c r="C165" s="262" t="s">
        <v>31</v>
      </c>
      <c r="D165" s="261" t="s">
        <v>59</v>
      </c>
      <c r="E165" s="261" t="s">
        <v>2158</v>
      </c>
      <c r="F165" s="261" t="s">
        <v>2559</v>
      </c>
      <c r="G165" s="261" t="s">
        <v>2856</v>
      </c>
      <c r="H165" s="261" t="s">
        <v>2857</v>
      </c>
      <c r="I165" s="261" t="s">
        <v>2858</v>
      </c>
      <c r="J165" s="261" t="s">
        <v>35</v>
      </c>
      <c r="K165" s="261" t="s">
        <v>1003</v>
      </c>
      <c r="L165" s="261" t="s">
        <v>70</v>
      </c>
      <c r="M165" s="261" t="s">
        <v>2868</v>
      </c>
      <c r="N165" s="261" t="s">
        <v>2869</v>
      </c>
      <c r="O165" s="262"/>
      <c r="P165" s="261" t="s">
        <v>2861</v>
      </c>
      <c r="Q165" s="261" t="s">
        <v>1402</v>
      </c>
      <c r="R165" s="261" t="s">
        <v>2862</v>
      </c>
      <c r="S165" s="261" t="s">
        <v>1997</v>
      </c>
      <c r="T165" s="261" t="s">
        <v>2868</v>
      </c>
      <c r="U165" s="261" t="s">
        <v>2870</v>
      </c>
      <c r="V165" s="261"/>
      <c r="W165" s="261" t="s">
        <v>1405</v>
      </c>
      <c r="X165" s="261" t="s">
        <v>35</v>
      </c>
      <c r="Y165" s="261" t="s">
        <v>1003</v>
      </c>
      <c r="Z165" s="261" t="s">
        <v>2863</v>
      </c>
      <c r="AA165" s="261" t="s">
        <v>2864</v>
      </c>
    </row>
    <row r="166" spans="1:27" ht="51" customHeight="1" x14ac:dyDescent="0.25">
      <c r="A166" s="260" t="s">
        <v>1401</v>
      </c>
      <c r="B166" s="261">
        <v>2000</v>
      </c>
      <c r="C166" s="262" t="s">
        <v>31</v>
      </c>
      <c r="D166" s="261" t="s">
        <v>59</v>
      </c>
      <c r="E166" s="261" t="s">
        <v>2158</v>
      </c>
      <c r="F166" s="261" t="s">
        <v>2559</v>
      </c>
      <c r="G166" s="261" t="s">
        <v>2856</v>
      </c>
      <c r="H166" s="261" t="s">
        <v>2857</v>
      </c>
      <c r="I166" s="261" t="s">
        <v>2858</v>
      </c>
      <c r="J166" s="261" t="s">
        <v>35</v>
      </c>
      <c r="K166" s="261" t="s">
        <v>1003</v>
      </c>
      <c r="L166" s="261" t="s">
        <v>70</v>
      </c>
      <c r="M166" s="261" t="s">
        <v>2871</v>
      </c>
      <c r="N166" s="261" t="s">
        <v>2872</v>
      </c>
      <c r="O166" s="262"/>
      <c r="P166" s="261" t="s">
        <v>2861</v>
      </c>
      <c r="Q166" s="261" t="s">
        <v>1402</v>
      </c>
      <c r="R166" s="261" t="s">
        <v>2862</v>
      </c>
      <c r="S166" s="261" t="s">
        <v>1997</v>
      </c>
      <c r="T166" s="261" t="s">
        <v>2871</v>
      </c>
      <c r="U166" s="261" t="s">
        <v>1406</v>
      </c>
      <c r="V166" s="261"/>
      <c r="W166" s="261" t="s">
        <v>645</v>
      </c>
      <c r="X166" s="261" t="s">
        <v>35</v>
      </c>
      <c r="Y166" s="261" t="s">
        <v>1003</v>
      </c>
      <c r="Z166" s="261" t="s">
        <v>2863</v>
      </c>
      <c r="AA166" s="261" t="s">
        <v>2864</v>
      </c>
    </row>
    <row r="167" spans="1:27" ht="51" customHeight="1" x14ac:dyDescent="0.25">
      <c r="A167" s="260" t="s">
        <v>1401</v>
      </c>
      <c r="B167" s="261">
        <v>1000</v>
      </c>
      <c r="C167" s="262" t="s">
        <v>31</v>
      </c>
      <c r="D167" s="261" t="s">
        <v>59</v>
      </c>
      <c r="E167" s="261" t="s">
        <v>2158</v>
      </c>
      <c r="F167" s="261" t="s">
        <v>2559</v>
      </c>
      <c r="G167" s="261" t="s">
        <v>2856</v>
      </c>
      <c r="H167" s="261" t="s">
        <v>2857</v>
      </c>
      <c r="I167" s="261" t="s">
        <v>2858</v>
      </c>
      <c r="J167" s="261" t="s">
        <v>35</v>
      </c>
      <c r="K167" s="261" t="s">
        <v>1003</v>
      </c>
      <c r="L167" s="261" t="s">
        <v>70</v>
      </c>
      <c r="M167" s="261" t="s">
        <v>2861</v>
      </c>
      <c r="N167" s="261" t="s">
        <v>1402</v>
      </c>
      <c r="O167" s="262"/>
      <c r="P167" s="261" t="s">
        <v>2861</v>
      </c>
      <c r="Q167" s="261" t="s">
        <v>1402</v>
      </c>
      <c r="R167" s="261" t="s">
        <v>2862</v>
      </c>
      <c r="S167" s="261" t="s">
        <v>1997</v>
      </c>
      <c r="T167" s="261" t="s">
        <v>2861</v>
      </c>
      <c r="U167" s="261" t="s">
        <v>1407</v>
      </c>
      <c r="V167" s="261"/>
      <c r="W167" s="261" t="s">
        <v>359</v>
      </c>
      <c r="X167" s="261" t="s">
        <v>35</v>
      </c>
      <c r="Y167" s="261" t="s">
        <v>1003</v>
      </c>
      <c r="Z167" s="261" t="s">
        <v>2863</v>
      </c>
      <c r="AA167" s="261" t="s">
        <v>2864</v>
      </c>
    </row>
    <row r="168" spans="1:27" ht="51" customHeight="1" x14ac:dyDescent="0.25">
      <c r="A168" s="260" t="s">
        <v>1401</v>
      </c>
      <c r="B168" s="261">
        <v>1500</v>
      </c>
      <c r="C168" s="262" t="s">
        <v>31</v>
      </c>
      <c r="D168" s="261" t="s">
        <v>59</v>
      </c>
      <c r="E168" s="261" t="s">
        <v>2158</v>
      </c>
      <c r="F168" s="261" t="s">
        <v>2559</v>
      </c>
      <c r="G168" s="261" t="s">
        <v>2856</v>
      </c>
      <c r="H168" s="261" t="s">
        <v>2857</v>
      </c>
      <c r="I168" s="261" t="s">
        <v>2858</v>
      </c>
      <c r="J168" s="261" t="s">
        <v>35</v>
      </c>
      <c r="K168" s="261" t="s">
        <v>1003</v>
      </c>
      <c r="L168" s="261" t="s">
        <v>70</v>
      </c>
      <c r="M168" s="261" t="s">
        <v>2873</v>
      </c>
      <c r="N168" s="261" t="s">
        <v>2874</v>
      </c>
      <c r="O168" s="262"/>
      <c r="P168" s="261" t="s">
        <v>2861</v>
      </c>
      <c r="Q168" s="261" t="s">
        <v>1402</v>
      </c>
      <c r="R168" s="261" t="s">
        <v>2862</v>
      </c>
      <c r="S168" s="261" t="s">
        <v>1997</v>
      </c>
      <c r="T168" s="261" t="s">
        <v>2873</v>
      </c>
      <c r="U168" s="261" t="s">
        <v>1408</v>
      </c>
      <c r="V168" s="261"/>
      <c r="W168" s="261" t="s">
        <v>1348</v>
      </c>
      <c r="X168" s="261" t="s">
        <v>35</v>
      </c>
      <c r="Y168" s="261" t="s">
        <v>1003</v>
      </c>
      <c r="Z168" s="261" t="s">
        <v>2863</v>
      </c>
      <c r="AA168" s="261" t="s">
        <v>2875</v>
      </c>
    </row>
    <row r="169" spans="1:27" ht="51" customHeight="1" x14ac:dyDescent="0.25">
      <c r="A169" s="260" t="s">
        <v>1401</v>
      </c>
      <c r="B169" s="261">
        <v>2000</v>
      </c>
      <c r="C169" s="262" t="s">
        <v>31</v>
      </c>
      <c r="D169" s="261" t="s">
        <v>59</v>
      </c>
      <c r="E169" s="261" t="s">
        <v>2158</v>
      </c>
      <c r="F169" s="261" t="s">
        <v>2559</v>
      </c>
      <c r="G169" s="261" t="s">
        <v>2856</v>
      </c>
      <c r="H169" s="261" t="s">
        <v>2857</v>
      </c>
      <c r="I169" s="261" t="s">
        <v>2858</v>
      </c>
      <c r="J169" s="261" t="s">
        <v>35</v>
      </c>
      <c r="K169" s="261" t="s">
        <v>1003</v>
      </c>
      <c r="L169" s="261" t="s">
        <v>70</v>
      </c>
      <c r="M169" s="261" t="s">
        <v>2876</v>
      </c>
      <c r="N169" s="261" t="s">
        <v>2877</v>
      </c>
      <c r="O169" s="262"/>
      <c r="P169" s="261" t="s">
        <v>2861</v>
      </c>
      <c r="Q169" s="261" t="s">
        <v>1402</v>
      </c>
      <c r="R169" s="261" t="s">
        <v>2862</v>
      </c>
      <c r="S169" s="261" t="s">
        <v>1997</v>
      </c>
      <c r="T169" s="261" t="s">
        <v>2876</v>
      </c>
      <c r="U169" s="261" t="s">
        <v>2878</v>
      </c>
      <c r="V169" s="261"/>
      <c r="W169" s="261" t="s">
        <v>359</v>
      </c>
      <c r="X169" s="261" t="s">
        <v>35</v>
      </c>
      <c r="Y169" s="261" t="s">
        <v>1003</v>
      </c>
      <c r="Z169" s="261" t="s">
        <v>2863</v>
      </c>
      <c r="AA169" s="261" t="s">
        <v>2864</v>
      </c>
    </row>
    <row r="170" spans="1:27" ht="25.5" x14ac:dyDescent="0.25">
      <c r="A170" s="260" t="s">
        <v>1410</v>
      </c>
      <c r="B170" s="261">
        <v>1500</v>
      </c>
      <c r="C170" s="262" t="s">
        <v>31</v>
      </c>
      <c r="D170" s="261" t="s">
        <v>59</v>
      </c>
      <c r="E170" s="261" t="s">
        <v>1934</v>
      </c>
      <c r="F170" s="261" t="s">
        <v>2559</v>
      </c>
      <c r="G170" s="261" t="s">
        <v>1413</v>
      </c>
      <c r="H170" s="261" t="s">
        <v>1414</v>
      </c>
      <c r="I170" s="261" t="s">
        <v>950</v>
      </c>
      <c r="J170" s="261" t="s">
        <v>35</v>
      </c>
      <c r="K170" s="261" t="s">
        <v>951</v>
      </c>
      <c r="L170" s="261" t="s">
        <v>70</v>
      </c>
      <c r="M170" s="261" t="s">
        <v>1411</v>
      </c>
      <c r="N170" s="261" t="s">
        <v>1412</v>
      </c>
      <c r="O170" s="262"/>
      <c r="P170" s="261" t="s">
        <v>1411</v>
      </c>
      <c r="Q170" s="261" t="s">
        <v>2879</v>
      </c>
      <c r="R170" s="261" t="s">
        <v>2880</v>
      </c>
      <c r="S170" s="261"/>
      <c r="T170" s="261" t="s">
        <v>1411</v>
      </c>
      <c r="U170" s="261" t="s">
        <v>1414</v>
      </c>
      <c r="V170" s="261"/>
      <c r="W170" s="261" t="s">
        <v>950</v>
      </c>
      <c r="X170" s="261" t="s">
        <v>35</v>
      </c>
      <c r="Y170" s="261"/>
      <c r="Z170" s="261" t="s">
        <v>725</v>
      </c>
      <c r="AA170" s="261"/>
    </row>
    <row r="171" spans="1:27" ht="25.5" x14ac:dyDescent="0.25">
      <c r="A171" s="260" t="s">
        <v>1410</v>
      </c>
      <c r="B171" s="261">
        <v>250</v>
      </c>
      <c r="C171" s="262" t="s">
        <v>31</v>
      </c>
      <c r="D171" s="261" t="s">
        <v>18</v>
      </c>
      <c r="E171" s="261" t="s">
        <v>731</v>
      </c>
      <c r="F171" s="261" t="s">
        <v>1970</v>
      </c>
      <c r="G171" s="261" t="s">
        <v>1413</v>
      </c>
      <c r="H171" s="261" t="s">
        <v>1414</v>
      </c>
      <c r="I171" s="261" t="s">
        <v>950</v>
      </c>
      <c r="J171" s="261" t="s">
        <v>35</v>
      </c>
      <c r="K171" s="261" t="s">
        <v>951</v>
      </c>
      <c r="L171" s="261" t="s">
        <v>70</v>
      </c>
      <c r="M171" s="261" t="s">
        <v>1411</v>
      </c>
      <c r="N171" s="261" t="s">
        <v>1412</v>
      </c>
      <c r="O171" s="262"/>
      <c r="P171" s="261" t="s">
        <v>1411</v>
      </c>
      <c r="Q171" s="261" t="s">
        <v>2879</v>
      </c>
      <c r="R171" s="261" t="s">
        <v>2880</v>
      </c>
      <c r="S171" s="261"/>
      <c r="T171" s="261" t="s">
        <v>1411</v>
      </c>
      <c r="U171" s="261" t="s">
        <v>1414</v>
      </c>
      <c r="V171" s="261"/>
      <c r="W171" s="261" t="s">
        <v>950</v>
      </c>
      <c r="X171" s="261" t="s">
        <v>35</v>
      </c>
      <c r="Y171" s="261"/>
      <c r="Z171" s="261" t="s">
        <v>725</v>
      </c>
      <c r="AA171" s="261"/>
    </row>
    <row r="172" spans="1:27" x14ac:dyDescent="0.25">
      <c r="A172" s="260" t="s">
        <v>1415</v>
      </c>
      <c r="B172" s="261">
        <v>150</v>
      </c>
      <c r="C172" s="262" t="s">
        <v>31</v>
      </c>
      <c r="D172" s="261" t="s">
        <v>59</v>
      </c>
      <c r="E172" s="261"/>
      <c r="F172" s="261"/>
      <c r="G172" s="261" t="s">
        <v>1418</v>
      </c>
      <c r="H172" s="261" t="s">
        <v>2096</v>
      </c>
      <c r="I172" s="261" t="s">
        <v>1419</v>
      </c>
      <c r="J172" s="261" t="s">
        <v>35</v>
      </c>
      <c r="K172" s="261" t="s">
        <v>942</v>
      </c>
      <c r="L172" s="261" t="s">
        <v>723</v>
      </c>
      <c r="M172" s="261" t="s">
        <v>2881</v>
      </c>
      <c r="N172" s="261" t="s">
        <v>2882</v>
      </c>
      <c r="O172" s="262"/>
      <c r="P172" s="261" t="s">
        <v>1417</v>
      </c>
      <c r="Q172" s="261" t="s">
        <v>2883</v>
      </c>
      <c r="R172" s="261" t="s">
        <v>1416</v>
      </c>
      <c r="S172" s="261"/>
      <c r="T172" s="261" t="s">
        <v>2881</v>
      </c>
      <c r="U172" s="261" t="s">
        <v>2884</v>
      </c>
      <c r="V172" s="261"/>
      <c r="W172" s="261" t="s">
        <v>1419</v>
      </c>
      <c r="X172" s="261" t="s">
        <v>35</v>
      </c>
      <c r="Y172" s="261" t="s">
        <v>942</v>
      </c>
      <c r="Z172" s="261" t="s">
        <v>725</v>
      </c>
      <c r="AA172" s="261"/>
    </row>
    <row r="173" spans="1:27" ht="25.5" x14ac:dyDescent="0.25">
      <c r="A173" s="260" t="s">
        <v>2305</v>
      </c>
      <c r="B173" s="261">
        <v>20</v>
      </c>
      <c r="C173" s="262" t="s">
        <v>31</v>
      </c>
      <c r="D173" s="261" t="s">
        <v>18</v>
      </c>
      <c r="E173" s="261"/>
      <c r="F173" s="261"/>
      <c r="G173" s="261" t="s">
        <v>2885</v>
      </c>
      <c r="H173" s="261" t="s">
        <v>2886</v>
      </c>
      <c r="I173" s="261" t="s">
        <v>2887</v>
      </c>
      <c r="J173" s="261" t="s">
        <v>721</v>
      </c>
      <c r="K173" s="261" t="s">
        <v>923</v>
      </c>
      <c r="L173" s="261" t="s">
        <v>723</v>
      </c>
      <c r="M173" s="261" t="s">
        <v>2888</v>
      </c>
      <c r="N173" s="261" t="s">
        <v>2889</v>
      </c>
      <c r="O173" s="262"/>
      <c r="P173" s="261" t="s">
        <v>2885</v>
      </c>
      <c r="Q173" s="261" t="s">
        <v>2890</v>
      </c>
      <c r="R173" s="261" t="s">
        <v>2891</v>
      </c>
      <c r="S173" s="261"/>
      <c r="T173" s="261" t="s">
        <v>2888</v>
      </c>
      <c r="U173" s="261" t="s">
        <v>2892</v>
      </c>
      <c r="V173" s="261"/>
      <c r="W173" s="261" t="s">
        <v>2887</v>
      </c>
      <c r="X173" s="261" t="s">
        <v>35</v>
      </c>
      <c r="Y173" s="261" t="s">
        <v>923</v>
      </c>
      <c r="Z173" s="261" t="s">
        <v>725</v>
      </c>
      <c r="AA173" s="261"/>
    </row>
    <row r="174" spans="1:27" x14ac:dyDescent="0.25">
      <c r="A174" s="260" t="s">
        <v>1420</v>
      </c>
      <c r="B174" s="261">
        <v>60</v>
      </c>
      <c r="C174" s="262" t="s">
        <v>31</v>
      </c>
      <c r="D174" s="261" t="s">
        <v>59</v>
      </c>
      <c r="E174" s="261"/>
      <c r="F174" s="261"/>
      <c r="G174" s="261" t="s">
        <v>1422</v>
      </c>
      <c r="H174" s="261" t="s">
        <v>2893</v>
      </c>
      <c r="I174" s="261" t="s">
        <v>1423</v>
      </c>
      <c r="J174" s="261" t="s">
        <v>721</v>
      </c>
      <c r="K174" s="261" t="s">
        <v>942</v>
      </c>
      <c r="L174" s="261" t="s">
        <v>723</v>
      </c>
      <c r="M174" s="261" t="s">
        <v>2097</v>
      </c>
      <c r="N174" s="261" t="s">
        <v>1421</v>
      </c>
      <c r="O174" s="262"/>
      <c r="P174" s="261" t="s">
        <v>1424</v>
      </c>
      <c r="Q174" s="261" t="s">
        <v>1425</v>
      </c>
      <c r="R174" s="261" t="s">
        <v>1426</v>
      </c>
      <c r="S174" s="261"/>
      <c r="T174" s="261" t="s">
        <v>2097</v>
      </c>
      <c r="U174" s="261" t="s">
        <v>2098</v>
      </c>
      <c r="V174" s="261"/>
      <c r="W174" s="261" t="s">
        <v>1423</v>
      </c>
      <c r="X174" s="261" t="s">
        <v>35</v>
      </c>
      <c r="Y174" s="261" t="s">
        <v>942</v>
      </c>
      <c r="Z174" s="261" t="s">
        <v>725</v>
      </c>
      <c r="AA174" s="261"/>
    </row>
    <row r="175" spans="1:27" x14ac:dyDescent="0.25">
      <c r="A175" s="260" t="s">
        <v>1427</v>
      </c>
      <c r="B175" s="261">
        <v>1200</v>
      </c>
      <c r="C175" s="262" t="s">
        <v>31</v>
      </c>
      <c r="D175" s="261" t="s">
        <v>18</v>
      </c>
      <c r="E175" s="261" t="s">
        <v>731</v>
      </c>
      <c r="F175" s="261" t="s">
        <v>2645</v>
      </c>
      <c r="G175" s="261" t="s">
        <v>1430</v>
      </c>
      <c r="H175" s="261" t="s">
        <v>2894</v>
      </c>
      <c r="I175" s="261" t="s">
        <v>1276</v>
      </c>
      <c r="J175" s="261" t="s">
        <v>35</v>
      </c>
      <c r="K175" s="261" t="s">
        <v>1212</v>
      </c>
      <c r="L175" s="261" t="s">
        <v>28</v>
      </c>
      <c r="M175" s="261" t="s">
        <v>1429</v>
      </c>
      <c r="N175" s="261" t="s">
        <v>2895</v>
      </c>
      <c r="O175" s="262"/>
      <c r="P175" s="261" t="s">
        <v>1429</v>
      </c>
      <c r="Q175" s="261" t="s">
        <v>2896</v>
      </c>
      <c r="R175" s="261" t="s">
        <v>1428</v>
      </c>
      <c r="S175" s="261" t="s">
        <v>929</v>
      </c>
      <c r="T175" s="261" t="s">
        <v>1429</v>
      </c>
      <c r="U175" s="261" t="s">
        <v>1431</v>
      </c>
      <c r="V175" s="261"/>
      <c r="W175" s="261" t="s">
        <v>1276</v>
      </c>
      <c r="X175" s="261" t="s">
        <v>35</v>
      </c>
      <c r="Y175" s="261" t="s">
        <v>1212</v>
      </c>
      <c r="Z175" s="261" t="s">
        <v>725</v>
      </c>
      <c r="AA175" s="261" t="s">
        <v>2897</v>
      </c>
    </row>
    <row r="176" spans="1:27" ht="25.5" x14ac:dyDescent="0.25">
      <c r="A176" s="260" t="s">
        <v>1432</v>
      </c>
      <c r="B176" s="261">
        <v>250</v>
      </c>
      <c r="C176" s="262" t="s">
        <v>31</v>
      </c>
      <c r="D176" s="261" t="s">
        <v>18</v>
      </c>
      <c r="E176" s="261"/>
      <c r="F176" s="261"/>
      <c r="G176" s="261" t="s">
        <v>2898</v>
      </c>
      <c r="H176" s="261" t="s">
        <v>2899</v>
      </c>
      <c r="I176" s="261" t="s">
        <v>2900</v>
      </c>
      <c r="J176" s="261" t="s">
        <v>957</v>
      </c>
      <c r="K176" s="261" t="s">
        <v>867</v>
      </c>
      <c r="L176" s="261" t="s">
        <v>49</v>
      </c>
      <c r="M176" s="261" t="s">
        <v>2099</v>
      </c>
      <c r="N176" s="261" t="s">
        <v>2901</v>
      </c>
      <c r="O176" s="262"/>
      <c r="P176" s="261" t="s">
        <v>2902</v>
      </c>
      <c r="Q176" s="261" t="s">
        <v>2903</v>
      </c>
      <c r="R176" s="261" t="s">
        <v>2100</v>
      </c>
      <c r="S176" s="261" t="s">
        <v>2904</v>
      </c>
      <c r="T176" s="261" t="s">
        <v>2099</v>
      </c>
      <c r="U176" s="261" t="s">
        <v>2101</v>
      </c>
      <c r="V176" s="261"/>
      <c r="W176" s="261" t="s">
        <v>1851</v>
      </c>
      <c r="X176" s="261" t="s">
        <v>721</v>
      </c>
      <c r="Y176" s="261" t="s">
        <v>867</v>
      </c>
      <c r="Z176" s="261" t="s">
        <v>725</v>
      </c>
      <c r="AA176" s="261" t="s">
        <v>2905</v>
      </c>
    </row>
    <row r="177" spans="1:27" x14ac:dyDescent="0.25">
      <c r="A177" s="260" t="s">
        <v>2324</v>
      </c>
      <c r="B177" s="261">
        <v>40</v>
      </c>
      <c r="C177" s="262" t="s">
        <v>31</v>
      </c>
      <c r="D177" s="261" t="s">
        <v>59</v>
      </c>
      <c r="E177" s="261"/>
      <c r="F177" s="261"/>
      <c r="G177" s="261" t="s">
        <v>2906</v>
      </c>
      <c r="H177" s="261" t="s">
        <v>2907</v>
      </c>
      <c r="I177" s="261" t="s">
        <v>2908</v>
      </c>
      <c r="J177" s="261" t="s">
        <v>35</v>
      </c>
      <c r="K177" s="261" t="s">
        <v>2909</v>
      </c>
      <c r="L177" s="261" t="s">
        <v>53</v>
      </c>
      <c r="M177" s="261" t="s">
        <v>2910</v>
      </c>
      <c r="N177" s="261" t="s">
        <v>2911</v>
      </c>
      <c r="O177" s="262"/>
      <c r="P177" s="261" t="s">
        <v>2912</v>
      </c>
      <c r="Q177" s="261" t="s">
        <v>2913</v>
      </c>
      <c r="R177" s="261" t="s">
        <v>2914</v>
      </c>
      <c r="S177" s="261" t="s">
        <v>929</v>
      </c>
      <c r="T177" s="261" t="s">
        <v>2910</v>
      </c>
      <c r="U177" s="261" t="s">
        <v>2915</v>
      </c>
      <c r="V177" s="261"/>
      <c r="W177" s="261" t="s">
        <v>2908</v>
      </c>
      <c r="X177" s="261" t="s">
        <v>35</v>
      </c>
      <c r="Y177" s="261" t="s">
        <v>2909</v>
      </c>
      <c r="Z177" s="261" t="s">
        <v>725</v>
      </c>
      <c r="AA177" s="261"/>
    </row>
    <row r="178" spans="1:27" s="304" customFormat="1" x14ac:dyDescent="0.25">
      <c r="A178" s="301" t="s">
        <v>1913</v>
      </c>
      <c r="B178" s="302">
        <v>30</v>
      </c>
      <c r="C178" s="303" t="s">
        <v>31</v>
      </c>
      <c r="D178" s="302" t="s">
        <v>59</v>
      </c>
      <c r="E178" s="302"/>
      <c r="F178" s="302"/>
      <c r="G178" s="302" t="s">
        <v>2916</v>
      </c>
      <c r="H178" s="302" t="s">
        <v>2917</v>
      </c>
      <c r="I178" s="302" t="s">
        <v>1834</v>
      </c>
      <c r="J178" s="302" t="s">
        <v>35</v>
      </c>
      <c r="K178" s="302" t="s">
        <v>1660</v>
      </c>
      <c r="L178" s="302" t="s">
        <v>28</v>
      </c>
      <c r="M178" s="302" t="s">
        <v>1833</v>
      </c>
      <c r="N178" s="302" t="s">
        <v>2918</v>
      </c>
      <c r="O178" s="303"/>
      <c r="P178" s="302" t="s">
        <v>2103</v>
      </c>
      <c r="Q178" s="302" t="s">
        <v>2918</v>
      </c>
      <c r="R178" s="302" t="s">
        <v>2104</v>
      </c>
      <c r="S178" s="302"/>
      <c r="T178" s="302" t="s">
        <v>1833</v>
      </c>
      <c r="U178" s="302" t="s">
        <v>2105</v>
      </c>
      <c r="V178" s="302"/>
      <c r="W178" s="302" t="s">
        <v>1834</v>
      </c>
      <c r="X178" s="302" t="s">
        <v>35</v>
      </c>
      <c r="Y178" s="302"/>
      <c r="Z178" s="302" t="s">
        <v>725</v>
      </c>
      <c r="AA178" s="302"/>
    </row>
    <row r="179" spans="1:27" x14ac:dyDescent="0.25">
      <c r="A179" s="260" t="s">
        <v>1433</v>
      </c>
      <c r="B179" s="261">
        <v>120</v>
      </c>
      <c r="C179" s="262" t="s">
        <v>31</v>
      </c>
      <c r="D179" s="261" t="s">
        <v>59</v>
      </c>
      <c r="E179" s="261" t="s">
        <v>2919</v>
      </c>
      <c r="F179" s="261"/>
      <c r="G179" s="261" t="s">
        <v>1437</v>
      </c>
      <c r="H179" s="261" t="s">
        <v>1438</v>
      </c>
      <c r="I179" s="261" t="s">
        <v>1440</v>
      </c>
      <c r="J179" s="261" t="s">
        <v>721</v>
      </c>
      <c r="K179" s="261" t="s">
        <v>1036</v>
      </c>
      <c r="L179" s="261" t="s">
        <v>70</v>
      </c>
      <c r="M179" s="261" t="s">
        <v>1434</v>
      </c>
      <c r="N179" s="261" t="s">
        <v>1436</v>
      </c>
      <c r="O179" s="262"/>
      <c r="P179" s="261" t="s">
        <v>1434</v>
      </c>
      <c r="Q179" s="261" t="s">
        <v>1436</v>
      </c>
      <c r="R179" s="261" t="s">
        <v>1435</v>
      </c>
      <c r="S179" s="261"/>
      <c r="T179" s="261" t="s">
        <v>1434</v>
      </c>
      <c r="U179" s="261" t="s">
        <v>1439</v>
      </c>
      <c r="V179" s="261"/>
      <c r="W179" s="261" t="s">
        <v>1440</v>
      </c>
      <c r="X179" s="261" t="s">
        <v>35</v>
      </c>
      <c r="Y179" s="261" t="s">
        <v>1036</v>
      </c>
      <c r="Z179" s="261" t="s">
        <v>725</v>
      </c>
      <c r="AA179" s="261"/>
    </row>
    <row r="180" spans="1:27" ht="25.5" x14ac:dyDescent="0.25">
      <c r="A180" s="260" t="s">
        <v>1441</v>
      </c>
      <c r="B180" s="261">
        <v>150</v>
      </c>
      <c r="C180" s="262" t="s">
        <v>31</v>
      </c>
      <c r="D180" s="261" t="s">
        <v>59</v>
      </c>
      <c r="E180" s="261" t="s">
        <v>863</v>
      </c>
      <c r="F180" s="261"/>
      <c r="G180" s="261" t="s">
        <v>1443</v>
      </c>
      <c r="H180" s="261" t="s">
        <v>2920</v>
      </c>
      <c r="I180" s="261" t="s">
        <v>1444</v>
      </c>
      <c r="J180" s="261" t="s">
        <v>721</v>
      </c>
      <c r="K180" s="261" t="s">
        <v>1036</v>
      </c>
      <c r="L180" s="261" t="s">
        <v>70</v>
      </c>
      <c r="M180" s="261" t="s">
        <v>1442</v>
      </c>
      <c r="N180" s="261" t="s">
        <v>2106</v>
      </c>
      <c r="O180" s="262"/>
      <c r="P180" s="261" t="s">
        <v>1442</v>
      </c>
      <c r="Q180" s="261" t="s">
        <v>2108</v>
      </c>
      <c r="R180" s="261" t="s">
        <v>2107</v>
      </c>
      <c r="S180" s="261"/>
      <c r="T180" s="261" t="s">
        <v>1442</v>
      </c>
      <c r="U180" s="261" t="s">
        <v>2921</v>
      </c>
      <c r="V180" s="261"/>
      <c r="W180" s="261" t="s">
        <v>1444</v>
      </c>
      <c r="X180" s="261" t="s">
        <v>721</v>
      </c>
      <c r="Y180" s="261" t="s">
        <v>2922</v>
      </c>
      <c r="Z180" s="261" t="s">
        <v>725</v>
      </c>
      <c r="AA180" s="261" t="s">
        <v>2923</v>
      </c>
    </row>
    <row r="181" spans="1:27" x14ac:dyDescent="0.25">
      <c r="A181" s="260" t="s">
        <v>1445</v>
      </c>
      <c r="B181" s="261">
        <v>60</v>
      </c>
      <c r="C181" s="262" t="s">
        <v>31</v>
      </c>
      <c r="D181" s="261" t="s">
        <v>18</v>
      </c>
      <c r="E181" s="261" t="s">
        <v>2924</v>
      </c>
      <c r="F181" s="261"/>
      <c r="G181" s="261" t="s">
        <v>2109</v>
      </c>
      <c r="H181" s="261" t="s">
        <v>2925</v>
      </c>
      <c r="I181" s="261" t="s">
        <v>2926</v>
      </c>
      <c r="J181" s="261" t="s">
        <v>721</v>
      </c>
      <c r="K181" s="261" t="s">
        <v>990</v>
      </c>
      <c r="L181" s="261" t="s">
        <v>49</v>
      </c>
      <c r="M181" s="261" t="s">
        <v>1449</v>
      </c>
      <c r="N181" s="261" t="s">
        <v>2927</v>
      </c>
      <c r="O181" s="262"/>
      <c r="P181" s="261" t="s">
        <v>1446</v>
      </c>
      <c r="Q181" s="261" t="s">
        <v>1448</v>
      </c>
      <c r="R181" s="261" t="s">
        <v>1447</v>
      </c>
      <c r="S181" s="261" t="s">
        <v>929</v>
      </c>
      <c r="T181" s="261" t="s">
        <v>1449</v>
      </c>
      <c r="U181" s="261" t="s">
        <v>2928</v>
      </c>
      <c r="V181" s="261" t="s">
        <v>2929</v>
      </c>
      <c r="W181" s="261" t="s">
        <v>2930</v>
      </c>
      <c r="X181" s="261" t="s">
        <v>35</v>
      </c>
      <c r="Y181" s="261" t="s">
        <v>2931</v>
      </c>
      <c r="Z181" s="261" t="s">
        <v>725</v>
      </c>
      <c r="AA181" s="261" t="s">
        <v>1860</v>
      </c>
    </row>
    <row r="182" spans="1:27" x14ac:dyDescent="0.25">
      <c r="A182" s="260" t="s">
        <v>1450</v>
      </c>
      <c r="B182" s="261">
        <v>40</v>
      </c>
      <c r="C182" s="262" t="s">
        <v>31</v>
      </c>
      <c r="D182" s="261" t="s">
        <v>18</v>
      </c>
      <c r="E182" s="261"/>
      <c r="F182" s="261"/>
      <c r="G182" s="261" t="s">
        <v>2110</v>
      </c>
      <c r="H182" s="261" t="s">
        <v>2111</v>
      </c>
      <c r="I182" s="261" t="s">
        <v>2112</v>
      </c>
      <c r="J182" s="261" t="s">
        <v>2932</v>
      </c>
      <c r="K182" s="261" t="s">
        <v>866</v>
      </c>
      <c r="L182" s="261" t="s">
        <v>49</v>
      </c>
      <c r="M182" s="261" t="s">
        <v>1451</v>
      </c>
      <c r="N182" s="261" t="s">
        <v>1452</v>
      </c>
      <c r="O182" s="262"/>
      <c r="P182" s="261" t="s">
        <v>2113</v>
      </c>
      <c r="Q182" s="261" t="s">
        <v>2933</v>
      </c>
      <c r="R182" s="261" t="s">
        <v>2934</v>
      </c>
      <c r="S182" s="261"/>
      <c r="T182" s="261" t="s">
        <v>1451</v>
      </c>
      <c r="U182" s="261" t="s">
        <v>2935</v>
      </c>
      <c r="V182" s="261"/>
      <c r="W182" s="261" t="s">
        <v>1194</v>
      </c>
      <c r="X182" s="261" t="s">
        <v>35</v>
      </c>
      <c r="Y182" s="261" t="s">
        <v>866</v>
      </c>
      <c r="Z182" s="261" t="s">
        <v>725</v>
      </c>
      <c r="AA182" s="261"/>
    </row>
    <row r="183" spans="1:27" ht="25.5" x14ac:dyDescent="0.25">
      <c r="A183" s="260" t="s">
        <v>1453</v>
      </c>
      <c r="B183" s="261">
        <v>1800</v>
      </c>
      <c r="C183" s="262" t="s">
        <v>31</v>
      </c>
      <c r="D183" s="261" t="s">
        <v>59</v>
      </c>
      <c r="E183" s="261" t="s">
        <v>2936</v>
      </c>
      <c r="F183" s="261" t="s">
        <v>2475</v>
      </c>
      <c r="G183" s="261" t="s">
        <v>1455</v>
      </c>
      <c r="H183" s="261" t="s">
        <v>2937</v>
      </c>
      <c r="I183" s="261" t="s">
        <v>1456</v>
      </c>
      <c r="J183" s="261" t="s">
        <v>721</v>
      </c>
      <c r="K183" s="261" t="s">
        <v>1212</v>
      </c>
      <c r="L183" s="261" t="s">
        <v>28</v>
      </c>
      <c r="M183" s="261" t="s">
        <v>2938</v>
      </c>
      <c r="N183" s="261" t="s">
        <v>2939</v>
      </c>
      <c r="O183" s="262"/>
      <c r="P183" s="261" t="s">
        <v>2940</v>
      </c>
      <c r="Q183" s="261" t="s">
        <v>1454</v>
      </c>
      <c r="R183" s="261" t="s">
        <v>2941</v>
      </c>
      <c r="S183" s="261"/>
      <c r="T183" s="261" t="s">
        <v>2938</v>
      </c>
      <c r="U183" s="261" t="s">
        <v>2942</v>
      </c>
      <c r="V183" s="261"/>
      <c r="W183" s="261" t="s">
        <v>1456</v>
      </c>
      <c r="X183" s="261" t="s">
        <v>35</v>
      </c>
      <c r="Y183" s="261" t="s">
        <v>1212</v>
      </c>
      <c r="Z183" s="261" t="s">
        <v>725</v>
      </c>
      <c r="AA183" s="261"/>
    </row>
    <row r="184" spans="1:27" ht="25.5" x14ac:dyDescent="0.25">
      <c r="A184" s="260" t="s">
        <v>1457</v>
      </c>
      <c r="B184" s="261">
        <v>50</v>
      </c>
      <c r="C184" s="262" t="s">
        <v>31</v>
      </c>
      <c r="D184" s="261" t="s">
        <v>18</v>
      </c>
      <c r="E184" s="261" t="s">
        <v>731</v>
      </c>
      <c r="F184" s="261" t="s">
        <v>2943</v>
      </c>
      <c r="G184" s="261" t="s">
        <v>2944</v>
      </c>
      <c r="H184" s="261" t="s">
        <v>2945</v>
      </c>
      <c r="I184" s="261" t="s">
        <v>1458</v>
      </c>
      <c r="J184" s="261" t="s">
        <v>721</v>
      </c>
      <c r="K184" s="261" t="s">
        <v>1055</v>
      </c>
      <c r="L184" s="261" t="s">
        <v>43</v>
      </c>
      <c r="M184" s="261" t="s">
        <v>2115</v>
      </c>
      <c r="N184" s="261" t="s">
        <v>2946</v>
      </c>
      <c r="O184" s="262"/>
      <c r="P184" s="261" t="s">
        <v>2115</v>
      </c>
      <c r="Q184" s="261" t="s">
        <v>2947</v>
      </c>
      <c r="R184" s="261" t="s">
        <v>2114</v>
      </c>
      <c r="S184" s="261"/>
      <c r="T184" s="261" t="s">
        <v>2115</v>
      </c>
      <c r="U184" s="261" t="s">
        <v>2116</v>
      </c>
      <c r="V184" s="261"/>
      <c r="W184" s="261" t="s">
        <v>542</v>
      </c>
      <c r="X184" s="261" t="s">
        <v>721</v>
      </c>
      <c r="Y184" s="261" t="s">
        <v>1058</v>
      </c>
      <c r="Z184" s="261" t="s">
        <v>725</v>
      </c>
      <c r="AA184" s="261" t="s">
        <v>2948</v>
      </c>
    </row>
    <row r="185" spans="1:27" x14ac:dyDescent="0.25">
      <c r="A185" s="260" t="s">
        <v>1459</v>
      </c>
      <c r="B185" s="261">
        <v>1000</v>
      </c>
      <c r="C185" s="262" t="s">
        <v>31</v>
      </c>
      <c r="D185" s="261" t="s">
        <v>18</v>
      </c>
      <c r="E185" s="261" t="s">
        <v>731</v>
      </c>
      <c r="F185" s="261">
        <v>72.84</v>
      </c>
      <c r="G185" s="261" t="s">
        <v>2949</v>
      </c>
      <c r="H185" s="261" t="s">
        <v>2117</v>
      </c>
      <c r="I185" s="261" t="s">
        <v>1462</v>
      </c>
      <c r="J185" s="261" t="s">
        <v>1168</v>
      </c>
      <c r="K185" s="261" t="s">
        <v>869</v>
      </c>
      <c r="L185" s="261" t="s">
        <v>70</v>
      </c>
      <c r="M185" s="261" t="s">
        <v>1460</v>
      </c>
      <c r="N185" s="261" t="s">
        <v>1461</v>
      </c>
      <c r="O185" s="262"/>
      <c r="P185" s="261" t="s">
        <v>2950</v>
      </c>
      <c r="Q185" s="261" t="s">
        <v>1461</v>
      </c>
      <c r="R185" s="261" t="s">
        <v>2951</v>
      </c>
      <c r="S185" s="261"/>
      <c r="T185" s="261" t="s">
        <v>1460</v>
      </c>
      <c r="U185" s="261" t="s">
        <v>1463</v>
      </c>
      <c r="V185" s="261"/>
      <c r="W185" s="261" t="s">
        <v>1462</v>
      </c>
      <c r="X185" s="261" t="s">
        <v>721</v>
      </c>
      <c r="Y185" s="261" t="s">
        <v>869</v>
      </c>
      <c r="Z185" s="261" t="s">
        <v>725</v>
      </c>
      <c r="AA185" s="261"/>
    </row>
    <row r="186" spans="1:27" ht="25.5" x14ac:dyDescent="0.25">
      <c r="A186" s="260" t="s">
        <v>2307</v>
      </c>
      <c r="B186" s="261">
        <v>80</v>
      </c>
      <c r="C186" s="262" t="s">
        <v>31</v>
      </c>
      <c r="D186" s="261" t="s">
        <v>18</v>
      </c>
      <c r="E186" s="261"/>
      <c r="F186" s="261"/>
      <c r="G186" s="261" t="s">
        <v>2952</v>
      </c>
      <c r="H186" s="261" t="s">
        <v>2953</v>
      </c>
      <c r="I186" s="261" t="s">
        <v>2954</v>
      </c>
      <c r="J186" s="261" t="s">
        <v>721</v>
      </c>
      <c r="K186" s="261" t="s">
        <v>82</v>
      </c>
      <c r="L186" s="261" t="s">
        <v>43</v>
      </c>
      <c r="M186" s="261" t="s">
        <v>2955</v>
      </c>
      <c r="N186" s="261" t="s">
        <v>2956</v>
      </c>
      <c r="O186" s="262"/>
      <c r="P186" s="261" t="s">
        <v>2957</v>
      </c>
      <c r="Q186" s="261" t="s">
        <v>2958</v>
      </c>
      <c r="R186" s="261" t="s">
        <v>2959</v>
      </c>
      <c r="S186" s="261"/>
      <c r="T186" s="261" t="s">
        <v>2955</v>
      </c>
      <c r="U186" s="261" t="s">
        <v>2960</v>
      </c>
      <c r="V186" s="261"/>
      <c r="W186" s="261" t="s">
        <v>2954</v>
      </c>
      <c r="X186" s="261" t="s">
        <v>35</v>
      </c>
      <c r="Y186" s="261" t="s">
        <v>82</v>
      </c>
      <c r="Z186" s="261" t="s">
        <v>725</v>
      </c>
      <c r="AA186" s="261"/>
    </row>
    <row r="187" spans="1:27" ht="25.5" x14ac:dyDescent="0.25">
      <c r="A187" s="260" t="s">
        <v>1465</v>
      </c>
      <c r="B187" s="261">
        <v>2000</v>
      </c>
      <c r="C187" s="262" t="s">
        <v>31</v>
      </c>
      <c r="D187" s="261" t="s">
        <v>59</v>
      </c>
      <c r="E187" s="261" t="s">
        <v>1934</v>
      </c>
      <c r="F187" s="261" t="s">
        <v>2559</v>
      </c>
      <c r="G187" s="261" t="s">
        <v>1469</v>
      </c>
      <c r="H187" s="261" t="s">
        <v>1470</v>
      </c>
      <c r="I187" s="261" t="s">
        <v>1375</v>
      </c>
      <c r="J187" s="261" t="s">
        <v>721</v>
      </c>
      <c r="K187" s="261" t="s">
        <v>1040</v>
      </c>
      <c r="L187" s="261" t="s">
        <v>70</v>
      </c>
      <c r="M187" s="261" t="s">
        <v>1466</v>
      </c>
      <c r="N187" s="261" t="s">
        <v>1468</v>
      </c>
      <c r="O187" s="262"/>
      <c r="P187" s="261" t="s">
        <v>1466</v>
      </c>
      <c r="Q187" s="261" t="s">
        <v>1468</v>
      </c>
      <c r="R187" s="261" t="s">
        <v>1467</v>
      </c>
      <c r="S187" s="261"/>
      <c r="T187" s="261" t="s">
        <v>1466</v>
      </c>
      <c r="U187" s="261" t="s">
        <v>1471</v>
      </c>
      <c r="V187" s="261"/>
      <c r="W187" s="261" t="s">
        <v>1375</v>
      </c>
      <c r="X187" s="261" t="s">
        <v>822</v>
      </c>
      <c r="Y187" s="261" t="s">
        <v>1040</v>
      </c>
      <c r="Z187" s="261" t="s">
        <v>725</v>
      </c>
      <c r="AA187" s="261" t="s">
        <v>2961</v>
      </c>
    </row>
    <row r="188" spans="1:27" x14ac:dyDescent="0.25">
      <c r="A188" s="260" t="s">
        <v>1472</v>
      </c>
      <c r="B188" s="261">
        <v>50</v>
      </c>
      <c r="C188" s="262" t="s">
        <v>31</v>
      </c>
      <c r="D188" s="261" t="s">
        <v>18</v>
      </c>
      <c r="E188" s="261" t="s">
        <v>731</v>
      </c>
      <c r="F188" s="261"/>
      <c r="G188" s="261" t="s">
        <v>1473</v>
      </c>
      <c r="H188" s="261" t="s">
        <v>2962</v>
      </c>
      <c r="I188" s="261" t="s">
        <v>1474</v>
      </c>
      <c r="J188" s="261" t="s">
        <v>35</v>
      </c>
      <c r="K188" s="261" t="s">
        <v>795</v>
      </c>
      <c r="L188" s="261" t="s">
        <v>43</v>
      </c>
      <c r="M188" s="261" t="s">
        <v>1475</v>
      </c>
      <c r="N188" s="261" t="s">
        <v>2118</v>
      </c>
      <c r="O188" s="262"/>
      <c r="P188" s="261" t="s">
        <v>2119</v>
      </c>
      <c r="Q188" s="261" t="s">
        <v>2120</v>
      </c>
      <c r="R188" s="261" t="s">
        <v>2963</v>
      </c>
      <c r="S188" s="261"/>
      <c r="T188" s="261" t="s">
        <v>1475</v>
      </c>
      <c r="U188" s="261" t="s">
        <v>1476</v>
      </c>
      <c r="V188" s="261"/>
      <c r="W188" s="261" t="s">
        <v>1474</v>
      </c>
      <c r="X188" s="261" t="s">
        <v>35</v>
      </c>
      <c r="Y188" s="261" t="s">
        <v>795</v>
      </c>
      <c r="Z188" s="261" t="s">
        <v>725</v>
      </c>
      <c r="AA188" s="261" t="s">
        <v>2964</v>
      </c>
    </row>
    <row r="189" spans="1:27" x14ac:dyDescent="0.25">
      <c r="A189" s="260" t="s">
        <v>1477</v>
      </c>
      <c r="B189" s="261">
        <v>100</v>
      </c>
      <c r="C189" s="262" t="s">
        <v>31</v>
      </c>
      <c r="D189" s="261" t="s">
        <v>18</v>
      </c>
      <c r="E189" s="261"/>
      <c r="F189" s="261"/>
      <c r="G189" s="261" t="s">
        <v>1481</v>
      </c>
      <c r="H189" s="261" t="s">
        <v>2965</v>
      </c>
      <c r="I189" s="261" t="s">
        <v>660</v>
      </c>
      <c r="J189" s="261" t="s">
        <v>721</v>
      </c>
      <c r="K189" s="261" t="s">
        <v>885</v>
      </c>
      <c r="L189" s="261" t="s">
        <v>28</v>
      </c>
      <c r="M189" s="261" t="s">
        <v>1478</v>
      </c>
      <c r="N189" s="261" t="s">
        <v>2966</v>
      </c>
      <c r="O189" s="262"/>
      <c r="P189" s="261" t="s">
        <v>1478</v>
      </c>
      <c r="Q189" s="261" t="s">
        <v>1480</v>
      </c>
      <c r="R189" s="261" t="s">
        <v>1479</v>
      </c>
      <c r="S189" s="261"/>
      <c r="T189" s="261" t="s">
        <v>1478</v>
      </c>
      <c r="U189" s="261" t="s">
        <v>1482</v>
      </c>
      <c r="V189" s="261"/>
      <c r="W189" s="261" t="s">
        <v>660</v>
      </c>
      <c r="X189" s="261" t="s">
        <v>35</v>
      </c>
      <c r="Y189" s="261" t="s">
        <v>885</v>
      </c>
      <c r="Z189" s="261" t="s">
        <v>725</v>
      </c>
      <c r="AA189" s="261"/>
    </row>
    <row r="190" spans="1:27" x14ac:dyDescent="0.25">
      <c r="A190" s="260" t="s">
        <v>1903</v>
      </c>
      <c r="B190" s="261">
        <v>20</v>
      </c>
      <c r="C190" s="262" t="s">
        <v>31</v>
      </c>
      <c r="D190" s="261" t="s">
        <v>18</v>
      </c>
      <c r="E190" s="261" t="s">
        <v>863</v>
      </c>
      <c r="F190" s="261">
        <v>74.63</v>
      </c>
      <c r="G190" s="261" t="s">
        <v>1903</v>
      </c>
      <c r="H190" s="261" t="s">
        <v>2967</v>
      </c>
      <c r="I190" s="261" t="s">
        <v>2121</v>
      </c>
      <c r="J190" s="261" t="s">
        <v>35</v>
      </c>
      <c r="K190" s="261" t="s">
        <v>942</v>
      </c>
      <c r="L190" s="261" t="s">
        <v>723</v>
      </c>
      <c r="M190" s="261" t="s">
        <v>2122</v>
      </c>
      <c r="N190" s="261" t="s">
        <v>2123</v>
      </c>
      <c r="O190" s="262"/>
      <c r="P190" s="261" t="s">
        <v>2968</v>
      </c>
      <c r="Q190" s="261" t="s">
        <v>2969</v>
      </c>
      <c r="R190" s="261" t="s">
        <v>2970</v>
      </c>
      <c r="S190" s="261" t="s">
        <v>929</v>
      </c>
      <c r="T190" s="261" t="s">
        <v>2122</v>
      </c>
      <c r="U190" s="261" t="s">
        <v>2124</v>
      </c>
      <c r="V190" s="261"/>
      <c r="W190" s="261" t="s">
        <v>2121</v>
      </c>
      <c r="X190" s="261" t="s">
        <v>35</v>
      </c>
      <c r="Y190" s="261"/>
      <c r="Z190" s="261" t="s">
        <v>725</v>
      </c>
      <c r="AA190" s="261" t="s">
        <v>2971</v>
      </c>
    </row>
    <row r="191" spans="1:27" x14ac:dyDescent="0.25">
      <c r="A191" s="260" t="s">
        <v>1483</v>
      </c>
      <c r="B191" s="261">
        <v>800</v>
      </c>
      <c r="C191" s="262" t="s">
        <v>31</v>
      </c>
      <c r="D191" s="261" t="s">
        <v>18</v>
      </c>
      <c r="E191" s="261" t="s">
        <v>731</v>
      </c>
      <c r="F191" s="261" t="s">
        <v>2379</v>
      </c>
      <c r="G191" s="261" t="s">
        <v>1485</v>
      </c>
      <c r="H191" s="261" t="s">
        <v>2972</v>
      </c>
      <c r="I191" s="261" t="s">
        <v>1214</v>
      </c>
      <c r="J191" s="261" t="s">
        <v>721</v>
      </c>
      <c r="K191" s="261" t="s">
        <v>1212</v>
      </c>
      <c r="L191" s="261" t="s">
        <v>28</v>
      </c>
      <c r="M191" s="261" t="s">
        <v>1484</v>
      </c>
      <c r="N191" s="261" t="s">
        <v>2973</v>
      </c>
      <c r="O191" s="262"/>
      <c r="P191" s="261" t="s">
        <v>2974</v>
      </c>
      <c r="Q191" s="261" t="s">
        <v>2975</v>
      </c>
      <c r="R191" s="261" t="s">
        <v>2976</v>
      </c>
      <c r="S191" s="261" t="s">
        <v>5</v>
      </c>
      <c r="T191" s="261" t="s">
        <v>1484</v>
      </c>
      <c r="U191" s="261" t="s">
        <v>1486</v>
      </c>
      <c r="V191" s="261"/>
      <c r="W191" s="261" t="s">
        <v>1487</v>
      </c>
      <c r="X191" s="261" t="s">
        <v>721</v>
      </c>
      <c r="Y191" s="261"/>
      <c r="Z191" s="261" t="s">
        <v>725</v>
      </c>
      <c r="AA191" s="261" t="s">
        <v>2977</v>
      </c>
    </row>
    <row r="192" spans="1:27" s="304" customFormat="1" x14ac:dyDescent="0.25">
      <c r="A192" s="301" t="s">
        <v>1901</v>
      </c>
      <c r="B192" s="302">
        <v>10</v>
      </c>
      <c r="C192" s="303" t="s">
        <v>31</v>
      </c>
      <c r="D192" s="302" t="s">
        <v>18</v>
      </c>
      <c r="E192" s="302"/>
      <c r="F192" s="302"/>
      <c r="G192" s="302" t="s">
        <v>2125</v>
      </c>
      <c r="H192" s="302" t="s">
        <v>2978</v>
      </c>
      <c r="I192" s="302" t="s">
        <v>2126</v>
      </c>
      <c r="J192" s="302" t="s">
        <v>721</v>
      </c>
      <c r="K192" s="302" t="s">
        <v>831</v>
      </c>
      <c r="L192" s="302" t="s">
        <v>28</v>
      </c>
      <c r="M192" s="302" t="s">
        <v>2127</v>
      </c>
      <c r="N192" s="302" t="s">
        <v>2979</v>
      </c>
      <c r="O192" s="303"/>
      <c r="P192" s="302" t="s">
        <v>2980</v>
      </c>
      <c r="Q192" s="302" t="s">
        <v>2981</v>
      </c>
      <c r="R192" s="302" t="s">
        <v>2128</v>
      </c>
      <c r="S192" s="302"/>
      <c r="T192" s="302" t="s">
        <v>2127</v>
      </c>
      <c r="U192" s="302" t="s">
        <v>2129</v>
      </c>
      <c r="V192" s="302"/>
      <c r="W192" s="302" t="s">
        <v>2126</v>
      </c>
      <c r="X192" s="302" t="s">
        <v>721</v>
      </c>
      <c r="Y192" s="302" t="s">
        <v>831</v>
      </c>
      <c r="Z192" s="302" t="s">
        <v>725</v>
      </c>
      <c r="AA192" s="302"/>
    </row>
    <row r="193" spans="1:27" x14ac:dyDescent="0.25">
      <c r="A193" s="260" t="s">
        <v>1488</v>
      </c>
      <c r="B193" s="261">
        <v>80</v>
      </c>
      <c r="C193" s="262" t="s">
        <v>31</v>
      </c>
      <c r="D193" s="261" t="s">
        <v>59</v>
      </c>
      <c r="E193" s="261"/>
      <c r="F193" s="261"/>
      <c r="G193" s="261" t="s">
        <v>1491</v>
      </c>
      <c r="H193" s="261" t="s">
        <v>2982</v>
      </c>
      <c r="I193" s="261" t="s">
        <v>1492</v>
      </c>
      <c r="J193" s="261" t="s">
        <v>721</v>
      </c>
      <c r="K193" s="261" t="s">
        <v>851</v>
      </c>
      <c r="L193" s="261" t="s">
        <v>53</v>
      </c>
      <c r="M193" s="261" t="s">
        <v>1489</v>
      </c>
      <c r="N193" s="261" t="s">
        <v>1493</v>
      </c>
      <c r="O193" s="262"/>
      <c r="P193" s="261" t="s">
        <v>1489</v>
      </c>
      <c r="Q193" s="261" t="s">
        <v>2983</v>
      </c>
      <c r="R193" s="261" t="s">
        <v>1490</v>
      </c>
      <c r="S193" s="261"/>
      <c r="T193" s="261" t="s">
        <v>1489</v>
      </c>
      <c r="U193" s="261" t="s">
        <v>1494</v>
      </c>
      <c r="V193" s="261"/>
      <c r="W193" s="261" t="s">
        <v>1492</v>
      </c>
      <c r="X193" s="261" t="s">
        <v>35</v>
      </c>
      <c r="Y193" s="261" t="s">
        <v>851</v>
      </c>
      <c r="Z193" s="261" t="s">
        <v>725</v>
      </c>
      <c r="AA193" s="261"/>
    </row>
    <row r="194" spans="1:27" x14ac:dyDescent="0.25">
      <c r="A194" s="260" t="s">
        <v>1495</v>
      </c>
      <c r="B194" s="261">
        <v>750</v>
      </c>
      <c r="C194" s="262" t="s">
        <v>31</v>
      </c>
      <c r="D194" s="261" t="s">
        <v>18</v>
      </c>
      <c r="E194" s="261" t="s">
        <v>731</v>
      </c>
      <c r="F194" s="261" t="s">
        <v>1970</v>
      </c>
      <c r="G194" s="261" t="s">
        <v>1496</v>
      </c>
      <c r="H194" s="261" t="s">
        <v>2130</v>
      </c>
      <c r="I194" s="261" t="s">
        <v>1498</v>
      </c>
      <c r="J194" s="261" t="s">
        <v>35</v>
      </c>
      <c r="K194" s="261" t="s">
        <v>869</v>
      </c>
      <c r="L194" s="261" t="s">
        <v>70</v>
      </c>
      <c r="M194" s="261" t="s">
        <v>2984</v>
      </c>
      <c r="N194" s="261" t="s">
        <v>2985</v>
      </c>
      <c r="O194" s="262"/>
      <c r="P194" s="261" t="s">
        <v>2984</v>
      </c>
      <c r="Q194" s="261" t="s">
        <v>2985</v>
      </c>
      <c r="R194" s="261" t="s">
        <v>2986</v>
      </c>
      <c r="S194" s="261"/>
      <c r="T194" s="261" t="s">
        <v>2984</v>
      </c>
      <c r="U194" s="261" t="s">
        <v>1497</v>
      </c>
      <c r="V194" s="261"/>
      <c r="W194" s="261" t="s">
        <v>1498</v>
      </c>
      <c r="X194" s="261" t="s">
        <v>35</v>
      </c>
      <c r="Y194" s="261" t="s">
        <v>869</v>
      </c>
      <c r="Z194" s="261" t="s">
        <v>725</v>
      </c>
      <c r="AA194" s="261" t="s">
        <v>854</v>
      </c>
    </row>
    <row r="195" spans="1:27" x14ac:dyDescent="0.25">
      <c r="A195" s="260" t="s">
        <v>1499</v>
      </c>
      <c r="B195" s="261">
        <v>120</v>
      </c>
      <c r="C195" s="262" t="s">
        <v>31</v>
      </c>
      <c r="D195" s="261" t="s">
        <v>18</v>
      </c>
      <c r="E195" s="261"/>
      <c r="F195" s="261"/>
      <c r="G195" s="261" t="s">
        <v>1500</v>
      </c>
      <c r="H195" s="261" t="s">
        <v>2131</v>
      </c>
      <c r="I195" s="261" t="s">
        <v>1501</v>
      </c>
      <c r="J195" s="261" t="s">
        <v>35</v>
      </c>
      <c r="K195" s="261" t="s">
        <v>1502</v>
      </c>
      <c r="L195" s="261" t="s">
        <v>43</v>
      </c>
      <c r="M195" s="261" t="s">
        <v>1503</v>
      </c>
      <c r="N195" s="261" t="s">
        <v>1504</v>
      </c>
      <c r="O195" s="262"/>
      <c r="P195" s="261" t="s">
        <v>2987</v>
      </c>
      <c r="Q195" s="261" t="s">
        <v>2988</v>
      </c>
      <c r="R195" s="261" t="s">
        <v>2132</v>
      </c>
      <c r="S195" s="261"/>
      <c r="T195" s="261" t="s">
        <v>1503</v>
      </c>
      <c r="U195" s="261" t="s">
        <v>2989</v>
      </c>
      <c r="V195" s="261"/>
      <c r="W195" s="261" t="s">
        <v>1501</v>
      </c>
      <c r="X195" s="261" t="s">
        <v>762</v>
      </c>
      <c r="Y195" s="261" t="s">
        <v>1502</v>
      </c>
      <c r="Z195" s="261" t="s">
        <v>725</v>
      </c>
      <c r="AA195" s="261"/>
    </row>
    <row r="196" spans="1:27" x14ac:dyDescent="0.25">
      <c r="A196" s="260" t="s">
        <v>2323</v>
      </c>
      <c r="B196" s="261">
        <v>300</v>
      </c>
      <c r="C196" s="262" t="s">
        <v>31</v>
      </c>
      <c r="D196" s="261" t="s">
        <v>59</v>
      </c>
      <c r="E196" s="261"/>
      <c r="F196" s="261"/>
      <c r="G196" s="261" t="s">
        <v>2990</v>
      </c>
      <c r="H196" s="261" t="s">
        <v>2991</v>
      </c>
      <c r="I196" s="261" t="s">
        <v>1873</v>
      </c>
      <c r="J196" s="261" t="s">
        <v>721</v>
      </c>
      <c r="K196" s="261" t="s">
        <v>867</v>
      </c>
      <c r="L196" s="261" t="s">
        <v>49</v>
      </c>
      <c r="M196" s="261" t="s">
        <v>2992</v>
      </c>
      <c r="N196" s="261" t="s">
        <v>2993</v>
      </c>
      <c r="O196" s="262"/>
      <c r="P196" s="261" t="s">
        <v>2994</v>
      </c>
      <c r="Q196" s="261" t="s">
        <v>2995</v>
      </c>
      <c r="R196" s="261" t="s">
        <v>2996</v>
      </c>
      <c r="S196" s="261"/>
      <c r="T196" s="261" t="s">
        <v>2992</v>
      </c>
      <c r="U196" s="261" t="s">
        <v>2997</v>
      </c>
      <c r="V196" s="261"/>
      <c r="W196" s="261" t="s">
        <v>1873</v>
      </c>
      <c r="X196" s="261" t="s">
        <v>721</v>
      </c>
      <c r="Y196" s="261"/>
      <c r="Z196" s="261" t="s">
        <v>725</v>
      </c>
      <c r="AA196" s="261"/>
    </row>
    <row r="197" spans="1:27" x14ac:dyDescent="0.25">
      <c r="A197" s="260" t="s">
        <v>1506</v>
      </c>
      <c r="B197" s="261">
        <v>30</v>
      </c>
      <c r="C197" s="262" t="s">
        <v>31</v>
      </c>
      <c r="D197" s="261" t="s">
        <v>59</v>
      </c>
      <c r="E197" s="261"/>
      <c r="F197" s="261"/>
      <c r="G197" s="261" t="s">
        <v>1510</v>
      </c>
      <c r="H197" s="261" t="s">
        <v>2998</v>
      </c>
      <c r="I197" s="261" t="s">
        <v>1511</v>
      </c>
      <c r="J197" s="261" t="s">
        <v>1010</v>
      </c>
      <c r="K197" s="261" t="s">
        <v>875</v>
      </c>
      <c r="L197" s="261" t="s">
        <v>43</v>
      </c>
      <c r="M197" s="261" t="s">
        <v>1507</v>
      </c>
      <c r="N197" s="261" t="s">
        <v>2999</v>
      </c>
      <c r="O197" s="262"/>
      <c r="P197" s="261" t="s">
        <v>1509</v>
      </c>
      <c r="Q197" s="261" t="s">
        <v>2999</v>
      </c>
      <c r="R197" s="261" t="s">
        <v>1508</v>
      </c>
      <c r="S197" s="261" t="s">
        <v>3000</v>
      </c>
      <c r="T197" s="261" t="s">
        <v>1507</v>
      </c>
      <c r="U197" s="261" t="s">
        <v>1512</v>
      </c>
      <c r="V197" s="261"/>
      <c r="W197" s="261" t="s">
        <v>1511</v>
      </c>
      <c r="X197" s="261" t="s">
        <v>822</v>
      </c>
      <c r="Y197" s="261" t="s">
        <v>875</v>
      </c>
      <c r="Z197" s="261" t="s">
        <v>725</v>
      </c>
      <c r="AA197" s="261" t="s">
        <v>3001</v>
      </c>
    </row>
    <row r="198" spans="1:27" x14ac:dyDescent="0.25">
      <c r="A198" s="260" t="s">
        <v>1513</v>
      </c>
      <c r="B198" s="261">
        <v>25</v>
      </c>
      <c r="C198" s="262" t="s">
        <v>31</v>
      </c>
      <c r="D198" s="261" t="s">
        <v>18</v>
      </c>
      <c r="E198" s="261" t="s">
        <v>731</v>
      </c>
      <c r="F198" s="261"/>
      <c r="G198" s="261" t="s">
        <v>1516</v>
      </c>
      <c r="H198" s="261" t="s">
        <v>3002</v>
      </c>
      <c r="I198" s="261" t="s">
        <v>860</v>
      </c>
      <c r="J198" s="261" t="s">
        <v>1968</v>
      </c>
      <c r="K198" s="261" t="s">
        <v>1517</v>
      </c>
      <c r="L198" s="261" t="s">
        <v>28</v>
      </c>
      <c r="M198" s="261" t="s">
        <v>1514</v>
      </c>
      <c r="N198" s="261" t="s">
        <v>3003</v>
      </c>
      <c r="O198" s="262"/>
      <c r="P198" s="261" t="s">
        <v>1514</v>
      </c>
      <c r="Q198" s="261" t="s">
        <v>3004</v>
      </c>
      <c r="R198" s="261" t="s">
        <v>1515</v>
      </c>
      <c r="S198" s="261"/>
      <c r="T198" s="261" t="s">
        <v>1514</v>
      </c>
      <c r="U198" s="261" t="s">
        <v>1518</v>
      </c>
      <c r="V198" s="261"/>
      <c r="W198" s="261" t="s">
        <v>1519</v>
      </c>
      <c r="X198" s="261" t="s">
        <v>1968</v>
      </c>
      <c r="Y198" s="261" t="s">
        <v>1517</v>
      </c>
      <c r="Z198" s="261" t="s">
        <v>725</v>
      </c>
      <c r="AA198" s="261"/>
    </row>
    <row r="199" spans="1:27" s="304" customFormat="1" x14ac:dyDescent="0.25">
      <c r="A199" s="301" t="s">
        <v>1520</v>
      </c>
      <c r="B199" s="302">
        <v>40</v>
      </c>
      <c r="C199" s="303" t="s">
        <v>31</v>
      </c>
      <c r="D199" s="302" t="s">
        <v>18</v>
      </c>
      <c r="E199" s="302"/>
      <c r="F199" s="302"/>
      <c r="G199" s="302" t="s">
        <v>1523</v>
      </c>
      <c r="H199" s="302" t="s">
        <v>3005</v>
      </c>
      <c r="I199" s="302" t="s">
        <v>1524</v>
      </c>
      <c r="J199" s="302" t="s">
        <v>721</v>
      </c>
      <c r="K199" s="302" t="s">
        <v>935</v>
      </c>
      <c r="L199" s="302" t="s">
        <v>53</v>
      </c>
      <c r="M199" s="302" t="s">
        <v>1525</v>
      </c>
      <c r="N199" s="302" t="s">
        <v>3006</v>
      </c>
      <c r="O199" s="303"/>
      <c r="P199" s="302" t="s">
        <v>1521</v>
      </c>
      <c r="Q199" s="302" t="s">
        <v>3007</v>
      </c>
      <c r="R199" s="302" t="s">
        <v>1522</v>
      </c>
      <c r="S199" s="302"/>
      <c r="T199" s="302" t="s">
        <v>1525</v>
      </c>
      <c r="U199" s="302" t="s">
        <v>1526</v>
      </c>
      <c r="V199" s="302"/>
      <c r="W199" s="302" t="s">
        <v>1524</v>
      </c>
      <c r="X199" s="302" t="s">
        <v>35</v>
      </c>
      <c r="Y199" s="302" t="s">
        <v>935</v>
      </c>
      <c r="Z199" s="302" t="s">
        <v>725</v>
      </c>
      <c r="AA199" s="302"/>
    </row>
    <row r="200" spans="1:27" s="304" customFormat="1" x14ac:dyDescent="0.25">
      <c r="A200" s="301" t="s">
        <v>1520</v>
      </c>
      <c r="B200" s="302">
        <v>40</v>
      </c>
      <c r="C200" s="303" t="s">
        <v>31</v>
      </c>
      <c r="D200" s="302" t="s">
        <v>59</v>
      </c>
      <c r="E200" s="302"/>
      <c r="F200" s="302"/>
      <c r="G200" s="302" t="s">
        <v>1523</v>
      </c>
      <c r="H200" s="302" t="s">
        <v>3005</v>
      </c>
      <c r="I200" s="302" t="s">
        <v>1524</v>
      </c>
      <c r="J200" s="302" t="s">
        <v>721</v>
      </c>
      <c r="K200" s="302" t="s">
        <v>935</v>
      </c>
      <c r="L200" s="302" t="s">
        <v>53</v>
      </c>
      <c r="M200" s="302" t="s">
        <v>1525</v>
      </c>
      <c r="N200" s="302" t="s">
        <v>3006</v>
      </c>
      <c r="O200" s="303"/>
      <c r="P200" s="302" t="s">
        <v>1521</v>
      </c>
      <c r="Q200" s="302" t="s">
        <v>3007</v>
      </c>
      <c r="R200" s="302" t="s">
        <v>1522</v>
      </c>
      <c r="S200" s="302"/>
      <c r="T200" s="302" t="s">
        <v>1525</v>
      </c>
      <c r="U200" s="302" t="s">
        <v>1526</v>
      </c>
      <c r="V200" s="302"/>
      <c r="W200" s="302" t="s">
        <v>1524</v>
      </c>
      <c r="X200" s="302" t="s">
        <v>35</v>
      </c>
      <c r="Y200" s="302" t="s">
        <v>935</v>
      </c>
      <c r="Z200" s="302" t="s">
        <v>725</v>
      </c>
      <c r="AA200" s="302"/>
    </row>
    <row r="201" spans="1:27" x14ac:dyDescent="0.25">
      <c r="A201" s="260" t="s">
        <v>1527</v>
      </c>
      <c r="B201" s="261">
        <v>80</v>
      </c>
      <c r="C201" s="262" t="s">
        <v>31</v>
      </c>
      <c r="D201" s="261" t="s">
        <v>59</v>
      </c>
      <c r="E201" s="261" t="s">
        <v>863</v>
      </c>
      <c r="F201" s="261" t="s">
        <v>2559</v>
      </c>
      <c r="G201" s="261" t="s">
        <v>1530</v>
      </c>
      <c r="H201" s="261" t="s">
        <v>1531</v>
      </c>
      <c r="I201" s="261" t="s">
        <v>739</v>
      </c>
      <c r="J201" s="261" t="s">
        <v>35</v>
      </c>
      <c r="K201" s="261" t="s">
        <v>740</v>
      </c>
      <c r="L201" s="261" t="s">
        <v>70</v>
      </c>
      <c r="M201" s="261" t="s">
        <v>3008</v>
      </c>
      <c r="N201" s="261" t="s">
        <v>3009</v>
      </c>
      <c r="O201" s="262"/>
      <c r="P201" s="261" t="s">
        <v>3010</v>
      </c>
      <c r="Q201" s="261" t="s">
        <v>1529</v>
      </c>
      <c r="R201" s="261" t="s">
        <v>1528</v>
      </c>
      <c r="S201" s="261" t="s">
        <v>929</v>
      </c>
      <c r="T201" s="261" t="s">
        <v>3008</v>
      </c>
      <c r="U201" s="261" t="s">
        <v>1532</v>
      </c>
      <c r="V201" s="261"/>
      <c r="W201" s="261" t="s">
        <v>739</v>
      </c>
      <c r="X201" s="261" t="s">
        <v>35</v>
      </c>
      <c r="Y201" s="261" t="s">
        <v>740</v>
      </c>
      <c r="Z201" s="261" t="s">
        <v>725</v>
      </c>
      <c r="AA201" s="261" t="s">
        <v>5</v>
      </c>
    </row>
    <row r="202" spans="1:27" ht="51" customHeight="1" x14ac:dyDescent="0.25">
      <c r="A202" s="260" t="s">
        <v>1533</v>
      </c>
      <c r="B202" s="261">
        <v>120</v>
      </c>
      <c r="C202" s="262" t="s">
        <v>31</v>
      </c>
      <c r="D202" s="261" t="s">
        <v>18</v>
      </c>
      <c r="E202" s="261"/>
      <c r="F202" s="261"/>
      <c r="G202" s="261" t="s">
        <v>2133</v>
      </c>
      <c r="H202" s="261" t="s">
        <v>3011</v>
      </c>
      <c r="I202" s="261" t="s">
        <v>1535</v>
      </c>
      <c r="J202" s="261" t="s">
        <v>721</v>
      </c>
      <c r="K202" s="261" t="s">
        <v>893</v>
      </c>
      <c r="L202" s="261" t="s">
        <v>43</v>
      </c>
      <c r="M202" s="261" t="s">
        <v>1534</v>
      </c>
      <c r="N202" s="261" t="s">
        <v>2134</v>
      </c>
      <c r="O202" s="262"/>
      <c r="P202" s="261" t="s">
        <v>2133</v>
      </c>
      <c r="Q202" s="261" t="s">
        <v>2135</v>
      </c>
      <c r="R202" s="261" t="s">
        <v>3012</v>
      </c>
      <c r="S202" s="261"/>
      <c r="T202" s="261" t="s">
        <v>1534</v>
      </c>
      <c r="U202" s="261" t="s">
        <v>1536</v>
      </c>
      <c r="V202" s="261"/>
      <c r="W202" s="261" t="s">
        <v>1535</v>
      </c>
      <c r="X202" s="261" t="s">
        <v>721</v>
      </c>
      <c r="Y202" s="261" t="s">
        <v>893</v>
      </c>
      <c r="Z202" s="261" t="s">
        <v>3013</v>
      </c>
      <c r="AA202" s="261" t="s">
        <v>3014</v>
      </c>
    </row>
    <row r="203" spans="1:27" ht="51" customHeight="1" x14ac:dyDescent="0.25">
      <c r="A203" s="260" t="s">
        <v>1537</v>
      </c>
      <c r="B203" s="261">
        <v>50</v>
      </c>
      <c r="C203" s="262" t="s">
        <v>31</v>
      </c>
      <c r="D203" s="261" t="s">
        <v>18</v>
      </c>
      <c r="E203" s="261" t="s">
        <v>2102</v>
      </c>
      <c r="F203" s="261"/>
      <c r="G203" s="261" t="s">
        <v>3015</v>
      </c>
      <c r="H203" s="261" t="s">
        <v>3016</v>
      </c>
      <c r="I203" s="261" t="s">
        <v>3017</v>
      </c>
      <c r="J203" s="261" t="s">
        <v>1398</v>
      </c>
      <c r="K203" s="261" t="s">
        <v>1055</v>
      </c>
      <c r="L203" s="261" t="s">
        <v>43</v>
      </c>
      <c r="M203" s="261" t="s">
        <v>3018</v>
      </c>
      <c r="N203" s="261" t="s">
        <v>3019</v>
      </c>
      <c r="O203" s="262"/>
      <c r="P203" s="261" t="s">
        <v>3015</v>
      </c>
      <c r="Q203" s="261" t="s">
        <v>3020</v>
      </c>
      <c r="R203" s="261" t="s">
        <v>3021</v>
      </c>
      <c r="S203" s="261" t="s">
        <v>3022</v>
      </c>
      <c r="T203" s="261" t="s">
        <v>3018</v>
      </c>
      <c r="U203" s="261" t="s">
        <v>3023</v>
      </c>
      <c r="V203" s="261"/>
      <c r="W203" s="261" t="s">
        <v>3024</v>
      </c>
      <c r="X203" s="261" t="s">
        <v>35</v>
      </c>
      <c r="Y203" s="261"/>
      <c r="Z203" s="261" t="s">
        <v>3025</v>
      </c>
      <c r="AA203" s="261" t="s">
        <v>3026</v>
      </c>
    </row>
    <row r="204" spans="1:27" x14ac:dyDescent="0.25">
      <c r="A204" s="260" t="s">
        <v>1538</v>
      </c>
      <c r="B204" s="261">
        <v>60</v>
      </c>
      <c r="C204" s="262" t="s">
        <v>31</v>
      </c>
      <c r="D204" s="261" t="s">
        <v>18</v>
      </c>
      <c r="E204" s="261"/>
      <c r="F204" s="261"/>
      <c r="G204" s="261" t="s">
        <v>1539</v>
      </c>
      <c r="H204" s="261" t="s">
        <v>3027</v>
      </c>
      <c r="I204" s="261" t="s">
        <v>1540</v>
      </c>
      <c r="J204" s="261" t="s">
        <v>35</v>
      </c>
      <c r="K204" s="261" t="s">
        <v>82</v>
      </c>
      <c r="L204" s="261" t="s">
        <v>43</v>
      </c>
      <c r="M204" s="261" t="s">
        <v>3028</v>
      </c>
      <c r="N204" s="261" t="s">
        <v>2136</v>
      </c>
      <c r="O204" s="262"/>
      <c r="P204" s="261" t="s">
        <v>3028</v>
      </c>
      <c r="Q204" s="261" t="s">
        <v>2136</v>
      </c>
      <c r="R204" s="261" t="s">
        <v>3029</v>
      </c>
      <c r="S204" s="261"/>
      <c r="T204" s="261" t="s">
        <v>3028</v>
      </c>
      <c r="U204" s="261" t="s">
        <v>3030</v>
      </c>
      <c r="V204" s="261"/>
      <c r="W204" s="261" t="s">
        <v>1540</v>
      </c>
      <c r="X204" s="261" t="s">
        <v>35</v>
      </c>
      <c r="Y204" s="261"/>
      <c r="Z204" s="261" t="s">
        <v>725</v>
      </c>
      <c r="AA204" s="261"/>
    </row>
    <row r="205" spans="1:27" x14ac:dyDescent="0.25">
      <c r="A205" s="260" t="s">
        <v>1541</v>
      </c>
      <c r="B205" s="261">
        <v>125</v>
      </c>
      <c r="C205" s="262" t="s">
        <v>31</v>
      </c>
      <c r="D205" s="261" t="s">
        <v>59</v>
      </c>
      <c r="E205" s="261" t="s">
        <v>767</v>
      </c>
      <c r="F205" s="274">
        <v>59.19</v>
      </c>
      <c r="G205" s="261" t="s">
        <v>3031</v>
      </c>
      <c r="H205" s="261" t="s">
        <v>3032</v>
      </c>
      <c r="I205" s="261" t="s">
        <v>1546</v>
      </c>
      <c r="J205" s="261" t="s">
        <v>35</v>
      </c>
      <c r="K205" s="261" t="s">
        <v>770</v>
      </c>
      <c r="L205" s="261" t="s">
        <v>723</v>
      </c>
      <c r="M205" s="261" t="s">
        <v>2137</v>
      </c>
      <c r="N205" s="261" t="s">
        <v>1543</v>
      </c>
      <c r="O205" s="262"/>
      <c r="P205" s="261" t="s">
        <v>3033</v>
      </c>
      <c r="Q205" s="261" t="s">
        <v>1542</v>
      </c>
      <c r="R205" s="261" t="s">
        <v>1544</v>
      </c>
      <c r="S205" s="261"/>
      <c r="T205" s="261" t="s">
        <v>2137</v>
      </c>
      <c r="U205" s="261" t="s">
        <v>1545</v>
      </c>
      <c r="V205" s="261"/>
      <c r="W205" s="261" t="s">
        <v>1546</v>
      </c>
      <c r="X205" s="261" t="s">
        <v>35</v>
      </c>
      <c r="Y205" s="261" t="s">
        <v>770</v>
      </c>
      <c r="Z205" s="261" t="s">
        <v>725</v>
      </c>
      <c r="AA205" s="261"/>
    </row>
    <row r="206" spans="1:27" x14ac:dyDescent="0.25">
      <c r="A206" s="260" t="s">
        <v>1547</v>
      </c>
      <c r="B206" s="261">
        <v>25</v>
      </c>
      <c r="C206" s="262" t="s">
        <v>31</v>
      </c>
      <c r="D206" s="261" t="s">
        <v>18</v>
      </c>
      <c r="E206" s="261"/>
      <c r="F206" s="261"/>
      <c r="G206" s="261" t="s">
        <v>1551</v>
      </c>
      <c r="H206" s="261" t="s">
        <v>3034</v>
      </c>
      <c r="I206" s="261" t="s">
        <v>1552</v>
      </c>
      <c r="J206" s="261" t="s">
        <v>35</v>
      </c>
      <c r="K206" s="261" t="s">
        <v>722</v>
      </c>
      <c r="L206" s="261" t="s">
        <v>723</v>
      </c>
      <c r="M206" s="261" t="s">
        <v>1553</v>
      </c>
      <c r="N206" s="261" t="s">
        <v>3035</v>
      </c>
      <c r="O206" s="262"/>
      <c r="P206" s="261" t="s">
        <v>1548</v>
      </c>
      <c r="Q206" s="261" t="s">
        <v>1550</v>
      </c>
      <c r="R206" s="261" t="s">
        <v>1549</v>
      </c>
      <c r="S206" s="261" t="s">
        <v>3036</v>
      </c>
      <c r="T206" s="261" t="s">
        <v>1553</v>
      </c>
      <c r="U206" s="261" t="s">
        <v>1554</v>
      </c>
      <c r="V206" s="261"/>
      <c r="W206" s="261" t="s">
        <v>1552</v>
      </c>
      <c r="X206" s="261" t="s">
        <v>35</v>
      </c>
      <c r="Y206" s="261" t="s">
        <v>722</v>
      </c>
      <c r="Z206" s="261" t="s">
        <v>725</v>
      </c>
      <c r="AA206" s="261" t="s">
        <v>3037</v>
      </c>
    </row>
    <row r="207" spans="1:27" ht="25.5" x14ac:dyDescent="0.25">
      <c r="A207" s="260" t="s">
        <v>2312</v>
      </c>
      <c r="B207" s="261">
        <v>100</v>
      </c>
      <c r="C207" s="262" t="s">
        <v>31</v>
      </c>
      <c r="D207" s="261" t="s">
        <v>18</v>
      </c>
      <c r="E207" s="261" t="s">
        <v>3038</v>
      </c>
      <c r="F207" s="261"/>
      <c r="G207" s="261" t="s">
        <v>3039</v>
      </c>
      <c r="H207" s="261" t="s">
        <v>3040</v>
      </c>
      <c r="I207" s="261" t="s">
        <v>3041</v>
      </c>
      <c r="J207" s="261" t="s">
        <v>3042</v>
      </c>
      <c r="K207" s="261" t="s">
        <v>1025</v>
      </c>
      <c r="L207" s="261" t="s">
        <v>49</v>
      </c>
      <c r="M207" s="261" t="s">
        <v>3043</v>
      </c>
      <c r="N207" s="261" t="s">
        <v>3044</v>
      </c>
      <c r="O207" s="262"/>
      <c r="P207" s="261" t="s">
        <v>3043</v>
      </c>
      <c r="Q207" s="261" t="s">
        <v>3044</v>
      </c>
      <c r="R207" s="261" t="s">
        <v>3045</v>
      </c>
      <c r="S207" s="261"/>
      <c r="T207" s="261" t="s">
        <v>3043</v>
      </c>
      <c r="U207" s="261" t="s">
        <v>3046</v>
      </c>
      <c r="V207" s="261"/>
      <c r="W207" s="261" t="s">
        <v>3041</v>
      </c>
      <c r="X207" s="261" t="s">
        <v>35</v>
      </c>
      <c r="Y207" s="261"/>
      <c r="Z207" s="261" t="s">
        <v>725</v>
      </c>
      <c r="AA207" s="261"/>
    </row>
    <row r="208" spans="1:27" x14ac:dyDescent="0.25">
      <c r="A208" s="260" t="s">
        <v>1555</v>
      </c>
      <c r="B208" s="261">
        <v>2000</v>
      </c>
      <c r="C208" s="262" t="s">
        <v>31</v>
      </c>
      <c r="D208" s="261" t="s">
        <v>59</v>
      </c>
      <c r="E208" s="261" t="s">
        <v>1934</v>
      </c>
      <c r="F208" s="261" t="s">
        <v>2345</v>
      </c>
      <c r="G208" s="261" t="s">
        <v>1558</v>
      </c>
      <c r="H208" s="261" t="s">
        <v>1559</v>
      </c>
      <c r="I208" s="261" t="s">
        <v>1560</v>
      </c>
      <c r="J208" s="261" t="s">
        <v>35</v>
      </c>
      <c r="K208" s="261" t="s">
        <v>869</v>
      </c>
      <c r="L208" s="261" t="s">
        <v>70</v>
      </c>
      <c r="M208" s="261" t="s">
        <v>1561</v>
      </c>
      <c r="N208" s="261" t="s">
        <v>3047</v>
      </c>
      <c r="O208" s="262"/>
      <c r="P208" s="261" t="s">
        <v>1556</v>
      </c>
      <c r="Q208" s="261" t="s">
        <v>3048</v>
      </c>
      <c r="R208" s="261" t="s">
        <v>3049</v>
      </c>
      <c r="S208" s="261" t="s">
        <v>771</v>
      </c>
      <c r="T208" s="261" t="s">
        <v>1561</v>
      </c>
      <c r="U208" s="261" t="s">
        <v>3050</v>
      </c>
      <c r="V208" s="261"/>
      <c r="W208" s="261" t="s">
        <v>1560</v>
      </c>
      <c r="X208" s="261" t="s">
        <v>721</v>
      </c>
      <c r="Y208" s="261" t="s">
        <v>869</v>
      </c>
      <c r="Z208" s="261" t="s">
        <v>725</v>
      </c>
      <c r="AA208" s="261" t="s">
        <v>3051</v>
      </c>
    </row>
    <row r="209" spans="1:27" x14ac:dyDescent="0.25">
      <c r="A209" s="260" t="s">
        <v>1905</v>
      </c>
      <c r="B209" s="261">
        <v>100</v>
      </c>
      <c r="C209" s="262" t="s">
        <v>31</v>
      </c>
      <c r="D209" s="261" t="s">
        <v>18</v>
      </c>
      <c r="E209" s="261" t="s">
        <v>3052</v>
      </c>
      <c r="F209" s="261"/>
      <c r="G209" s="261" t="s">
        <v>1828</v>
      </c>
      <c r="H209" s="261" t="s">
        <v>2138</v>
      </c>
      <c r="I209" s="261" t="s">
        <v>3053</v>
      </c>
      <c r="J209" s="261" t="s">
        <v>35</v>
      </c>
      <c r="K209" s="261" t="s">
        <v>1055</v>
      </c>
      <c r="L209" s="261" t="s">
        <v>43</v>
      </c>
      <c r="M209" s="261" t="s">
        <v>1830</v>
      </c>
      <c r="N209" s="261" t="s">
        <v>1831</v>
      </c>
      <c r="O209" s="262"/>
      <c r="P209" s="261" t="s">
        <v>1830</v>
      </c>
      <c r="Q209" s="261" t="s">
        <v>1831</v>
      </c>
      <c r="R209" s="261" t="s">
        <v>1829</v>
      </c>
      <c r="S209" s="261"/>
      <c r="T209" s="261" t="s">
        <v>1830</v>
      </c>
      <c r="U209" s="261" t="s">
        <v>2139</v>
      </c>
      <c r="V209" s="261"/>
      <c r="W209" s="261" t="s">
        <v>1832</v>
      </c>
      <c r="X209" s="261" t="s">
        <v>721</v>
      </c>
      <c r="Y209" s="261" t="s">
        <v>1055</v>
      </c>
      <c r="Z209" s="261" t="s">
        <v>3054</v>
      </c>
      <c r="AA209" s="261"/>
    </row>
    <row r="210" spans="1:27" s="304" customFormat="1" x14ac:dyDescent="0.25">
      <c r="A210" s="301" t="s">
        <v>1922</v>
      </c>
      <c r="B210" s="302">
        <v>80</v>
      </c>
      <c r="C210" s="303" t="s">
        <v>31</v>
      </c>
      <c r="D210" s="302" t="s">
        <v>59</v>
      </c>
      <c r="E210" s="302"/>
      <c r="F210" s="302"/>
      <c r="G210" s="302" t="s">
        <v>1853</v>
      </c>
      <c r="H210" s="302" t="s">
        <v>2140</v>
      </c>
      <c r="I210" s="302" t="s">
        <v>1856</v>
      </c>
      <c r="J210" s="302" t="s">
        <v>35</v>
      </c>
      <c r="K210" s="302" t="s">
        <v>987</v>
      </c>
      <c r="L210" s="302" t="s">
        <v>49</v>
      </c>
      <c r="M210" s="302" t="s">
        <v>1854</v>
      </c>
      <c r="N210" s="302" t="s">
        <v>1855</v>
      </c>
      <c r="O210" s="303"/>
      <c r="P210" s="302" t="s">
        <v>1854</v>
      </c>
      <c r="Q210" s="302" t="s">
        <v>1855</v>
      </c>
      <c r="R210" s="302" t="s">
        <v>3055</v>
      </c>
      <c r="S210" s="302"/>
      <c r="T210" s="302" t="s">
        <v>1854</v>
      </c>
      <c r="U210" s="302" t="s">
        <v>1857</v>
      </c>
      <c r="V210" s="302"/>
      <c r="W210" s="302" t="s">
        <v>1856</v>
      </c>
      <c r="X210" s="302" t="s">
        <v>35</v>
      </c>
      <c r="Y210" s="302" t="s">
        <v>987</v>
      </c>
      <c r="Z210" s="302" t="s">
        <v>725</v>
      </c>
      <c r="AA210" s="302"/>
    </row>
    <row r="211" spans="1:27" x14ac:dyDescent="0.25">
      <c r="A211" s="260" t="s">
        <v>1562</v>
      </c>
      <c r="B211" s="261">
        <v>25</v>
      </c>
      <c r="C211" s="262" t="s">
        <v>31</v>
      </c>
      <c r="D211" s="261" t="s">
        <v>18</v>
      </c>
      <c r="E211" s="261"/>
      <c r="F211" s="261"/>
      <c r="G211" s="261" t="s">
        <v>2141</v>
      </c>
      <c r="H211" s="261" t="s">
        <v>3056</v>
      </c>
      <c r="I211" s="261" t="s">
        <v>2142</v>
      </c>
      <c r="J211" s="261" t="s">
        <v>721</v>
      </c>
      <c r="K211" s="261" t="s">
        <v>1564</v>
      </c>
      <c r="L211" s="261" t="s">
        <v>49</v>
      </c>
      <c r="M211" s="261" t="s">
        <v>1563</v>
      </c>
      <c r="N211" s="261" t="s">
        <v>2143</v>
      </c>
      <c r="O211" s="262"/>
      <c r="P211" s="261" t="s">
        <v>1563</v>
      </c>
      <c r="Q211" s="261" t="s">
        <v>2143</v>
      </c>
      <c r="R211" s="261" t="s">
        <v>1565</v>
      </c>
      <c r="S211" s="261" t="s">
        <v>854</v>
      </c>
      <c r="T211" s="261" t="s">
        <v>1563</v>
      </c>
      <c r="U211" s="261" t="s">
        <v>1566</v>
      </c>
      <c r="V211" s="261"/>
      <c r="W211" s="261" t="s">
        <v>2142</v>
      </c>
      <c r="X211" s="261" t="s">
        <v>721</v>
      </c>
      <c r="Y211" s="261" t="s">
        <v>1564</v>
      </c>
      <c r="Z211" s="261" t="s">
        <v>725</v>
      </c>
      <c r="AA211" s="261" t="s">
        <v>3057</v>
      </c>
    </row>
    <row r="212" spans="1:27" x14ac:dyDescent="0.25">
      <c r="A212" s="260" t="s">
        <v>1567</v>
      </c>
      <c r="B212" s="261">
        <v>100</v>
      </c>
      <c r="C212" s="262" t="s">
        <v>31</v>
      </c>
      <c r="D212" s="261" t="s">
        <v>18</v>
      </c>
      <c r="E212" s="261" t="s">
        <v>1241</v>
      </c>
      <c r="F212" s="261" t="s">
        <v>1970</v>
      </c>
      <c r="G212" s="261" t="s">
        <v>1570</v>
      </c>
      <c r="H212" s="261" t="s">
        <v>2144</v>
      </c>
      <c r="I212" s="261" t="s">
        <v>1571</v>
      </c>
      <c r="J212" s="261" t="s">
        <v>35</v>
      </c>
      <c r="K212" s="261" t="s">
        <v>1040</v>
      </c>
      <c r="L212" s="261" t="s">
        <v>70</v>
      </c>
      <c r="M212" s="261" t="s">
        <v>1572</v>
      </c>
      <c r="N212" s="261" t="s">
        <v>1573</v>
      </c>
      <c r="O212" s="262"/>
      <c r="P212" s="261" t="s">
        <v>1568</v>
      </c>
      <c r="Q212" s="261" t="s">
        <v>2145</v>
      </c>
      <c r="R212" s="261" t="s">
        <v>1569</v>
      </c>
      <c r="S212" s="261"/>
      <c r="T212" s="261" t="s">
        <v>1572</v>
      </c>
      <c r="U212" s="261" t="s">
        <v>3058</v>
      </c>
      <c r="V212" s="261"/>
      <c r="W212" s="261" t="s">
        <v>1571</v>
      </c>
      <c r="X212" s="261" t="s">
        <v>35</v>
      </c>
      <c r="Y212" s="261" t="s">
        <v>1040</v>
      </c>
      <c r="Z212" s="261" t="s">
        <v>725</v>
      </c>
      <c r="AA212" s="261" t="s">
        <v>3059</v>
      </c>
    </row>
    <row r="213" spans="1:27" x14ac:dyDescent="0.25">
      <c r="A213" s="260" t="s">
        <v>1574</v>
      </c>
      <c r="B213" s="261">
        <v>100</v>
      </c>
      <c r="C213" s="262" t="s">
        <v>31</v>
      </c>
      <c r="D213" s="261" t="s">
        <v>59</v>
      </c>
      <c r="E213" s="261"/>
      <c r="F213" s="261"/>
      <c r="G213" s="261" t="s">
        <v>1578</v>
      </c>
      <c r="H213" s="261" t="s">
        <v>1579</v>
      </c>
      <c r="I213" s="261" t="s">
        <v>1580</v>
      </c>
      <c r="J213" s="261" t="s">
        <v>721</v>
      </c>
      <c r="K213" s="261" t="s">
        <v>1580</v>
      </c>
      <c r="L213" s="261" t="s">
        <v>723</v>
      </c>
      <c r="M213" s="261" t="s">
        <v>2146</v>
      </c>
      <c r="N213" s="261" t="s">
        <v>2147</v>
      </c>
      <c r="O213" s="262"/>
      <c r="P213" s="261" t="s">
        <v>1576</v>
      </c>
      <c r="Q213" s="261" t="s">
        <v>1577</v>
      </c>
      <c r="R213" s="261" t="s">
        <v>1575</v>
      </c>
      <c r="S213" s="261"/>
      <c r="T213" s="261" t="s">
        <v>2146</v>
      </c>
      <c r="U213" s="261" t="s">
        <v>2148</v>
      </c>
      <c r="V213" s="261"/>
      <c r="W213" s="261" t="s">
        <v>1580</v>
      </c>
      <c r="X213" s="261" t="s">
        <v>35</v>
      </c>
      <c r="Y213" s="261" t="s">
        <v>1580</v>
      </c>
      <c r="Z213" s="261" t="s">
        <v>725</v>
      </c>
      <c r="AA213" s="261"/>
    </row>
    <row r="214" spans="1:27" s="304" customFormat="1" x14ac:dyDescent="0.25">
      <c r="A214" s="301" t="s">
        <v>2313</v>
      </c>
      <c r="B214" s="302">
        <v>20</v>
      </c>
      <c r="C214" s="303" t="s">
        <v>31</v>
      </c>
      <c r="D214" s="302" t="s">
        <v>18</v>
      </c>
      <c r="E214" s="302"/>
      <c r="F214" s="302"/>
      <c r="G214" s="302" t="s">
        <v>3060</v>
      </c>
      <c r="H214" s="302" t="s">
        <v>3061</v>
      </c>
      <c r="I214" s="302" t="s">
        <v>3062</v>
      </c>
      <c r="J214" s="302" t="s">
        <v>35</v>
      </c>
      <c r="K214" s="302" t="s">
        <v>1206</v>
      </c>
      <c r="L214" s="302" t="s">
        <v>49</v>
      </c>
      <c r="M214" s="302" t="s">
        <v>3063</v>
      </c>
      <c r="N214" s="302" t="s">
        <v>3064</v>
      </c>
      <c r="O214" s="303"/>
      <c r="P214" s="302" t="s">
        <v>3063</v>
      </c>
      <c r="Q214" s="302" t="s">
        <v>3065</v>
      </c>
      <c r="R214" s="302" t="s">
        <v>3066</v>
      </c>
      <c r="S214" s="302"/>
      <c r="T214" s="302" t="s">
        <v>3063</v>
      </c>
      <c r="U214" s="302" t="s">
        <v>3067</v>
      </c>
      <c r="V214" s="302"/>
      <c r="W214" s="302" t="s">
        <v>3062</v>
      </c>
      <c r="X214" s="302" t="s">
        <v>35</v>
      </c>
      <c r="Y214" s="302" t="s">
        <v>1206</v>
      </c>
      <c r="Z214" s="302" t="s">
        <v>725</v>
      </c>
      <c r="AA214" s="302" t="s">
        <v>3068</v>
      </c>
    </row>
    <row r="215" spans="1:27" x14ac:dyDescent="0.25">
      <c r="A215" s="260" t="s">
        <v>1906</v>
      </c>
      <c r="B215" s="261">
        <v>80</v>
      </c>
      <c r="C215" s="262" t="s">
        <v>31</v>
      </c>
      <c r="D215" s="261" t="s">
        <v>18</v>
      </c>
      <c r="E215" s="261"/>
      <c r="F215" s="261"/>
      <c r="G215" s="261" t="s">
        <v>3069</v>
      </c>
      <c r="H215" s="261" t="s">
        <v>3070</v>
      </c>
      <c r="I215" s="261" t="s">
        <v>3071</v>
      </c>
      <c r="J215" s="261" t="s">
        <v>859</v>
      </c>
      <c r="K215" s="261" t="s">
        <v>82</v>
      </c>
      <c r="L215" s="261" t="s">
        <v>43</v>
      </c>
      <c r="M215" s="261" t="s">
        <v>1842</v>
      </c>
      <c r="N215" s="261" t="s">
        <v>1843</v>
      </c>
      <c r="O215" s="262"/>
      <c r="P215" s="261" t="s">
        <v>3072</v>
      </c>
      <c r="Q215" s="261" t="s">
        <v>3073</v>
      </c>
      <c r="R215" s="261" t="s">
        <v>3074</v>
      </c>
      <c r="S215" s="261" t="s">
        <v>788</v>
      </c>
      <c r="T215" s="261" t="s">
        <v>1842</v>
      </c>
      <c r="U215" s="261" t="s">
        <v>1845</v>
      </c>
      <c r="V215" s="261"/>
      <c r="W215" s="261" t="s">
        <v>1844</v>
      </c>
      <c r="X215" s="261" t="s">
        <v>35</v>
      </c>
      <c r="Y215" s="261" t="s">
        <v>82</v>
      </c>
      <c r="Z215" s="261" t="s">
        <v>725</v>
      </c>
      <c r="AA215" s="261" t="s">
        <v>1953</v>
      </c>
    </row>
    <row r="216" spans="1:27" x14ac:dyDescent="0.25">
      <c r="A216" s="260" t="s">
        <v>1581</v>
      </c>
      <c r="B216" s="261">
        <v>650</v>
      </c>
      <c r="C216" s="262" t="s">
        <v>31</v>
      </c>
      <c r="D216" s="261" t="s">
        <v>18</v>
      </c>
      <c r="E216" s="261" t="s">
        <v>756</v>
      </c>
      <c r="F216" s="261" t="s">
        <v>1970</v>
      </c>
      <c r="G216" s="261" t="s">
        <v>1584</v>
      </c>
      <c r="H216" s="261" t="s">
        <v>2149</v>
      </c>
      <c r="I216" s="261" t="s">
        <v>1585</v>
      </c>
      <c r="J216" s="261" t="s">
        <v>721</v>
      </c>
      <c r="K216" s="261" t="s">
        <v>576</v>
      </c>
      <c r="L216" s="261" t="s">
        <v>70</v>
      </c>
      <c r="M216" s="261" t="s">
        <v>1582</v>
      </c>
      <c r="N216" s="261" t="s">
        <v>1583</v>
      </c>
      <c r="O216" s="262"/>
      <c r="P216" s="261" t="s">
        <v>2150</v>
      </c>
      <c r="Q216" s="261" t="s">
        <v>1583</v>
      </c>
      <c r="R216" s="261" t="s">
        <v>1586</v>
      </c>
      <c r="S216" s="261" t="s">
        <v>3075</v>
      </c>
      <c r="T216" s="261" t="s">
        <v>1582</v>
      </c>
      <c r="U216" s="261" t="s">
        <v>1587</v>
      </c>
      <c r="V216" s="261"/>
      <c r="W216" s="261" t="s">
        <v>1585</v>
      </c>
      <c r="X216" s="261" t="s">
        <v>721</v>
      </c>
      <c r="Y216" s="261" t="s">
        <v>576</v>
      </c>
      <c r="Z216" s="261" t="s">
        <v>725</v>
      </c>
      <c r="AA216" s="261" t="s">
        <v>3076</v>
      </c>
    </row>
    <row r="217" spans="1:27" x14ac:dyDescent="0.25">
      <c r="A217" s="260" t="s">
        <v>1588</v>
      </c>
      <c r="B217" s="261">
        <v>500</v>
      </c>
      <c r="C217" s="262" t="s">
        <v>31</v>
      </c>
      <c r="D217" s="261" t="s">
        <v>59</v>
      </c>
      <c r="E217" s="261"/>
      <c r="F217" s="261"/>
      <c r="G217" s="261" t="s">
        <v>1589</v>
      </c>
      <c r="H217" s="261" t="s">
        <v>3077</v>
      </c>
      <c r="I217" s="261" t="s">
        <v>1290</v>
      </c>
      <c r="J217" s="261" t="s">
        <v>721</v>
      </c>
      <c r="K217" s="261" t="s">
        <v>869</v>
      </c>
      <c r="L217" s="261" t="s">
        <v>70</v>
      </c>
      <c r="M217" s="261" t="s">
        <v>1592</v>
      </c>
      <c r="N217" s="261" t="s">
        <v>1591</v>
      </c>
      <c r="O217" s="262"/>
      <c r="P217" s="261" t="s">
        <v>1590</v>
      </c>
      <c r="Q217" s="261" t="s">
        <v>3078</v>
      </c>
      <c r="R217" s="261" t="s">
        <v>3079</v>
      </c>
      <c r="S217" s="261"/>
      <c r="T217" s="261" t="s">
        <v>1592</v>
      </c>
      <c r="U217" s="261" t="s">
        <v>1593</v>
      </c>
      <c r="V217" s="261"/>
      <c r="W217" s="261" t="s">
        <v>1290</v>
      </c>
      <c r="X217" s="261" t="s">
        <v>35</v>
      </c>
      <c r="Y217" s="261" t="s">
        <v>869</v>
      </c>
      <c r="Z217" s="261" t="s">
        <v>725</v>
      </c>
      <c r="AA217" s="261"/>
    </row>
    <row r="218" spans="1:27" x14ac:dyDescent="0.25">
      <c r="A218" s="260" t="s">
        <v>1594</v>
      </c>
      <c r="B218" s="261">
        <v>200</v>
      </c>
      <c r="C218" s="262" t="s">
        <v>31</v>
      </c>
      <c r="D218" s="261" t="s">
        <v>18</v>
      </c>
      <c r="E218" s="261" t="s">
        <v>731</v>
      </c>
      <c r="F218" s="261">
        <v>79.91</v>
      </c>
      <c r="G218" s="261" t="s">
        <v>1598</v>
      </c>
      <c r="H218" s="261" t="s">
        <v>1599</v>
      </c>
      <c r="I218" s="261" t="s">
        <v>1600</v>
      </c>
      <c r="J218" s="261" t="s">
        <v>721</v>
      </c>
      <c r="K218" s="261" t="s">
        <v>893</v>
      </c>
      <c r="L218" s="261" t="s">
        <v>43</v>
      </c>
      <c r="M218" s="261" t="s">
        <v>2151</v>
      </c>
      <c r="N218" s="261" t="s">
        <v>3080</v>
      </c>
      <c r="O218" s="262"/>
      <c r="P218" s="261" t="s">
        <v>1595</v>
      </c>
      <c r="Q218" s="261" t="s">
        <v>1597</v>
      </c>
      <c r="R218" s="261" t="s">
        <v>1596</v>
      </c>
      <c r="S218" s="261" t="s">
        <v>811</v>
      </c>
      <c r="T218" s="261" t="s">
        <v>2151</v>
      </c>
      <c r="U218" s="261" t="s">
        <v>1599</v>
      </c>
      <c r="V218" s="261" t="s">
        <v>1601</v>
      </c>
      <c r="W218" s="261" t="s">
        <v>1600</v>
      </c>
      <c r="X218" s="261" t="s">
        <v>822</v>
      </c>
      <c r="Y218" s="261" t="s">
        <v>893</v>
      </c>
      <c r="Z218" s="261" t="s">
        <v>725</v>
      </c>
      <c r="AA218" s="261" t="s">
        <v>3081</v>
      </c>
    </row>
    <row r="219" spans="1:27" x14ac:dyDescent="0.25">
      <c r="A219" s="260" t="s">
        <v>1602</v>
      </c>
      <c r="B219" s="261">
        <v>2800</v>
      </c>
      <c r="C219" s="262" t="s">
        <v>31</v>
      </c>
      <c r="D219" s="261" t="s">
        <v>59</v>
      </c>
      <c r="E219" s="261"/>
      <c r="F219" s="261"/>
      <c r="G219" s="261" t="s">
        <v>3082</v>
      </c>
      <c r="H219" s="261" t="s">
        <v>3083</v>
      </c>
      <c r="I219" s="261" t="s">
        <v>3084</v>
      </c>
      <c r="J219" s="261" t="s">
        <v>859</v>
      </c>
      <c r="K219" s="261" t="s">
        <v>869</v>
      </c>
      <c r="L219" s="261" t="s">
        <v>70</v>
      </c>
      <c r="M219" s="261" t="s">
        <v>3085</v>
      </c>
      <c r="N219" s="261" t="s">
        <v>1603</v>
      </c>
      <c r="O219" s="262"/>
      <c r="P219" s="261" t="s">
        <v>3085</v>
      </c>
      <c r="Q219" s="261" t="s">
        <v>1603</v>
      </c>
      <c r="R219" s="261" t="s">
        <v>1604</v>
      </c>
      <c r="S219" s="261"/>
      <c r="T219" s="261" t="s">
        <v>3085</v>
      </c>
      <c r="U219" s="261" t="s">
        <v>1606</v>
      </c>
      <c r="V219" s="261"/>
      <c r="W219" s="261" t="s">
        <v>1307</v>
      </c>
      <c r="X219" s="261" t="s">
        <v>35</v>
      </c>
      <c r="Y219" s="261" t="s">
        <v>869</v>
      </c>
      <c r="Z219" s="261" t="s">
        <v>725</v>
      </c>
      <c r="AA219" s="261"/>
    </row>
    <row r="220" spans="1:27" x14ac:dyDescent="0.25">
      <c r="A220" s="260" t="s">
        <v>1607</v>
      </c>
      <c r="B220" s="261">
        <v>320</v>
      </c>
      <c r="C220" s="262" t="s">
        <v>31</v>
      </c>
      <c r="D220" s="261" t="s">
        <v>59</v>
      </c>
      <c r="E220" s="261"/>
      <c r="F220" s="261"/>
      <c r="G220" s="261" t="s">
        <v>1609</v>
      </c>
      <c r="H220" s="261" t="s">
        <v>3086</v>
      </c>
      <c r="I220" s="261" t="s">
        <v>1183</v>
      </c>
      <c r="J220" s="261" t="s">
        <v>35</v>
      </c>
      <c r="K220" s="261" t="s">
        <v>663</v>
      </c>
      <c r="L220" s="261" t="s">
        <v>723</v>
      </c>
      <c r="M220" s="261" t="s">
        <v>1608</v>
      </c>
      <c r="N220" s="261" t="s">
        <v>3087</v>
      </c>
      <c r="O220" s="262"/>
      <c r="P220" s="261" t="s">
        <v>3088</v>
      </c>
      <c r="Q220" s="261" t="s">
        <v>3089</v>
      </c>
      <c r="R220" s="261" t="s">
        <v>3090</v>
      </c>
      <c r="S220" s="261" t="s">
        <v>837</v>
      </c>
      <c r="T220" s="261" t="s">
        <v>1608</v>
      </c>
      <c r="U220" s="261" t="s">
        <v>1610</v>
      </c>
      <c r="V220" s="261"/>
      <c r="W220" s="261" t="s">
        <v>1183</v>
      </c>
      <c r="X220" s="261" t="s">
        <v>35</v>
      </c>
      <c r="Y220" s="261" t="s">
        <v>663</v>
      </c>
      <c r="Z220" s="261" t="s">
        <v>725</v>
      </c>
      <c r="AA220" s="261" t="s">
        <v>3091</v>
      </c>
    </row>
    <row r="221" spans="1:27" x14ac:dyDescent="0.25">
      <c r="A221" s="260" t="s">
        <v>2306</v>
      </c>
      <c r="B221" s="261">
        <v>40</v>
      </c>
      <c r="C221" s="262" t="s">
        <v>31</v>
      </c>
      <c r="D221" s="261" t="s">
        <v>18</v>
      </c>
      <c r="E221" s="261"/>
      <c r="F221" s="261"/>
      <c r="G221" s="261" t="s">
        <v>3092</v>
      </c>
      <c r="H221" s="261" t="s">
        <v>3093</v>
      </c>
      <c r="I221" s="261" t="s">
        <v>3094</v>
      </c>
      <c r="J221" s="261" t="s">
        <v>721</v>
      </c>
      <c r="K221" s="261" t="s">
        <v>663</v>
      </c>
      <c r="L221" s="261" t="s">
        <v>723</v>
      </c>
      <c r="M221" s="261" t="s">
        <v>3095</v>
      </c>
      <c r="N221" s="261" t="s">
        <v>3096</v>
      </c>
      <c r="O221" s="262"/>
      <c r="P221" s="261" t="s">
        <v>3095</v>
      </c>
      <c r="Q221" s="261" t="s">
        <v>3097</v>
      </c>
      <c r="R221" s="261" t="s">
        <v>3098</v>
      </c>
      <c r="S221" s="261"/>
      <c r="T221" s="261" t="s">
        <v>3095</v>
      </c>
      <c r="U221" s="261" t="s">
        <v>3099</v>
      </c>
      <c r="V221" s="261"/>
      <c r="W221" s="261" t="s">
        <v>3094</v>
      </c>
      <c r="X221" s="261" t="s">
        <v>35</v>
      </c>
      <c r="Y221" s="261" t="s">
        <v>663</v>
      </c>
      <c r="Z221" s="261" t="s">
        <v>725</v>
      </c>
      <c r="AA221" s="261"/>
    </row>
    <row r="222" spans="1:27" x14ac:dyDescent="0.25">
      <c r="A222" s="260" t="s">
        <v>1611</v>
      </c>
      <c r="B222" s="261">
        <v>50</v>
      </c>
      <c r="C222" s="262" t="s">
        <v>31</v>
      </c>
      <c r="D222" s="261" t="s">
        <v>59</v>
      </c>
      <c r="E222" s="261"/>
      <c r="F222" s="261"/>
      <c r="G222" s="261" t="s">
        <v>3100</v>
      </c>
      <c r="H222" s="261" t="s">
        <v>3101</v>
      </c>
      <c r="I222" s="261" t="s">
        <v>1613</v>
      </c>
      <c r="J222" s="261" t="s">
        <v>721</v>
      </c>
      <c r="K222" s="261" t="s">
        <v>1505</v>
      </c>
      <c r="L222" s="261" t="s">
        <v>53</v>
      </c>
      <c r="M222" s="261" t="s">
        <v>1612</v>
      </c>
      <c r="N222" s="261" t="s">
        <v>3102</v>
      </c>
      <c r="O222" s="262"/>
      <c r="P222" s="261" t="s">
        <v>3103</v>
      </c>
      <c r="Q222" s="261" t="s">
        <v>3104</v>
      </c>
      <c r="R222" s="261" t="s">
        <v>3105</v>
      </c>
      <c r="S222" s="261"/>
      <c r="T222" s="261" t="s">
        <v>1612</v>
      </c>
      <c r="U222" s="261" t="s">
        <v>1614</v>
      </c>
      <c r="V222" s="261"/>
      <c r="W222" s="261" t="s">
        <v>1613</v>
      </c>
      <c r="X222" s="261" t="s">
        <v>1968</v>
      </c>
      <c r="Y222" s="261" t="s">
        <v>1615</v>
      </c>
      <c r="Z222" s="261" t="s">
        <v>725</v>
      </c>
      <c r="AA222" s="261"/>
    </row>
    <row r="223" spans="1:27" ht="25.5" x14ac:dyDescent="0.25">
      <c r="A223" s="260" t="s">
        <v>1616</v>
      </c>
      <c r="B223" s="261">
        <v>500</v>
      </c>
      <c r="C223" s="262" t="s">
        <v>31</v>
      </c>
      <c r="D223" s="261" t="s">
        <v>18</v>
      </c>
      <c r="E223" s="261" t="s">
        <v>746</v>
      </c>
      <c r="F223" s="261" t="s">
        <v>829</v>
      </c>
      <c r="G223" s="261" t="s">
        <v>3106</v>
      </c>
      <c r="H223" s="261" t="s">
        <v>2152</v>
      </c>
      <c r="I223" s="261" t="s">
        <v>1619</v>
      </c>
      <c r="J223" s="261" t="s">
        <v>35</v>
      </c>
      <c r="K223" s="261" t="s">
        <v>990</v>
      </c>
      <c r="L223" s="261" t="s">
        <v>28</v>
      </c>
      <c r="M223" s="261" t="s">
        <v>1617</v>
      </c>
      <c r="N223" s="261" t="s">
        <v>1618</v>
      </c>
      <c r="O223" s="262"/>
      <c r="P223" s="261" t="s">
        <v>3107</v>
      </c>
      <c r="Q223" s="261" t="s">
        <v>1618</v>
      </c>
      <c r="R223" s="261" t="s">
        <v>2153</v>
      </c>
      <c r="S223" s="261" t="s">
        <v>3108</v>
      </c>
      <c r="T223" s="261" t="s">
        <v>1617</v>
      </c>
      <c r="U223" s="261" t="s">
        <v>3109</v>
      </c>
      <c r="V223" s="261"/>
      <c r="W223" s="261" t="s">
        <v>1619</v>
      </c>
      <c r="X223" s="261" t="s">
        <v>35</v>
      </c>
      <c r="Y223" s="261" t="s">
        <v>990</v>
      </c>
      <c r="Z223" s="261" t="s">
        <v>725</v>
      </c>
      <c r="AA223" s="261" t="s">
        <v>1860</v>
      </c>
    </row>
    <row r="224" spans="1:27" ht="25.5" x14ac:dyDescent="0.25">
      <c r="A224" s="260" t="s">
        <v>2314</v>
      </c>
      <c r="B224" s="261">
        <v>50</v>
      </c>
      <c r="C224" s="262" t="s">
        <v>31</v>
      </c>
      <c r="D224" s="261" t="s">
        <v>18</v>
      </c>
      <c r="E224" s="261"/>
      <c r="F224" s="261"/>
      <c r="G224" s="261" t="s">
        <v>3110</v>
      </c>
      <c r="H224" s="261" t="s">
        <v>3111</v>
      </c>
      <c r="I224" s="261" t="s">
        <v>3112</v>
      </c>
      <c r="J224" s="261" t="s">
        <v>35</v>
      </c>
      <c r="K224" s="261" t="s">
        <v>990</v>
      </c>
      <c r="L224" s="261" t="s">
        <v>49</v>
      </c>
      <c r="M224" s="261" t="s">
        <v>3113</v>
      </c>
      <c r="N224" s="261" t="s">
        <v>3114</v>
      </c>
      <c r="O224" s="262"/>
      <c r="P224" s="261" t="s">
        <v>3113</v>
      </c>
      <c r="Q224" s="261" t="s">
        <v>3114</v>
      </c>
      <c r="R224" s="261" t="s">
        <v>3115</v>
      </c>
      <c r="S224" s="261" t="s">
        <v>837</v>
      </c>
      <c r="T224" s="261" t="s">
        <v>3113</v>
      </c>
      <c r="U224" s="261" t="s">
        <v>3116</v>
      </c>
      <c r="V224" s="261"/>
      <c r="W224" s="261" t="s">
        <v>3112</v>
      </c>
      <c r="X224" s="261" t="s">
        <v>35</v>
      </c>
      <c r="Y224" s="261" t="s">
        <v>990</v>
      </c>
      <c r="Z224" s="261" t="s">
        <v>725</v>
      </c>
      <c r="AA224" s="261" t="s">
        <v>3117</v>
      </c>
    </row>
    <row r="225" spans="1:27" x14ac:dyDescent="0.25">
      <c r="A225" s="260" t="s">
        <v>1620</v>
      </c>
      <c r="B225" s="261">
        <v>40</v>
      </c>
      <c r="C225" s="262" t="s">
        <v>31</v>
      </c>
      <c r="D225" s="261" t="s">
        <v>59</v>
      </c>
      <c r="E225" s="261"/>
      <c r="F225" s="261"/>
      <c r="G225" s="261" t="s">
        <v>3118</v>
      </c>
      <c r="H225" s="261" t="s">
        <v>3119</v>
      </c>
      <c r="I225" s="261" t="s">
        <v>1623</v>
      </c>
      <c r="J225" s="261" t="s">
        <v>859</v>
      </c>
      <c r="K225" s="261" t="s">
        <v>1099</v>
      </c>
      <c r="L225" s="261" t="s">
        <v>43</v>
      </c>
      <c r="M225" s="261" t="s">
        <v>1621</v>
      </c>
      <c r="N225" s="261" t="s">
        <v>1622</v>
      </c>
      <c r="O225" s="262"/>
      <c r="P225" s="261" t="s">
        <v>3120</v>
      </c>
      <c r="Q225" s="261" t="s">
        <v>1622</v>
      </c>
      <c r="R225" s="261" t="s">
        <v>3118</v>
      </c>
      <c r="S225" s="261"/>
      <c r="T225" s="261" t="s">
        <v>1621</v>
      </c>
      <c r="U225" s="261" t="s">
        <v>1624</v>
      </c>
      <c r="V225" s="261"/>
      <c r="W225" s="261" t="s">
        <v>1623</v>
      </c>
      <c r="X225" s="261" t="s">
        <v>35</v>
      </c>
      <c r="Y225" s="261" t="s">
        <v>1099</v>
      </c>
      <c r="Z225" s="261" t="s">
        <v>725</v>
      </c>
      <c r="AA225" s="261"/>
    </row>
    <row r="226" spans="1:27" x14ac:dyDescent="0.25">
      <c r="A226" s="260" t="s">
        <v>1625</v>
      </c>
      <c r="B226" s="261">
        <v>2700</v>
      </c>
      <c r="C226" s="262" t="s">
        <v>31</v>
      </c>
      <c r="D226" s="261" t="s">
        <v>18</v>
      </c>
      <c r="E226" s="261"/>
      <c r="F226" s="261"/>
      <c r="G226" s="261" t="s">
        <v>1626</v>
      </c>
      <c r="H226" s="261" t="s">
        <v>3121</v>
      </c>
      <c r="I226" s="261" t="s">
        <v>1627</v>
      </c>
      <c r="J226" s="261" t="s">
        <v>35</v>
      </c>
      <c r="K226" s="261" t="s">
        <v>869</v>
      </c>
      <c r="L226" s="261" t="s">
        <v>70</v>
      </c>
      <c r="M226" s="261" t="s">
        <v>1628</v>
      </c>
      <c r="N226" s="261" t="s">
        <v>3122</v>
      </c>
      <c r="O226" s="262"/>
      <c r="P226" s="261" t="s">
        <v>2154</v>
      </c>
      <c r="Q226" s="261" t="s">
        <v>2155</v>
      </c>
      <c r="R226" s="261" t="s">
        <v>2156</v>
      </c>
      <c r="S226" s="261"/>
      <c r="T226" s="261" t="s">
        <v>1628</v>
      </c>
      <c r="U226" s="261" t="s">
        <v>1629</v>
      </c>
      <c r="V226" s="261"/>
      <c r="W226" s="261" t="s">
        <v>1627</v>
      </c>
      <c r="X226" s="261" t="s">
        <v>35</v>
      </c>
      <c r="Y226" s="261" t="s">
        <v>869</v>
      </c>
      <c r="Z226" s="261" t="s">
        <v>725</v>
      </c>
      <c r="AA226" s="261" t="s">
        <v>3123</v>
      </c>
    </row>
    <row r="227" spans="1:27" x14ac:dyDescent="0.25">
      <c r="A227" s="260" t="s">
        <v>1630</v>
      </c>
      <c r="B227" s="261">
        <v>40</v>
      </c>
      <c r="C227" s="262" t="s">
        <v>31</v>
      </c>
      <c r="D227" s="261" t="s">
        <v>59</v>
      </c>
      <c r="E227" s="261" t="s">
        <v>863</v>
      </c>
      <c r="F227" s="261" t="s">
        <v>2523</v>
      </c>
      <c r="G227" s="261" t="s">
        <v>1633</v>
      </c>
      <c r="H227" s="261" t="s">
        <v>3124</v>
      </c>
      <c r="I227" s="261" t="s">
        <v>736</v>
      </c>
      <c r="J227" s="261" t="s">
        <v>721</v>
      </c>
      <c r="K227" s="261" t="s">
        <v>733</v>
      </c>
      <c r="L227" s="261" t="s">
        <v>49</v>
      </c>
      <c r="M227" s="261" t="s">
        <v>1631</v>
      </c>
      <c r="N227" s="261" t="s">
        <v>1632</v>
      </c>
      <c r="O227" s="262"/>
      <c r="P227" s="261" t="s">
        <v>1631</v>
      </c>
      <c r="Q227" s="261" t="s">
        <v>1632</v>
      </c>
      <c r="R227" s="261" t="s">
        <v>3125</v>
      </c>
      <c r="S227" s="261" t="s">
        <v>837</v>
      </c>
      <c r="T227" s="261" t="s">
        <v>1631</v>
      </c>
      <c r="U227" s="261" t="s">
        <v>2157</v>
      </c>
      <c r="V227" s="261"/>
      <c r="W227" s="261" t="s">
        <v>736</v>
      </c>
      <c r="X227" s="261" t="s">
        <v>822</v>
      </c>
      <c r="Y227" s="261" t="s">
        <v>733</v>
      </c>
      <c r="Z227" s="261" t="s">
        <v>725</v>
      </c>
      <c r="AA227" s="261" t="s">
        <v>3126</v>
      </c>
    </row>
    <row r="228" spans="1:27" x14ac:dyDescent="0.25">
      <c r="A228" s="260" t="s">
        <v>1634</v>
      </c>
      <c r="B228" s="261">
        <v>200</v>
      </c>
      <c r="C228" s="262" t="s">
        <v>31</v>
      </c>
      <c r="D228" s="261" t="s">
        <v>59</v>
      </c>
      <c r="E228" s="261"/>
      <c r="F228" s="261"/>
      <c r="G228" s="261" t="s">
        <v>3127</v>
      </c>
      <c r="H228" s="261" t="s">
        <v>3128</v>
      </c>
      <c r="I228" s="261" t="s">
        <v>1348</v>
      </c>
      <c r="J228" s="261" t="s">
        <v>35</v>
      </c>
      <c r="K228" s="261" t="s">
        <v>1003</v>
      </c>
      <c r="L228" s="261" t="s">
        <v>70</v>
      </c>
      <c r="M228" s="261" t="s">
        <v>1636</v>
      </c>
      <c r="N228" s="261" t="s">
        <v>3129</v>
      </c>
      <c r="O228" s="262"/>
      <c r="P228" s="261" t="s">
        <v>1636</v>
      </c>
      <c r="Q228" s="261" t="s">
        <v>3129</v>
      </c>
      <c r="R228" s="261" t="s">
        <v>1635</v>
      </c>
      <c r="S228" s="261"/>
      <c r="T228" s="261" t="s">
        <v>1636</v>
      </c>
      <c r="U228" s="261" t="s">
        <v>3130</v>
      </c>
      <c r="V228" s="261"/>
      <c r="W228" s="261" t="s">
        <v>1348</v>
      </c>
      <c r="X228" s="261" t="s">
        <v>35</v>
      </c>
      <c r="Y228" s="261" t="s">
        <v>1003</v>
      </c>
      <c r="Z228" s="261" t="s">
        <v>725</v>
      </c>
      <c r="AA228" s="261"/>
    </row>
    <row r="229" spans="1:27" ht="25.5" x14ac:dyDescent="0.25">
      <c r="A229" s="260" t="s">
        <v>3131</v>
      </c>
      <c r="B229" s="261">
        <v>200</v>
      </c>
      <c r="C229" s="262" t="s">
        <v>31</v>
      </c>
      <c r="D229" s="261" t="s">
        <v>18</v>
      </c>
      <c r="E229" s="261"/>
      <c r="F229" s="261"/>
      <c r="G229" s="261" t="s">
        <v>3131</v>
      </c>
      <c r="H229" s="261" t="s">
        <v>3132</v>
      </c>
      <c r="I229" s="261" t="s">
        <v>3133</v>
      </c>
      <c r="J229" s="261" t="s">
        <v>1398</v>
      </c>
      <c r="K229" s="261" t="s">
        <v>893</v>
      </c>
      <c r="L229" s="261" t="s">
        <v>43</v>
      </c>
      <c r="M229" s="261" t="s">
        <v>3134</v>
      </c>
      <c r="N229" s="261" t="s">
        <v>3135</v>
      </c>
      <c r="O229" s="262"/>
      <c r="P229" s="261" t="s">
        <v>3134</v>
      </c>
      <c r="Q229" s="261" t="s">
        <v>3135</v>
      </c>
      <c r="R229" s="261" t="s">
        <v>3136</v>
      </c>
      <c r="S229" s="261"/>
      <c r="T229" s="261" t="s">
        <v>3134</v>
      </c>
      <c r="U229" s="261" t="s">
        <v>3137</v>
      </c>
      <c r="V229" s="261"/>
      <c r="W229" s="261" t="s">
        <v>3133</v>
      </c>
      <c r="X229" s="261" t="s">
        <v>721</v>
      </c>
      <c r="Y229" s="261" t="s">
        <v>893</v>
      </c>
      <c r="Z229" s="261" t="s">
        <v>725</v>
      </c>
      <c r="AA229" s="261" t="s">
        <v>3138</v>
      </c>
    </row>
    <row r="230" spans="1:27" ht="25.5" x14ac:dyDescent="0.25">
      <c r="A230" s="260" t="s">
        <v>1923</v>
      </c>
      <c r="B230" s="261">
        <v>150</v>
      </c>
      <c r="C230" s="262" t="s">
        <v>31</v>
      </c>
      <c r="D230" s="261" t="s">
        <v>18</v>
      </c>
      <c r="E230" s="261"/>
      <c r="F230" s="261"/>
      <c r="G230" s="261" t="s">
        <v>2315</v>
      </c>
      <c r="H230" s="261" t="s">
        <v>3139</v>
      </c>
      <c r="I230" s="261" t="s">
        <v>3140</v>
      </c>
      <c r="J230" s="261" t="s">
        <v>35</v>
      </c>
      <c r="K230" s="261" t="s">
        <v>867</v>
      </c>
      <c r="L230" s="261" t="s">
        <v>49</v>
      </c>
      <c r="M230" s="261" t="s">
        <v>3141</v>
      </c>
      <c r="N230" s="261" t="s">
        <v>3142</v>
      </c>
      <c r="O230" s="262"/>
      <c r="P230" s="261" t="s">
        <v>3141</v>
      </c>
      <c r="Q230" s="261" t="s">
        <v>3142</v>
      </c>
      <c r="R230" s="261" t="s">
        <v>3143</v>
      </c>
      <c r="S230" s="261"/>
      <c r="T230" s="261" t="s">
        <v>3141</v>
      </c>
      <c r="U230" s="261" t="s">
        <v>3144</v>
      </c>
      <c r="V230" s="261"/>
      <c r="W230" s="261" t="s">
        <v>3140</v>
      </c>
      <c r="X230" s="261" t="s">
        <v>721</v>
      </c>
      <c r="Y230" s="261"/>
      <c r="Z230" s="261" t="s">
        <v>725</v>
      </c>
      <c r="AA230" s="261" t="s">
        <v>3145</v>
      </c>
    </row>
    <row r="231" spans="1:27" ht="25.5" x14ac:dyDescent="0.25">
      <c r="A231" s="260" t="s">
        <v>1923</v>
      </c>
      <c r="B231" s="261">
        <v>100</v>
      </c>
      <c r="C231" s="262" t="s">
        <v>31</v>
      </c>
      <c r="D231" s="261" t="s">
        <v>59</v>
      </c>
      <c r="E231" s="261"/>
      <c r="F231" s="261"/>
      <c r="G231" s="261" t="s">
        <v>2315</v>
      </c>
      <c r="H231" s="261" t="s">
        <v>3139</v>
      </c>
      <c r="I231" s="261" t="s">
        <v>3140</v>
      </c>
      <c r="J231" s="261" t="s">
        <v>35</v>
      </c>
      <c r="K231" s="261" t="s">
        <v>867</v>
      </c>
      <c r="L231" s="261" t="s">
        <v>49</v>
      </c>
      <c r="M231" s="261" t="s">
        <v>3141</v>
      </c>
      <c r="N231" s="261" t="s">
        <v>3142</v>
      </c>
      <c r="O231" s="262"/>
      <c r="P231" s="261" t="s">
        <v>3141</v>
      </c>
      <c r="Q231" s="261" t="s">
        <v>3142</v>
      </c>
      <c r="R231" s="261" t="s">
        <v>3143</v>
      </c>
      <c r="S231" s="261"/>
      <c r="T231" s="261" t="s">
        <v>3141</v>
      </c>
      <c r="U231" s="261" t="s">
        <v>3144</v>
      </c>
      <c r="V231" s="261"/>
      <c r="W231" s="261" t="s">
        <v>3140</v>
      </c>
      <c r="X231" s="261" t="s">
        <v>721</v>
      </c>
      <c r="Y231" s="261"/>
      <c r="Z231" s="261" t="s">
        <v>725</v>
      </c>
      <c r="AA231" s="261" t="s">
        <v>3146</v>
      </c>
    </row>
    <row r="232" spans="1:27" x14ac:dyDescent="0.25">
      <c r="A232" s="260" t="s">
        <v>1637</v>
      </c>
      <c r="B232" s="261">
        <v>100</v>
      </c>
      <c r="C232" s="262" t="s">
        <v>31</v>
      </c>
      <c r="D232" s="261" t="s">
        <v>59</v>
      </c>
      <c r="E232" s="261" t="s">
        <v>863</v>
      </c>
      <c r="F232" s="261" t="s">
        <v>2345</v>
      </c>
      <c r="G232" s="261" t="s">
        <v>1640</v>
      </c>
      <c r="H232" s="261" t="s">
        <v>1641</v>
      </c>
      <c r="I232" s="261" t="s">
        <v>1642</v>
      </c>
      <c r="J232" s="261" t="s">
        <v>35</v>
      </c>
      <c r="K232" s="261" t="s">
        <v>951</v>
      </c>
      <c r="L232" s="261" t="s">
        <v>70</v>
      </c>
      <c r="M232" s="261" t="s">
        <v>1638</v>
      </c>
      <c r="N232" s="261" t="s">
        <v>1639</v>
      </c>
      <c r="O232" s="262"/>
      <c r="P232" s="261" t="s">
        <v>1638</v>
      </c>
      <c r="Q232" s="261" t="s">
        <v>3147</v>
      </c>
      <c r="R232" s="261" t="s">
        <v>3148</v>
      </c>
      <c r="S232" s="261" t="s">
        <v>771</v>
      </c>
      <c r="T232" s="261" t="s">
        <v>1638</v>
      </c>
      <c r="U232" s="261" t="s">
        <v>1643</v>
      </c>
      <c r="V232" s="261"/>
      <c r="W232" s="261" t="s">
        <v>1644</v>
      </c>
      <c r="X232" s="261" t="s">
        <v>35</v>
      </c>
      <c r="Y232" s="261" t="s">
        <v>951</v>
      </c>
      <c r="Z232" s="261" t="s">
        <v>725</v>
      </c>
      <c r="AA232" s="261" t="s">
        <v>3149</v>
      </c>
    </row>
    <row r="233" spans="1:27" ht="25.5" x14ac:dyDescent="0.25">
      <c r="A233" s="260" t="s">
        <v>1645</v>
      </c>
      <c r="B233" s="261">
        <v>200</v>
      </c>
      <c r="C233" s="262" t="s">
        <v>31</v>
      </c>
      <c r="D233" s="261" t="s">
        <v>18</v>
      </c>
      <c r="E233" s="261"/>
      <c r="F233" s="261"/>
      <c r="G233" s="261" t="s">
        <v>1646</v>
      </c>
      <c r="H233" s="261" t="s">
        <v>1647</v>
      </c>
      <c r="I233" s="261" t="s">
        <v>1648</v>
      </c>
      <c r="J233" s="261" t="s">
        <v>35</v>
      </c>
      <c r="K233" s="261" t="s">
        <v>664</v>
      </c>
      <c r="L233" s="261" t="s">
        <v>723</v>
      </c>
      <c r="M233" s="261" t="s">
        <v>2160</v>
      </c>
      <c r="N233" s="261" t="s">
        <v>2161</v>
      </c>
      <c r="O233" s="305" t="s">
        <v>3451</v>
      </c>
      <c r="P233" s="261" t="s">
        <v>3150</v>
      </c>
      <c r="Q233" s="261" t="s">
        <v>3151</v>
      </c>
      <c r="R233" s="261" t="s">
        <v>3152</v>
      </c>
      <c r="S233" s="261" t="s">
        <v>771</v>
      </c>
      <c r="T233" s="261" t="s">
        <v>2160</v>
      </c>
      <c r="U233" s="261" t="s">
        <v>1649</v>
      </c>
      <c r="V233" s="261"/>
      <c r="W233" s="261" t="s">
        <v>1648</v>
      </c>
      <c r="X233" s="261" t="s">
        <v>35</v>
      </c>
      <c r="Y233" s="261" t="s">
        <v>664</v>
      </c>
      <c r="Z233" s="261" t="s">
        <v>725</v>
      </c>
      <c r="AA233" s="261"/>
    </row>
    <row r="234" spans="1:27" x14ac:dyDescent="0.25">
      <c r="A234" s="260" t="s">
        <v>1650</v>
      </c>
      <c r="B234" s="261">
        <v>100</v>
      </c>
      <c r="C234" s="262" t="s">
        <v>31</v>
      </c>
      <c r="D234" s="261" t="s">
        <v>18</v>
      </c>
      <c r="E234" s="261" t="s">
        <v>863</v>
      </c>
      <c r="F234" s="261" t="s">
        <v>3153</v>
      </c>
      <c r="G234" s="261" t="s">
        <v>1653</v>
      </c>
      <c r="H234" s="261" t="s">
        <v>2162</v>
      </c>
      <c r="I234" s="261" t="s">
        <v>1654</v>
      </c>
      <c r="J234" s="261" t="s">
        <v>721</v>
      </c>
      <c r="K234" s="261" t="s">
        <v>800</v>
      </c>
      <c r="L234" s="261" t="s">
        <v>723</v>
      </c>
      <c r="M234" s="261" t="s">
        <v>1651</v>
      </c>
      <c r="N234" s="261" t="s">
        <v>1652</v>
      </c>
      <c r="O234" s="262"/>
      <c r="P234" s="261" t="s">
        <v>1651</v>
      </c>
      <c r="Q234" s="261" t="s">
        <v>1652</v>
      </c>
      <c r="R234" s="261" t="s">
        <v>1655</v>
      </c>
      <c r="S234" s="261" t="s">
        <v>5</v>
      </c>
      <c r="T234" s="261" t="s">
        <v>1651</v>
      </c>
      <c r="U234" s="261" t="s">
        <v>1656</v>
      </c>
      <c r="V234" s="261"/>
      <c r="W234" s="261" t="s">
        <v>1654</v>
      </c>
      <c r="X234" s="261" t="s">
        <v>35</v>
      </c>
      <c r="Y234" s="261"/>
      <c r="Z234" s="261" t="s">
        <v>725</v>
      </c>
      <c r="AA234" s="261" t="s">
        <v>3154</v>
      </c>
    </row>
    <row r="235" spans="1:27" x14ac:dyDescent="0.25">
      <c r="A235" s="260" t="s">
        <v>1657</v>
      </c>
      <c r="B235" s="261">
        <v>80</v>
      </c>
      <c r="C235" s="262" t="s">
        <v>31</v>
      </c>
      <c r="D235" s="261" t="s">
        <v>18</v>
      </c>
      <c r="E235" s="261"/>
      <c r="F235" s="261"/>
      <c r="G235" s="261" t="s">
        <v>1658</v>
      </c>
      <c r="H235" s="261" t="s">
        <v>3155</v>
      </c>
      <c r="I235" s="261" t="s">
        <v>1659</v>
      </c>
      <c r="J235" s="261" t="s">
        <v>822</v>
      </c>
      <c r="K235" s="261" t="s">
        <v>1660</v>
      </c>
      <c r="L235" s="261" t="s">
        <v>28</v>
      </c>
      <c r="M235" s="261" t="s">
        <v>2163</v>
      </c>
      <c r="N235" s="261" t="s">
        <v>2164</v>
      </c>
      <c r="O235" s="262"/>
      <c r="P235" s="261" t="s">
        <v>3156</v>
      </c>
      <c r="Q235" s="261" t="s">
        <v>3157</v>
      </c>
      <c r="R235" s="261" t="s">
        <v>3158</v>
      </c>
      <c r="S235" s="261"/>
      <c r="T235" s="261" t="s">
        <v>2163</v>
      </c>
      <c r="U235" s="261" t="s">
        <v>2165</v>
      </c>
      <c r="V235" s="261"/>
      <c r="W235" s="261" t="s">
        <v>1659</v>
      </c>
      <c r="X235" s="261" t="s">
        <v>1010</v>
      </c>
      <c r="Y235" s="261" t="s">
        <v>1660</v>
      </c>
      <c r="Z235" s="261" t="s">
        <v>3159</v>
      </c>
      <c r="AA235" s="261"/>
    </row>
    <row r="236" spans="1:27" x14ac:dyDescent="0.25">
      <c r="A236" s="260" t="s">
        <v>1661</v>
      </c>
      <c r="B236" s="261">
        <v>24</v>
      </c>
      <c r="C236" s="262" t="s">
        <v>31</v>
      </c>
      <c r="D236" s="261" t="s">
        <v>18</v>
      </c>
      <c r="E236" s="261" t="s">
        <v>887</v>
      </c>
      <c r="F236" s="261"/>
      <c r="G236" s="261" t="s">
        <v>3160</v>
      </c>
      <c r="H236" s="261" t="s">
        <v>3161</v>
      </c>
      <c r="I236" s="261" t="s">
        <v>3162</v>
      </c>
      <c r="J236" s="261" t="s">
        <v>3163</v>
      </c>
      <c r="K236" s="261" t="s">
        <v>1660</v>
      </c>
      <c r="L236" s="261" t="s">
        <v>28</v>
      </c>
      <c r="M236" s="261" t="s">
        <v>1663</v>
      </c>
      <c r="N236" s="261" t="s">
        <v>1664</v>
      </c>
      <c r="O236" s="262"/>
      <c r="P236" s="261" t="s">
        <v>3164</v>
      </c>
      <c r="Q236" s="261" t="s">
        <v>3165</v>
      </c>
      <c r="R236" s="261" t="s">
        <v>1665</v>
      </c>
      <c r="S236" s="261" t="s">
        <v>789</v>
      </c>
      <c r="T236" s="261" t="s">
        <v>1663</v>
      </c>
      <c r="U236" s="261" t="s">
        <v>1666</v>
      </c>
      <c r="V236" s="261"/>
      <c r="W236" s="261" t="s">
        <v>1662</v>
      </c>
      <c r="X236" s="261" t="s">
        <v>721</v>
      </c>
      <c r="Y236" s="261" t="s">
        <v>1660</v>
      </c>
      <c r="Z236" s="261" t="s">
        <v>725</v>
      </c>
      <c r="AA236" s="261"/>
    </row>
    <row r="237" spans="1:27" x14ac:dyDescent="0.25">
      <c r="A237" s="260" t="s">
        <v>1667</v>
      </c>
      <c r="B237" s="261">
        <v>120</v>
      </c>
      <c r="C237" s="262" t="s">
        <v>31</v>
      </c>
      <c r="D237" s="261" t="s">
        <v>18</v>
      </c>
      <c r="E237" s="261"/>
      <c r="F237" s="261"/>
      <c r="G237" s="261" t="s">
        <v>1669</v>
      </c>
      <c r="H237" s="261" t="s">
        <v>3166</v>
      </c>
      <c r="I237" s="261" t="s">
        <v>685</v>
      </c>
      <c r="J237" s="261" t="s">
        <v>35</v>
      </c>
      <c r="K237" s="261" t="s">
        <v>1670</v>
      </c>
      <c r="L237" s="261" t="s">
        <v>53</v>
      </c>
      <c r="M237" s="261" t="s">
        <v>2166</v>
      </c>
      <c r="N237" s="261" t="s">
        <v>1671</v>
      </c>
      <c r="O237" s="262"/>
      <c r="P237" s="261" t="s">
        <v>2167</v>
      </c>
      <c r="Q237" s="261" t="s">
        <v>3167</v>
      </c>
      <c r="R237" s="261" t="s">
        <v>1668</v>
      </c>
      <c r="S237" s="261"/>
      <c r="T237" s="261" t="s">
        <v>2166</v>
      </c>
      <c r="U237" s="261" t="s">
        <v>1672</v>
      </c>
      <c r="V237" s="261"/>
      <c r="W237" s="261" t="s">
        <v>685</v>
      </c>
      <c r="X237" s="261" t="s">
        <v>721</v>
      </c>
      <c r="Y237" s="261" t="s">
        <v>1670</v>
      </c>
      <c r="Z237" s="261" t="s">
        <v>725</v>
      </c>
      <c r="AA237" s="261"/>
    </row>
    <row r="238" spans="1:27" ht="25.5" x14ac:dyDescent="0.25">
      <c r="A238" s="260" t="s">
        <v>1673</v>
      </c>
      <c r="B238" s="261">
        <v>200</v>
      </c>
      <c r="C238" s="262" t="s">
        <v>31</v>
      </c>
      <c r="D238" s="261" t="s">
        <v>18</v>
      </c>
      <c r="E238" s="261"/>
      <c r="F238" s="261"/>
      <c r="G238" s="261" t="s">
        <v>1674</v>
      </c>
      <c r="H238" s="261" t="s">
        <v>3168</v>
      </c>
      <c r="I238" s="261" t="s">
        <v>1674</v>
      </c>
      <c r="J238" s="261" t="s">
        <v>721</v>
      </c>
      <c r="K238" s="261" t="s">
        <v>82</v>
      </c>
      <c r="L238" s="261" t="s">
        <v>43</v>
      </c>
      <c r="M238" s="261" t="s">
        <v>3169</v>
      </c>
      <c r="N238" s="261" t="s">
        <v>3170</v>
      </c>
      <c r="O238" s="262"/>
      <c r="P238" s="261" t="s">
        <v>3171</v>
      </c>
      <c r="Q238" s="261" t="s">
        <v>3170</v>
      </c>
      <c r="R238" s="261" t="s">
        <v>3172</v>
      </c>
      <c r="S238" s="261"/>
      <c r="T238" s="261" t="s">
        <v>3169</v>
      </c>
      <c r="U238" s="261" t="s">
        <v>3173</v>
      </c>
      <c r="V238" s="261" t="s">
        <v>3174</v>
      </c>
      <c r="W238" s="261" t="s">
        <v>1675</v>
      </c>
      <c r="X238" s="261" t="s">
        <v>35</v>
      </c>
      <c r="Y238" s="261" t="s">
        <v>82</v>
      </c>
      <c r="Z238" s="261" t="s">
        <v>725</v>
      </c>
      <c r="AA238" s="261"/>
    </row>
    <row r="239" spans="1:27" x14ac:dyDescent="0.25">
      <c r="A239" s="260" t="s">
        <v>1676</v>
      </c>
      <c r="B239" s="261">
        <v>1500</v>
      </c>
      <c r="C239" s="262" t="s">
        <v>31</v>
      </c>
      <c r="D239" s="261" t="s">
        <v>18</v>
      </c>
      <c r="E239" s="261" t="s">
        <v>756</v>
      </c>
      <c r="F239" s="261" t="s">
        <v>3175</v>
      </c>
      <c r="G239" s="261" t="s">
        <v>3176</v>
      </c>
      <c r="H239" s="261" t="s">
        <v>3177</v>
      </c>
      <c r="I239" s="261" t="s">
        <v>63</v>
      </c>
      <c r="J239" s="261" t="s">
        <v>721</v>
      </c>
      <c r="K239" s="261" t="s">
        <v>1212</v>
      </c>
      <c r="L239" s="261" t="s">
        <v>28</v>
      </c>
      <c r="M239" s="261" t="s">
        <v>3178</v>
      </c>
      <c r="N239" s="261" t="s">
        <v>1677</v>
      </c>
      <c r="O239" s="262"/>
      <c r="P239" s="261" t="s">
        <v>3179</v>
      </c>
      <c r="Q239" s="261" t="s">
        <v>3180</v>
      </c>
      <c r="R239" s="261" t="s">
        <v>3181</v>
      </c>
      <c r="S239" s="261" t="s">
        <v>2018</v>
      </c>
      <c r="T239" s="261" t="s">
        <v>3178</v>
      </c>
      <c r="U239" s="261" t="s">
        <v>3182</v>
      </c>
      <c r="V239" s="261"/>
      <c r="W239" s="261" t="s">
        <v>63</v>
      </c>
      <c r="X239" s="261" t="s">
        <v>35</v>
      </c>
      <c r="Y239" s="261" t="s">
        <v>1212</v>
      </c>
      <c r="Z239" s="261" t="s">
        <v>725</v>
      </c>
      <c r="AA239" s="261" t="s">
        <v>3183</v>
      </c>
    </row>
    <row r="240" spans="1:27" ht="25.5" x14ac:dyDescent="0.25">
      <c r="A240" s="260" t="s">
        <v>1678</v>
      </c>
      <c r="B240" s="261">
        <v>1200</v>
      </c>
      <c r="C240" s="262" t="s">
        <v>31</v>
      </c>
      <c r="D240" s="261" t="s">
        <v>59</v>
      </c>
      <c r="E240" s="261"/>
      <c r="F240" s="261"/>
      <c r="G240" s="261" t="s">
        <v>3184</v>
      </c>
      <c r="H240" s="261" t="s">
        <v>3185</v>
      </c>
      <c r="I240" s="261" t="s">
        <v>1040</v>
      </c>
      <c r="J240" s="261" t="s">
        <v>721</v>
      </c>
      <c r="K240" s="261" t="s">
        <v>1040</v>
      </c>
      <c r="L240" s="261" t="s">
        <v>70</v>
      </c>
      <c r="M240" s="261" t="s">
        <v>1679</v>
      </c>
      <c r="N240" s="261" t="s">
        <v>3186</v>
      </c>
      <c r="O240" s="262"/>
      <c r="P240" s="261" t="s">
        <v>1679</v>
      </c>
      <c r="Q240" s="261" t="s">
        <v>3186</v>
      </c>
      <c r="R240" s="261" t="s">
        <v>1680</v>
      </c>
      <c r="S240" s="261" t="s">
        <v>929</v>
      </c>
      <c r="T240" s="261" t="s">
        <v>1679</v>
      </c>
      <c r="U240" s="261" t="s">
        <v>1681</v>
      </c>
      <c r="V240" s="261"/>
      <c r="W240" s="261" t="s">
        <v>1040</v>
      </c>
      <c r="X240" s="261" t="s">
        <v>35</v>
      </c>
      <c r="Y240" s="261" t="s">
        <v>1040</v>
      </c>
      <c r="Z240" s="261" t="s">
        <v>725</v>
      </c>
      <c r="AA240" s="261" t="s">
        <v>3187</v>
      </c>
    </row>
    <row r="241" spans="1:27" ht="25.5" x14ac:dyDescent="0.25">
      <c r="A241" s="260" t="s">
        <v>1682</v>
      </c>
      <c r="B241" s="261">
        <v>80</v>
      </c>
      <c r="C241" s="262" t="s">
        <v>31</v>
      </c>
      <c r="D241" s="261" t="s">
        <v>18</v>
      </c>
      <c r="E241" s="261" t="s">
        <v>731</v>
      </c>
      <c r="F241" s="261" t="s">
        <v>2376</v>
      </c>
      <c r="G241" s="261" t="s">
        <v>3188</v>
      </c>
      <c r="H241" s="261" t="s">
        <v>1686</v>
      </c>
      <c r="I241" s="261" t="s">
        <v>1685</v>
      </c>
      <c r="J241" s="261" t="s">
        <v>721</v>
      </c>
      <c r="K241" s="261" t="s">
        <v>867</v>
      </c>
      <c r="L241" s="261" t="s">
        <v>49</v>
      </c>
      <c r="M241" s="261" t="s">
        <v>1684</v>
      </c>
      <c r="N241" s="261" t="s">
        <v>2168</v>
      </c>
      <c r="O241" s="262"/>
      <c r="P241" s="261" t="s">
        <v>1684</v>
      </c>
      <c r="Q241" s="261" t="s">
        <v>2168</v>
      </c>
      <c r="R241" s="261" t="s">
        <v>1683</v>
      </c>
      <c r="S241" s="261" t="s">
        <v>929</v>
      </c>
      <c r="T241" s="261" t="s">
        <v>1684</v>
      </c>
      <c r="U241" s="261" t="s">
        <v>1686</v>
      </c>
      <c r="V241" s="261"/>
      <c r="W241" s="261" t="s">
        <v>1685</v>
      </c>
      <c r="X241" s="261" t="s">
        <v>35</v>
      </c>
      <c r="Y241" s="261" t="s">
        <v>867</v>
      </c>
      <c r="Z241" s="261" t="s">
        <v>725</v>
      </c>
      <c r="AA241" s="261" t="s">
        <v>2716</v>
      </c>
    </row>
    <row r="242" spans="1:27" x14ac:dyDescent="0.25">
      <c r="A242" s="260" t="s">
        <v>3399</v>
      </c>
      <c r="B242" s="261">
        <v>2000</v>
      </c>
      <c r="C242" s="262" t="s">
        <v>31</v>
      </c>
      <c r="D242" s="261" t="s">
        <v>59</v>
      </c>
      <c r="E242" s="261" t="s">
        <v>1934</v>
      </c>
      <c r="F242" s="261">
        <v>51.39</v>
      </c>
      <c r="G242" s="261" t="s">
        <v>3399</v>
      </c>
      <c r="H242" s="261" t="s">
        <v>3400</v>
      </c>
      <c r="I242" s="261" t="s">
        <v>3401</v>
      </c>
      <c r="J242" s="261" t="s">
        <v>721</v>
      </c>
      <c r="K242" s="261" t="s">
        <v>869</v>
      </c>
      <c r="L242" s="261" t="s">
        <v>70</v>
      </c>
      <c r="M242" s="261" t="s">
        <v>3402</v>
      </c>
      <c r="N242" s="261" t="s">
        <v>3403</v>
      </c>
      <c r="O242" s="305" t="s">
        <v>3404</v>
      </c>
      <c r="P242" s="261" t="s">
        <v>3399</v>
      </c>
      <c r="Q242" s="261" t="s">
        <v>3403</v>
      </c>
      <c r="R242" s="278" t="s">
        <v>3404</v>
      </c>
      <c r="S242" s="261" t="s">
        <v>929</v>
      </c>
      <c r="T242" s="261" t="s">
        <v>3402</v>
      </c>
      <c r="U242" s="261" t="s">
        <v>3405</v>
      </c>
      <c r="V242" s="261"/>
      <c r="W242" s="261" t="s">
        <v>3401</v>
      </c>
      <c r="X242" s="261" t="s">
        <v>35</v>
      </c>
      <c r="Y242" s="261" t="s">
        <v>869</v>
      </c>
      <c r="Z242" s="261"/>
      <c r="AA242" s="306" t="s">
        <v>3406</v>
      </c>
    </row>
    <row r="243" spans="1:27" x14ac:dyDescent="0.25">
      <c r="A243" s="260" t="s">
        <v>1687</v>
      </c>
      <c r="B243" s="261">
        <v>100</v>
      </c>
      <c r="C243" s="262" t="s">
        <v>31</v>
      </c>
      <c r="D243" s="261" t="s">
        <v>18</v>
      </c>
      <c r="E243" s="261" t="s">
        <v>731</v>
      </c>
      <c r="F243" s="261">
        <v>81.260000000000005</v>
      </c>
      <c r="G243" s="261" t="s">
        <v>1688</v>
      </c>
      <c r="H243" s="261" t="s">
        <v>3384</v>
      </c>
      <c r="I243" s="261" t="s">
        <v>1689</v>
      </c>
      <c r="J243" s="261" t="s">
        <v>721</v>
      </c>
      <c r="K243" s="261" t="s">
        <v>810</v>
      </c>
      <c r="L243" s="261" t="s">
        <v>49</v>
      </c>
      <c r="M243" s="261" t="s">
        <v>3385</v>
      </c>
      <c r="N243" s="261" t="s">
        <v>1690</v>
      </c>
      <c r="O243" s="262"/>
      <c r="P243" s="261" t="s">
        <v>3385</v>
      </c>
      <c r="Q243" s="261" t="s">
        <v>3386</v>
      </c>
      <c r="R243" s="278" t="s">
        <v>3387</v>
      </c>
      <c r="S243" s="280" t="s">
        <v>3108</v>
      </c>
      <c r="T243" s="261" t="s">
        <v>3385</v>
      </c>
      <c r="U243" s="261" t="s">
        <v>3388</v>
      </c>
      <c r="V243" s="261"/>
      <c r="W243" s="261" t="s">
        <v>1689</v>
      </c>
      <c r="X243" s="261" t="s">
        <v>35</v>
      </c>
      <c r="Y243" s="261" t="s">
        <v>810</v>
      </c>
      <c r="Z243" s="261" t="s">
        <v>725</v>
      </c>
      <c r="AA243" s="279" t="s">
        <v>3389</v>
      </c>
    </row>
    <row r="244" spans="1:27" x14ac:dyDescent="0.25">
      <c r="A244" s="260" t="s">
        <v>1691</v>
      </c>
      <c r="B244" s="261">
        <v>100</v>
      </c>
      <c r="C244" s="262" t="s">
        <v>31</v>
      </c>
      <c r="D244" s="261" t="s">
        <v>59</v>
      </c>
      <c r="E244" s="261"/>
      <c r="F244" s="261"/>
      <c r="G244" s="261" t="s">
        <v>1693</v>
      </c>
      <c r="H244" s="261" t="s">
        <v>3189</v>
      </c>
      <c r="I244" s="261" t="s">
        <v>1694</v>
      </c>
      <c r="J244" s="261" t="s">
        <v>721</v>
      </c>
      <c r="K244" s="261" t="s">
        <v>1580</v>
      </c>
      <c r="L244" s="261" t="s">
        <v>723</v>
      </c>
      <c r="M244" s="261" t="s">
        <v>3190</v>
      </c>
      <c r="N244" s="261" t="s">
        <v>3191</v>
      </c>
      <c r="O244" s="262"/>
      <c r="P244" s="261" t="s">
        <v>1695</v>
      </c>
      <c r="Q244" s="261" t="s">
        <v>3192</v>
      </c>
      <c r="R244" s="261" t="s">
        <v>1696</v>
      </c>
      <c r="S244" s="261" t="s">
        <v>1207</v>
      </c>
      <c r="T244" s="261" t="s">
        <v>3190</v>
      </c>
      <c r="U244" s="261" t="s">
        <v>3193</v>
      </c>
      <c r="V244" s="261"/>
      <c r="W244" s="261" t="s">
        <v>1694</v>
      </c>
      <c r="X244" s="261" t="s">
        <v>35</v>
      </c>
      <c r="Y244" s="261" t="s">
        <v>1580</v>
      </c>
      <c r="Z244" s="261" t="s">
        <v>725</v>
      </c>
      <c r="AA244" s="261"/>
    </row>
    <row r="245" spans="1:27" x14ac:dyDescent="0.25">
      <c r="A245" s="260" t="s">
        <v>1920</v>
      </c>
      <c r="B245" s="261">
        <v>75</v>
      </c>
      <c r="C245" s="262" t="s">
        <v>31</v>
      </c>
      <c r="D245" s="261" t="s">
        <v>18</v>
      </c>
      <c r="E245" s="261"/>
      <c r="F245" s="261"/>
      <c r="G245" s="261" t="s">
        <v>3194</v>
      </c>
      <c r="H245" s="261" t="s">
        <v>3195</v>
      </c>
      <c r="I245" s="261" t="s">
        <v>2169</v>
      </c>
      <c r="J245" s="261" t="s">
        <v>35</v>
      </c>
      <c r="K245" s="261" t="s">
        <v>893</v>
      </c>
      <c r="L245" s="261" t="s">
        <v>43</v>
      </c>
      <c r="M245" s="261" t="s">
        <v>2173</v>
      </c>
      <c r="N245" s="261" t="s">
        <v>3196</v>
      </c>
      <c r="O245" s="262"/>
      <c r="P245" s="261" t="s">
        <v>2170</v>
      </c>
      <c r="Q245" s="261" t="s">
        <v>2171</v>
      </c>
      <c r="R245" s="261" t="s">
        <v>2172</v>
      </c>
      <c r="S245" s="261"/>
      <c r="T245" s="261" t="s">
        <v>2173</v>
      </c>
      <c r="U245" s="261" t="s">
        <v>3197</v>
      </c>
      <c r="V245" s="261"/>
      <c r="W245" s="261" t="s">
        <v>2169</v>
      </c>
      <c r="X245" s="261" t="s">
        <v>721</v>
      </c>
      <c r="Y245" s="261" t="s">
        <v>893</v>
      </c>
      <c r="Z245" s="261" t="s">
        <v>725</v>
      </c>
      <c r="AA245" s="261" t="s">
        <v>3198</v>
      </c>
    </row>
    <row r="246" spans="1:27" x14ac:dyDescent="0.25">
      <c r="A246" s="260" t="s">
        <v>1697</v>
      </c>
      <c r="B246" s="261">
        <v>100</v>
      </c>
      <c r="C246" s="262" t="s">
        <v>31</v>
      </c>
      <c r="D246" s="261" t="s">
        <v>59</v>
      </c>
      <c r="E246" s="261" t="s">
        <v>1692</v>
      </c>
      <c r="F246" s="261"/>
      <c r="G246" s="261" t="s">
        <v>3199</v>
      </c>
      <c r="H246" s="261" t="s">
        <v>3200</v>
      </c>
      <c r="I246" s="261" t="s">
        <v>1700</v>
      </c>
      <c r="J246" s="261" t="s">
        <v>1398</v>
      </c>
      <c r="K246" s="261" t="s">
        <v>816</v>
      </c>
      <c r="L246" s="261" t="s">
        <v>723</v>
      </c>
      <c r="M246" s="261" t="s">
        <v>1698</v>
      </c>
      <c r="N246" s="261" t="s">
        <v>3201</v>
      </c>
      <c r="O246" s="262"/>
      <c r="P246" s="261" t="s">
        <v>1698</v>
      </c>
      <c r="Q246" s="261" t="s">
        <v>2174</v>
      </c>
      <c r="R246" s="261" t="s">
        <v>2175</v>
      </c>
      <c r="S246" s="261" t="s">
        <v>3202</v>
      </c>
      <c r="T246" s="261" t="s">
        <v>1698</v>
      </c>
      <c r="U246" s="261" t="s">
        <v>1699</v>
      </c>
      <c r="V246" s="261"/>
      <c r="W246" s="261" t="s">
        <v>1700</v>
      </c>
      <c r="X246" s="261" t="s">
        <v>35</v>
      </c>
      <c r="Y246" s="261"/>
      <c r="Z246" s="261" t="s">
        <v>725</v>
      </c>
      <c r="AA246" s="261"/>
    </row>
    <row r="247" spans="1:27" ht="25.5" x14ac:dyDescent="0.25">
      <c r="A247" s="260" t="s">
        <v>1701</v>
      </c>
      <c r="B247" s="261">
        <v>400</v>
      </c>
      <c r="C247" s="262" t="s">
        <v>31</v>
      </c>
      <c r="D247" s="261" t="s">
        <v>18</v>
      </c>
      <c r="E247" s="261"/>
      <c r="F247" s="261"/>
      <c r="G247" s="261" t="s">
        <v>2176</v>
      </c>
      <c r="H247" s="261" t="s">
        <v>3203</v>
      </c>
      <c r="I247" s="261" t="s">
        <v>3204</v>
      </c>
      <c r="J247" s="261" t="s">
        <v>721</v>
      </c>
      <c r="K247" s="261" t="s">
        <v>795</v>
      </c>
      <c r="L247" s="261" t="s">
        <v>43</v>
      </c>
      <c r="M247" s="261" t="s">
        <v>1702</v>
      </c>
      <c r="N247" s="261" t="s">
        <v>3205</v>
      </c>
      <c r="O247" s="262"/>
      <c r="P247" s="261" t="s">
        <v>2176</v>
      </c>
      <c r="Q247" s="261" t="s">
        <v>3206</v>
      </c>
      <c r="R247" s="261" t="s">
        <v>3207</v>
      </c>
      <c r="S247" s="261"/>
      <c r="T247" s="261" t="s">
        <v>1702</v>
      </c>
      <c r="U247" s="261" t="s">
        <v>1703</v>
      </c>
      <c r="V247" s="261"/>
      <c r="W247" s="261" t="s">
        <v>1704</v>
      </c>
      <c r="X247" s="261" t="s">
        <v>762</v>
      </c>
      <c r="Y247" s="261" t="s">
        <v>2177</v>
      </c>
      <c r="Z247" s="261" t="s">
        <v>725</v>
      </c>
      <c r="AA247" s="261"/>
    </row>
    <row r="248" spans="1:27" ht="51" customHeight="1" x14ac:dyDescent="0.25">
      <c r="A248" s="260" t="s">
        <v>1705</v>
      </c>
      <c r="B248" s="261">
        <v>2200</v>
      </c>
      <c r="C248" s="262" t="s">
        <v>31</v>
      </c>
      <c r="D248" s="261" t="s">
        <v>18</v>
      </c>
      <c r="E248" s="261" t="s">
        <v>887</v>
      </c>
      <c r="F248" s="261" t="s">
        <v>1970</v>
      </c>
      <c r="G248" s="261" t="s">
        <v>1706</v>
      </c>
      <c r="H248" s="261" t="s">
        <v>3208</v>
      </c>
      <c r="I248" s="261" t="s">
        <v>1707</v>
      </c>
      <c r="J248" s="261" t="s">
        <v>35</v>
      </c>
      <c r="K248" s="261" t="s">
        <v>869</v>
      </c>
      <c r="L248" s="261" t="s">
        <v>70</v>
      </c>
      <c r="M248" s="261" t="s">
        <v>3209</v>
      </c>
      <c r="N248" s="261" t="s">
        <v>3210</v>
      </c>
      <c r="O248" s="262"/>
      <c r="P248" s="261" t="s">
        <v>2178</v>
      </c>
      <c r="Q248" s="261" t="s">
        <v>3211</v>
      </c>
      <c r="R248" s="261" t="s">
        <v>2179</v>
      </c>
      <c r="S248" s="261"/>
      <c r="T248" s="261" t="s">
        <v>3209</v>
      </c>
      <c r="U248" s="261" t="s">
        <v>3212</v>
      </c>
      <c r="V248" s="261" t="s">
        <v>1708</v>
      </c>
      <c r="W248" s="261" t="s">
        <v>1285</v>
      </c>
      <c r="X248" s="261" t="s">
        <v>721</v>
      </c>
      <c r="Y248" s="261" t="s">
        <v>869</v>
      </c>
      <c r="Z248" s="261" t="s">
        <v>725</v>
      </c>
      <c r="AA248" s="261" t="s">
        <v>3213</v>
      </c>
    </row>
    <row r="249" spans="1:27" x14ac:dyDescent="0.25">
      <c r="A249" s="260" t="s">
        <v>1709</v>
      </c>
      <c r="B249" s="261">
        <v>20</v>
      </c>
      <c r="C249" s="262" t="s">
        <v>31</v>
      </c>
      <c r="D249" s="261" t="s">
        <v>59</v>
      </c>
      <c r="E249" s="261"/>
      <c r="F249" s="261"/>
      <c r="G249" s="261" t="s">
        <v>2180</v>
      </c>
      <c r="H249" s="261" t="s">
        <v>2181</v>
      </c>
      <c r="I249" s="261" t="s">
        <v>2182</v>
      </c>
      <c r="J249" s="261" t="s">
        <v>35</v>
      </c>
      <c r="K249" s="261" t="s">
        <v>784</v>
      </c>
      <c r="L249" s="261" t="s">
        <v>723</v>
      </c>
      <c r="M249" s="261" t="s">
        <v>1710</v>
      </c>
      <c r="N249" s="261" t="s">
        <v>1712</v>
      </c>
      <c r="O249" s="262"/>
      <c r="P249" s="261" t="s">
        <v>1710</v>
      </c>
      <c r="Q249" s="261" t="s">
        <v>1712</v>
      </c>
      <c r="R249" s="261" t="s">
        <v>1711</v>
      </c>
      <c r="S249" s="261"/>
      <c r="T249" s="261" t="s">
        <v>1710</v>
      </c>
      <c r="U249" s="261" t="s">
        <v>2183</v>
      </c>
      <c r="V249" s="261"/>
      <c r="W249" s="261" t="s">
        <v>2182</v>
      </c>
      <c r="X249" s="261" t="s">
        <v>1968</v>
      </c>
      <c r="Y249" s="261" t="s">
        <v>1739</v>
      </c>
      <c r="Z249" s="261" t="s">
        <v>725</v>
      </c>
      <c r="AA249" s="261"/>
    </row>
    <row r="250" spans="1:27" x14ac:dyDescent="0.25">
      <c r="A250" s="260" t="s">
        <v>2308</v>
      </c>
      <c r="B250" s="261">
        <v>30</v>
      </c>
      <c r="C250" s="262" t="s">
        <v>31</v>
      </c>
      <c r="D250" s="261" t="s">
        <v>18</v>
      </c>
      <c r="E250" s="261"/>
      <c r="F250" s="261"/>
      <c r="G250" s="261" t="s">
        <v>3214</v>
      </c>
      <c r="H250" s="261" t="s">
        <v>2893</v>
      </c>
      <c r="I250" s="261" t="s">
        <v>3215</v>
      </c>
      <c r="J250" s="261" t="s">
        <v>35</v>
      </c>
      <c r="K250" s="261" t="s">
        <v>82</v>
      </c>
      <c r="L250" s="261" t="s">
        <v>43</v>
      </c>
      <c r="M250" s="261" t="s">
        <v>3216</v>
      </c>
      <c r="N250" s="261" t="s">
        <v>3217</v>
      </c>
      <c r="O250" s="262"/>
      <c r="P250" s="261" t="s">
        <v>3216</v>
      </c>
      <c r="Q250" s="261" t="s">
        <v>3217</v>
      </c>
      <c r="R250" s="261" t="s">
        <v>3218</v>
      </c>
      <c r="S250" s="261" t="s">
        <v>929</v>
      </c>
      <c r="T250" s="261" t="s">
        <v>3216</v>
      </c>
      <c r="U250" s="261" t="s">
        <v>3219</v>
      </c>
      <c r="V250" s="261"/>
      <c r="W250" s="261" t="s">
        <v>3220</v>
      </c>
      <c r="X250" s="261" t="s">
        <v>721</v>
      </c>
      <c r="Y250" s="261" t="s">
        <v>3221</v>
      </c>
      <c r="Z250" s="261" t="s">
        <v>725</v>
      </c>
      <c r="AA250" s="261" t="s">
        <v>3222</v>
      </c>
    </row>
    <row r="251" spans="1:27" x14ac:dyDescent="0.25">
      <c r="A251" s="260" t="s">
        <v>1713</v>
      </c>
      <c r="B251" s="261">
        <v>150</v>
      </c>
      <c r="C251" s="262" t="s">
        <v>31</v>
      </c>
      <c r="D251" s="261" t="s">
        <v>59</v>
      </c>
      <c r="E251" s="261"/>
      <c r="F251" s="261"/>
      <c r="G251" s="261" t="s">
        <v>2184</v>
      </c>
      <c r="H251" s="261" t="s">
        <v>1714</v>
      </c>
      <c r="I251" s="261" t="s">
        <v>1715</v>
      </c>
      <c r="J251" s="261" t="s">
        <v>859</v>
      </c>
      <c r="K251" s="261" t="s">
        <v>1132</v>
      </c>
      <c r="L251" s="261" t="s">
        <v>43</v>
      </c>
      <c r="M251" s="261" t="s">
        <v>1716</v>
      </c>
      <c r="N251" s="261" t="s">
        <v>3223</v>
      </c>
      <c r="O251" s="262"/>
      <c r="P251" s="261" t="s">
        <v>3224</v>
      </c>
      <c r="Q251" s="261" t="s">
        <v>3225</v>
      </c>
      <c r="R251" s="261" t="s">
        <v>1717</v>
      </c>
      <c r="S251" s="261"/>
      <c r="T251" s="261" t="s">
        <v>1716</v>
      </c>
      <c r="U251" s="261" t="s">
        <v>1718</v>
      </c>
      <c r="V251" s="261"/>
      <c r="W251" s="261" t="s">
        <v>1719</v>
      </c>
      <c r="X251" s="261" t="s">
        <v>35</v>
      </c>
      <c r="Y251" s="261" t="s">
        <v>1132</v>
      </c>
      <c r="Z251" s="261" t="s">
        <v>725</v>
      </c>
      <c r="AA251" s="261"/>
    </row>
    <row r="252" spans="1:27" x14ac:dyDescent="0.25">
      <c r="A252" s="260" t="s">
        <v>1720</v>
      </c>
      <c r="B252" s="261">
        <v>150</v>
      </c>
      <c r="C252" s="262" t="s">
        <v>31</v>
      </c>
      <c r="D252" s="261" t="s">
        <v>18</v>
      </c>
      <c r="E252" s="261"/>
      <c r="F252" s="261"/>
      <c r="G252" s="261" t="s">
        <v>1721</v>
      </c>
      <c r="H252" s="261" t="s">
        <v>3226</v>
      </c>
      <c r="I252" s="261" t="s">
        <v>1722</v>
      </c>
      <c r="J252" s="261" t="s">
        <v>35</v>
      </c>
      <c r="K252" s="261" t="s">
        <v>1580</v>
      </c>
      <c r="L252" s="261" t="s">
        <v>723</v>
      </c>
      <c r="M252" s="261" t="s">
        <v>3227</v>
      </c>
      <c r="N252" s="261" t="s">
        <v>3228</v>
      </c>
      <c r="O252" s="262"/>
      <c r="P252" s="261" t="s">
        <v>3227</v>
      </c>
      <c r="Q252" s="261" t="s">
        <v>3228</v>
      </c>
      <c r="R252" s="261" t="s">
        <v>3229</v>
      </c>
      <c r="S252" s="261"/>
      <c r="T252" s="261" t="s">
        <v>3227</v>
      </c>
      <c r="U252" s="261" t="s">
        <v>1723</v>
      </c>
      <c r="V252" s="261"/>
      <c r="W252" s="261" t="s">
        <v>1722</v>
      </c>
      <c r="X252" s="261" t="s">
        <v>35</v>
      </c>
      <c r="Y252" s="261" t="s">
        <v>1580</v>
      </c>
      <c r="Z252" s="261" t="s">
        <v>725</v>
      </c>
      <c r="AA252" s="261"/>
    </row>
    <row r="253" spans="1:27" ht="25.5" x14ac:dyDescent="0.25">
      <c r="A253" s="260" t="s">
        <v>1724</v>
      </c>
      <c r="B253" s="261">
        <v>60</v>
      </c>
      <c r="C253" s="262" t="s">
        <v>31</v>
      </c>
      <c r="D253" s="261" t="s">
        <v>18</v>
      </c>
      <c r="E253" s="261"/>
      <c r="F253" s="261"/>
      <c r="G253" s="261" t="s">
        <v>1727</v>
      </c>
      <c r="H253" s="261" t="s">
        <v>3230</v>
      </c>
      <c r="I253" s="261" t="s">
        <v>1728</v>
      </c>
      <c r="J253" s="261" t="s">
        <v>35</v>
      </c>
      <c r="K253" s="261" t="s">
        <v>867</v>
      </c>
      <c r="L253" s="261" t="s">
        <v>49</v>
      </c>
      <c r="M253" s="261" t="s">
        <v>1726</v>
      </c>
      <c r="N253" s="261" t="s">
        <v>3231</v>
      </c>
      <c r="O253" s="262"/>
      <c r="P253" s="261" t="s">
        <v>1726</v>
      </c>
      <c r="Q253" s="261" t="s">
        <v>2185</v>
      </c>
      <c r="R253" s="261" t="s">
        <v>1725</v>
      </c>
      <c r="S253" s="261" t="s">
        <v>3232</v>
      </c>
      <c r="T253" s="261" t="s">
        <v>1726</v>
      </c>
      <c r="U253" s="261" t="s">
        <v>3233</v>
      </c>
      <c r="V253" s="261"/>
      <c r="W253" s="261" t="s">
        <v>1728</v>
      </c>
      <c r="X253" s="261" t="s">
        <v>721</v>
      </c>
      <c r="Y253" s="261" t="s">
        <v>867</v>
      </c>
      <c r="Z253" s="261" t="s">
        <v>725</v>
      </c>
      <c r="AA253" s="261"/>
    </row>
    <row r="254" spans="1:27" x14ac:dyDescent="0.25">
      <c r="A254" s="260" t="s">
        <v>2309</v>
      </c>
      <c r="B254" s="261">
        <v>100</v>
      </c>
      <c r="C254" s="262" t="s">
        <v>31</v>
      </c>
      <c r="D254" s="261" t="s">
        <v>18</v>
      </c>
      <c r="E254" s="261" t="s">
        <v>2572</v>
      </c>
      <c r="F254" s="261"/>
      <c r="G254" s="261" t="s">
        <v>3234</v>
      </c>
      <c r="H254" s="261" t="s">
        <v>3235</v>
      </c>
      <c r="I254" s="261" t="s">
        <v>3236</v>
      </c>
      <c r="J254" s="261" t="s">
        <v>822</v>
      </c>
      <c r="K254" s="261" t="s">
        <v>576</v>
      </c>
      <c r="L254" s="261" t="s">
        <v>70</v>
      </c>
      <c r="M254" s="261" t="s">
        <v>3237</v>
      </c>
      <c r="N254" s="261" t="s">
        <v>3238</v>
      </c>
      <c r="O254" s="262"/>
      <c r="P254" s="261" t="s">
        <v>3237</v>
      </c>
      <c r="Q254" s="261" t="s">
        <v>3238</v>
      </c>
      <c r="R254" s="261" t="s">
        <v>3239</v>
      </c>
      <c r="S254" s="261"/>
      <c r="T254" s="261" t="s">
        <v>3237</v>
      </c>
      <c r="U254" s="261" t="s">
        <v>3240</v>
      </c>
      <c r="V254" s="261"/>
      <c r="W254" s="261" t="s">
        <v>3236</v>
      </c>
      <c r="X254" s="261" t="s">
        <v>822</v>
      </c>
      <c r="Y254" s="261" t="s">
        <v>1999</v>
      </c>
      <c r="Z254" s="261" t="s">
        <v>725</v>
      </c>
      <c r="AA254" s="261"/>
    </row>
    <row r="255" spans="1:27" x14ac:dyDescent="0.25">
      <c r="A255" s="260" t="s">
        <v>1729</v>
      </c>
      <c r="B255" s="261">
        <v>30</v>
      </c>
      <c r="C255" s="262" t="s">
        <v>31</v>
      </c>
      <c r="D255" s="261" t="s">
        <v>18</v>
      </c>
      <c r="E255" s="261"/>
      <c r="F255" s="261"/>
      <c r="G255" s="261" t="s">
        <v>1732</v>
      </c>
      <c r="H255" s="261" t="s">
        <v>3241</v>
      </c>
      <c r="I255" s="261" t="s">
        <v>1190</v>
      </c>
      <c r="J255" s="261" t="s">
        <v>35</v>
      </c>
      <c r="K255" s="261" t="s">
        <v>777</v>
      </c>
      <c r="L255" s="261" t="s">
        <v>28</v>
      </c>
      <c r="M255" s="261" t="s">
        <v>1730</v>
      </c>
      <c r="N255" s="261" t="s">
        <v>3242</v>
      </c>
      <c r="O255" s="262"/>
      <c r="P255" s="261" t="s">
        <v>1730</v>
      </c>
      <c r="Q255" s="261" t="s">
        <v>2186</v>
      </c>
      <c r="R255" s="261" t="s">
        <v>1731</v>
      </c>
      <c r="S255" s="261"/>
      <c r="T255" s="261" t="s">
        <v>1730</v>
      </c>
      <c r="U255" s="261" t="s">
        <v>1732</v>
      </c>
      <c r="V255" s="261" t="s">
        <v>1733</v>
      </c>
      <c r="W255" s="261" t="s">
        <v>1190</v>
      </c>
      <c r="X255" s="261" t="s">
        <v>35</v>
      </c>
      <c r="Y255" s="261"/>
      <c r="Z255" s="261" t="s">
        <v>725</v>
      </c>
      <c r="AA255" s="261"/>
    </row>
    <row r="256" spans="1:27" x14ac:dyDescent="0.25">
      <c r="A256" s="260" t="s">
        <v>1734</v>
      </c>
      <c r="B256" s="261">
        <v>120</v>
      </c>
      <c r="C256" s="262" t="s">
        <v>31</v>
      </c>
      <c r="D256" s="261" t="s">
        <v>59</v>
      </c>
      <c r="E256" s="261" t="s">
        <v>767</v>
      </c>
      <c r="F256" s="261" t="s">
        <v>1926</v>
      </c>
      <c r="G256" s="261" t="s">
        <v>1736</v>
      </c>
      <c r="H256" s="261" t="s">
        <v>2187</v>
      </c>
      <c r="I256" s="261" t="s">
        <v>1162</v>
      </c>
      <c r="J256" s="261" t="s">
        <v>35</v>
      </c>
      <c r="K256" s="261" t="s">
        <v>784</v>
      </c>
      <c r="L256" s="261" t="s">
        <v>723</v>
      </c>
      <c r="M256" s="261" t="s">
        <v>1737</v>
      </c>
      <c r="N256" s="261" t="s">
        <v>3243</v>
      </c>
      <c r="O256" s="262"/>
      <c r="P256" s="261" t="s">
        <v>1735</v>
      </c>
      <c r="Q256" s="261" t="s">
        <v>3244</v>
      </c>
      <c r="R256" s="261" t="s">
        <v>3245</v>
      </c>
      <c r="S256" s="261" t="s">
        <v>758</v>
      </c>
      <c r="T256" s="261" t="s">
        <v>1737</v>
      </c>
      <c r="U256" s="261" t="s">
        <v>1738</v>
      </c>
      <c r="V256" s="261"/>
      <c r="W256" s="261" t="s">
        <v>1162</v>
      </c>
      <c r="X256" s="261" t="s">
        <v>35</v>
      </c>
      <c r="Y256" s="261" t="s">
        <v>1739</v>
      </c>
      <c r="Z256" s="261" t="s">
        <v>725</v>
      </c>
      <c r="AA256" s="261"/>
    </row>
    <row r="257" spans="1:27" x14ac:dyDescent="0.25">
      <c r="A257" s="260" t="s">
        <v>2303</v>
      </c>
      <c r="B257" s="261">
        <v>40</v>
      </c>
      <c r="C257" s="262" t="s">
        <v>31</v>
      </c>
      <c r="D257" s="261" t="s">
        <v>18</v>
      </c>
      <c r="E257" s="261"/>
      <c r="F257" s="261"/>
      <c r="G257" s="261" t="s">
        <v>3246</v>
      </c>
      <c r="H257" s="261" t="s">
        <v>3247</v>
      </c>
      <c r="I257" s="261" t="s">
        <v>3248</v>
      </c>
      <c r="J257" s="261" t="s">
        <v>721</v>
      </c>
      <c r="K257" s="261" t="s">
        <v>831</v>
      </c>
      <c r="L257" s="261" t="s">
        <v>28</v>
      </c>
      <c r="M257" s="261" t="s">
        <v>3249</v>
      </c>
      <c r="N257" s="261" t="s">
        <v>3250</v>
      </c>
      <c r="O257" s="262"/>
      <c r="P257" s="261" t="s">
        <v>3251</v>
      </c>
      <c r="Q257" s="261" t="s">
        <v>3250</v>
      </c>
      <c r="R257" s="261" t="s">
        <v>3252</v>
      </c>
      <c r="S257" s="261" t="s">
        <v>3253</v>
      </c>
      <c r="T257" s="261" t="s">
        <v>3249</v>
      </c>
      <c r="U257" s="261" t="s">
        <v>3254</v>
      </c>
      <c r="V257" s="261"/>
      <c r="W257" s="261" t="s">
        <v>3255</v>
      </c>
      <c r="X257" s="261" t="s">
        <v>721</v>
      </c>
      <c r="Y257" s="261" t="s">
        <v>831</v>
      </c>
      <c r="Z257" s="261" t="s">
        <v>725</v>
      </c>
      <c r="AA257" s="261"/>
    </row>
    <row r="258" spans="1:27" x14ac:dyDescent="0.25">
      <c r="A258" s="260" t="s">
        <v>1740</v>
      </c>
      <c r="B258" s="261">
        <v>100</v>
      </c>
      <c r="C258" s="262" t="s">
        <v>31</v>
      </c>
      <c r="D258" s="261" t="s">
        <v>18</v>
      </c>
      <c r="E258" s="261" t="s">
        <v>731</v>
      </c>
      <c r="F258" s="274">
        <v>72.84</v>
      </c>
      <c r="G258" s="261" t="s">
        <v>2189</v>
      </c>
      <c r="H258" s="261" t="s">
        <v>3256</v>
      </c>
      <c r="I258" s="261" t="s">
        <v>78</v>
      </c>
      <c r="J258" s="261" t="s">
        <v>721</v>
      </c>
      <c r="K258" s="261" t="s">
        <v>576</v>
      </c>
      <c r="L258" s="261" t="s">
        <v>70</v>
      </c>
      <c r="M258" s="261" t="s">
        <v>1741</v>
      </c>
      <c r="N258" s="261" t="s">
        <v>3257</v>
      </c>
      <c r="O258" s="262"/>
      <c r="P258" s="261" t="s">
        <v>1741</v>
      </c>
      <c r="Q258" s="261" t="s">
        <v>2188</v>
      </c>
      <c r="R258" s="261" t="s">
        <v>1742</v>
      </c>
      <c r="S258" s="261"/>
      <c r="T258" s="261" t="s">
        <v>1741</v>
      </c>
      <c r="U258" s="261" t="s">
        <v>3258</v>
      </c>
      <c r="V258" s="261"/>
      <c r="W258" s="261" t="s">
        <v>78</v>
      </c>
      <c r="X258" s="261" t="s">
        <v>721</v>
      </c>
      <c r="Y258" s="261" t="s">
        <v>576</v>
      </c>
      <c r="Z258" s="261" t="s">
        <v>725</v>
      </c>
      <c r="AA258" s="261" t="s">
        <v>2716</v>
      </c>
    </row>
    <row r="259" spans="1:27" x14ac:dyDescent="0.25">
      <c r="A259" s="260" t="s">
        <v>1743</v>
      </c>
      <c r="B259" s="261">
        <v>600</v>
      </c>
      <c r="C259" s="262" t="s">
        <v>31</v>
      </c>
      <c r="D259" s="261" t="s">
        <v>18</v>
      </c>
      <c r="E259" s="261" t="s">
        <v>844</v>
      </c>
      <c r="F259" s="261"/>
      <c r="G259" s="261" t="s">
        <v>3259</v>
      </c>
      <c r="H259" s="261" t="s">
        <v>3260</v>
      </c>
      <c r="I259" s="261" t="s">
        <v>1744</v>
      </c>
      <c r="J259" s="261" t="s">
        <v>822</v>
      </c>
      <c r="K259" s="261" t="s">
        <v>867</v>
      </c>
      <c r="L259" s="261" t="s">
        <v>49</v>
      </c>
      <c r="M259" s="261" t="s">
        <v>2190</v>
      </c>
      <c r="N259" s="261" t="s">
        <v>3261</v>
      </c>
      <c r="O259" s="262"/>
      <c r="P259" s="261" t="s">
        <v>3262</v>
      </c>
      <c r="Q259" s="261" t="s">
        <v>3263</v>
      </c>
      <c r="R259" s="261" t="s">
        <v>3264</v>
      </c>
      <c r="S259" s="261"/>
      <c r="T259" s="261" t="s">
        <v>2190</v>
      </c>
      <c r="U259" s="261" t="s">
        <v>1745</v>
      </c>
      <c r="V259" s="261"/>
      <c r="W259" s="261" t="s">
        <v>1744</v>
      </c>
      <c r="X259" s="261" t="s">
        <v>721</v>
      </c>
      <c r="Y259" s="261" t="s">
        <v>867</v>
      </c>
      <c r="Z259" s="261" t="s">
        <v>725</v>
      </c>
      <c r="AA259" s="261"/>
    </row>
    <row r="260" spans="1:27" x14ac:dyDescent="0.25">
      <c r="A260" s="260" t="s">
        <v>1746</v>
      </c>
      <c r="B260" s="261">
        <v>850</v>
      </c>
      <c r="C260" s="262" t="s">
        <v>31</v>
      </c>
      <c r="D260" s="261" t="s">
        <v>18</v>
      </c>
      <c r="E260" s="261"/>
      <c r="F260" s="261"/>
      <c r="G260" s="261" t="s">
        <v>1747</v>
      </c>
      <c r="H260" s="261" t="s">
        <v>3265</v>
      </c>
      <c r="I260" s="261" t="s">
        <v>1748</v>
      </c>
      <c r="J260" s="261" t="s">
        <v>35</v>
      </c>
      <c r="K260" s="261" t="s">
        <v>727</v>
      </c>
      <c r="L260" s="261" t="s">
        <v>28</v>
      </c>
      <c r="M260" s="261" t="s">
        <v>2191</v>
      </c>
      <c r="N260" s="261" t="s">
        <v>2192</v>
      </c>
      <c r="O260" s="262"/>
      <c r="P260" s="261" t="s">
        <v>2193</v>
      </c>
      <c r="Q260" s="261" t="s">
        <v>3266</v>
      </c>
      <c r="R260" s="261" t="s">
        <v>2194</v>
      </c>
      <c r="S260" s="261"/>
      <c r="T260" s="261" t="s">
        <v>2191</v>
      </c>
      <c r="U260" s="261" t="s">
        <v>2195</v>
      </c>
      <c r="V260" s="261"/>
      <c r="W260" s="261" t="s">
        <v>1748</v>
      </c>
      <c r="X260" s="261" t="s">
        <v>35</v>
      </c>
      <c r="Y260" s="261" t="s">
        <v>727</v>
      </c>
      <c r="Z260" s="261" t="s">
        <v>3267</v>
      </c>
      <c r="AA260" s="261" t="s">
        <v>3268</v>
      </c>
    </row>
    <row r="261" spans="1:27" ht="25.5" x14ac:dyDescent="0.25">
      <c r="A261" s="260" t="s">
        <v>1749</v>
      </c>
      <c r="B261" s="261">
        <v>40</v>
      </c>
      <c r="C261" s="262" t="s">
        <v>31</v>
      </c>
      <c r="D261" s="261" t="s">
        <v>18</v>
      </c>
      <c r="E261" s="261" t="s">
        <v>3269</v>
      </c>
      <c r="F261" s="261"/>
      <c r="G261" s="261" t="s">
        <v>1749</v>
      </c>
      <c r="H261" s="261" t="s">
        <v>2196</v>
      </c>
      <c r="I261" s="261" t="s">
        <v>1753</v>
      </c>
      <c r="J261" s="261" t="s">
        <v>721</v>
      </c>
      <c r="K261" s="261" t="s">
        <v>1754</v>
      </c>
      <c r="L261" s="261" t="s">
        <v>28</v>
      </c>
      <c r="M261" s="261" t="s">
        <v>1750</v>
      </c>
      <c r="N261" s="261" t="s">
        <v>1752</v>
      </c>
      <c r="O261" s="262"/>
      <c r="P261" s="261" t="s">
        <v>1750</v>
      </c>
      <c r="Q261" s="261" t="s">
        <v>1752</v>
      </c>
      <c r="R261" s="261" t="s">
        <v>1751</v>
      </c>
      <c r="S261" s="261"/>
      <c r="T261" s="261" t="s">
        <v>1750</v>
      </c>
      <c r="U261" s="261" t="s">
        <v>1755</v>
      </c>
      <c r="V261" s="261"/>
      <c r="W261" s="261" t="s">
        <v>1753</v>
      </c>
      <c r="X261" s="261" t="s">
        <v>721</v>
      </c>
      <c r="Y261" s="261" t="s">
        <v>1754</v>
      </c>
      <c r="Z261" s="261" t="s">
        <v>725</v>
      </c>
      <c r="AA261" s="261"/>
    </row>
    <row r="262" spans="1:27" x14ac:dyDescent="0.25">
      <c r="A262" s="260" t="s">
        <v>1910</v>
      </c>
      <c r="B262" s="261">
        <v>100</v>
      </c>
      <c r="C262" s="262" t="s">
        <v>31</v>
      </c>
      <c r="D262" s="261" t="s">
        <v>18</v>
      </c>
      <c r="E262" s="261"/>
      <c r="F262" s="261"/>
      <c r="G262" s="261" t="s">
        <v>3270</v>
      </c>
      <c r="H262" s="261" t="s">
        <v>3271</v>
      </c>
      <c r="I262" s="261" t="s">
        <v>643</v>
      </c>
      <c r="J262" s="261" t="s">
        <v>822</v>
      </c>
      <c r="K262" s="261" t="s">
        <v>1383</v>
      </c>
      <c r="L262" s="261" t="s">
        <v>70</v>
      </c>
      <c r="M262" s="261" t="s">
        <v>1846</v>
      </c>
      <c r="N262" s="261" t="s">
        <v>1848</v>
      </c>
      <c r="O262" s="262"/>
      <c r="P262" s="261" t="s">
        <v>1846</v>
      </c>
      <c r="Q262" s="261" t="s">
        <v>3272</v>
      </c>
      <c r="R262" s="261" t="s">
        <v>1847</v>
      </c>
      <c r="S262" s="261"/>
      <c r="T262" s="261" t="s">
        <v>1846</v>
      </c>
      <c r="U262" s="261" t="s">
        <v>2197</v>
      </c>
      <c r="V262" s="261"/>
      <c r="W262" s="261" t="s">
        <v>643</v>
      </c>
      <c r="X262" s="261" t="s">
        <v>721</v>
      </c>
      <c r="Y262" s="261" t="s">
        <v>1383</v>
      </c>
      <c r="Z262" s="261" t="s">
        <v>725</v>
      </c>
      <c r="AA262" s="261"/>
    </row>
    <row r="263" spans="1:27" x14ac:dyDescent="0.25">
      <c r="A263" s="260" t="s">
        <v>1756</v>
      </c>
      <c r="B263" s="261">
        <v>1000</v>
      </c>
      <c r="C263" s="262" t="s">
        <v>31</v>
      </c>
      <c r="D263" s="261" t="s">
        <v>18</v>
      </c>
      <c r="E263" s="261" t="s">
        <v>731</v>
      </c>
      <c r="F263" s="261" t="s">
        <v>1970</v>
      </c>
      <c r="G263" s="261" t="s">
        <v>1757</v>
      </c>
      <c r="H263" s="261" t="s">
        <v>3273</v>
      </c>
      <c r="I263" s="261" t="s">
        <v>1758</v>
      </c>
      <c r="J263" s="261" t="s">
        <v>35</v>
      </c>
      <c r="K263" s="261" t="s">
        <v>869</v>
      </c>
      <c r="L263" s="261" t="s">
        <v>70</v>
      </c>
      <c r="M263" s="261" t="s">
        <v>1759</v>
      </c>
      <c r="N263" s="261" t="s">
        <v>3274</v>
      </c>
      <c r="O263" s="262"/>
      <c r="P263" s="261" t="s">
        <v>1759</v>
      </c>
      <c r="Q263" s="261" t="s">
        <v>3274</v>
      </c>
      <c r="R263" s="261" t="s">
        <v>1760</v>
      </c>
      <c r="S263" s="261" t="s">
        <v>5</v>
      </c>
      <c r="T263" s="261" t="s">
        <v>1759</v>
      </c>
      <c r="U263" s="261" t="s">
        <v>3275</v>
      </c>
      <c r="V263" s="261"/>
      <c r="W263" s="261" t="s">
        <v>1758</v>
      </c>
      <c r="X263" s="261" t="s">
        <v>35</v>
      </c>
      <c r="Y263" s="261" t="s">
        <v>869</v>
      </c>
      <c r="Z263" s="261" t="s">
        <v>725</v>
      </c>
      <c r="AA263" s="261" t="s">
        <v>3276</v>
      </c>
    </row>
    <row r="264" spans="1:27" x14ac:dyDescent="0.25">
      <c r="A264" s="260" t="s">
        <v>1761</v>
      </c>
      <c r="B264" s="261">
        <v>300</v>
      </c>
      <c r="C264" s="262" t="s">
        <v>31</v>
      </c>
      <c r="D264" s="261" t="s">
        <v>18</v>
      </c>
      <c r="E264" s="261" t="s">
        <v>3277</v>
      </c>
      <c r="F264" s="261"/>
      <c r="G264" s="261" t="s">
        <v>3278</v>
      </c>
      <c r="H264" s="261" t="s">
        <v>1762</v>
      </c>
      <c r="I264" s="261" t="s">
        <v>1763</v>
      </c>
      <c r="J264" s="261" t="s">
        <v>721</v>
      </c>
      <c r="K264" s="261" t="s">
        <v>1132</v>
      </c>
      <c r="L264" s="261" t="s">
        <v>723</v>
      </c>
      <c r="M264" s="261" t="s">
        <v>1764</v>
      </c>
      <c r="N264" s="261" t="s">
        <v>2198</v>
      </c>
      <c r="O264" s="262"/>
      <c r="P264" s="261" t="s">
        <v>3279</v>
      </c>
      <c r="Q264" s="261" t="s">
        <v>3280</v>
      </c>
      <c r="R264" s="261" t="s">
        <v>3281</v>
      </c>
      <c r="S264" s="261" t="s">
        <v>929</v>
      </c>
      <c r="T264" s="261" t="s">
        <v>1764</v>
      </c>
      <c r="U264" s="261" t="s">
        <v>1765</v>
      </c>
      <c r="V264" s="261"/>
      <c r="W264" s="261" t="s">
        <v>1763</v>
      </c>
      <c r="X264" s="261" t="s">
        <v>721</v>
      </c>
      <c r="Y264" s="261" t="s">
        <v>1132</v>
      </c>
      <c r="Z264" s="261" t="s">
        <v>725</v>
      </c>
      <c r="AA264" s="261" t="s">
        <v>3282</v>
      </c>
    </row>
    <row r="265" spans="1:27" x14ac:dyDescent="0.25">
      <c r="A265" s="260" t="s">
        <v>1766</v>
      </c>
      <c r="B265" s="261">
        <v>700</v>
      </c>
      <c r="C265" s="262" t="s">
        <v>31</v>
      </c>
      <c r="D265" s="261" t="s">
        <v>18</v>
      </c>
      <c r="E265" s="261"/>
      <c r="F265" s="261"/>
      <c r="G265" s="261" t="s">
        <v>1770</v>
      </c>
      <c r="H265" s="261" t="s">
        <v>1771</v>
      </c>
      <c r="I265" s="261" t="s">
        <v>1772</v>
      </c>
      <c r="J265" s="261" t="s">
        <v>35</v>
      </c>
      <c r="K265" s="261" t="s">
        <v>1502</v>
      </c>
      <c r="L265" s="261" t="s">
        <v>43</v>
      </c>
      <c r="M265" s="261" t="s">
        <v>1767</v>
      </c>
      <c r="N265" s="261" t="s">
        <v>1769</v>
      </c>
      <c r="O265" s="262"/>
      <c r="P265" s="261" t="s">
        <v>1767</v>
      </c>
      <c r="Q265" s="261" t="s">
        <v>1769</v>
      </c>
      <c r="R265" s="261" t="s">
        <v>1768</v>
      </c>
      <c r="S265" s="261" t="s">
        <v>751</v>
      </c>
      <c r="T265" s="261" t="s">
        <v>1767</v>
      </c>
      <c r="U265" s="261" t="s">
        <v>1773</v>
      </c>
      <c r="V265" s="261"/>
      <c r="W265" s="261" t="s">
        <v>1772</v>
      </c>
      <c r="X265" s="261" t="s">
        <v>35</v>
      </c>
      <c r="Y265" s="261" t="s">
        <v>1502</v>
      </c>
      <c r="Z265" s="261" t="s">
        <v>725</v>
      </c>
      <c r="AA265" s="261" t="s">
        <v>3283</v>
      </c>
    </row>
    <row r="266" spans="1:27" x14ac:dyDescent="0.25">
      <c r="A266" s="260" t="s">
        <v>1774</v>
      </c>
      <c r="B266" s="261">
        <v>1400</v>
      </c>
      <c r="C266" s="262" t="s">
        <v>31</v>
      </c>
      <c r="D266" s="261" t="s">
        <v>59</v>
      </c>
      <c r="E266" s="261"/>
      <c r="F266" s="261"/>
      <c r="G266" s="261" t="s">
        <v>1777</v>
      </c>
      <c r="H266" s="261" t="s">
        <v>1778</v>
      </c>
      <c r="I266" s="261" t="s">
        <v>1779</v>
      </c>
      <c r="J266" s="261" t="s">
        <v>721</v>
      </c>
      <c r="K266" s="261" t="s">
        <v>727</v>
      </c>
      <c r="L266" s="261" t="s">
        <v>28</v>
      </c>
      <c r="M266" s="261" t="s">
        <v>1775</v>
      </c>
      <c r="N266" s="261" t="s">
        <v>1776</v>
      </c>
      <c r="O266" s="262"/>
      <c r="P266" s="261" t="s">
        <v>1775</v>
      </c>
      <c r="Q266" s="261" t="s">
        <v>1776</v>
      </c>
      <c r="R266" s="261" t="s">
        <v>1780</v>
      </c>
      <c r="S266" s="261"/>
      <c r="T266" s="261" t="s">
        <v>1775</v>
      </c>
      <c r="U266" s="261" t="s">
        <v>3284</v>
      </c>
      <c r="V266" s="261"/>
      <c r="W266" s="261" t="s">
        <v>1779</v>
      </c>
      <c r="X266" s="261" t="s">
        <v>35</v>
      </c>
      <c r="Y266" s="261"/>
      <c r="Z266" s="261" t="s">
        <v>725</v>
      </c>
      <c r="AA266" s="261"/>
    </row>
    <row r="267" spans="1:27" x14ac:dyDescent="0.25">
      <c r="A267" s="260" t="s">
        <v>1781</v>
      </c>
      <c r="B267" s="261">
        <v>150</v>
      </c>
      <c r="C267" s="262" t="s">
        <v>31</v>
      </c>
      <c r="D267" s="261" t="s">
        <v>59</v>
      </c>
      <c r="E267" s="261" t="s">
        <v>863</v>
      </c>
      <c r="F267" s="261"/>
      <c r="G267" s="261" t="s">
        <v>3285</v>
      </c>
      <c r="H267" s="261" t="s">
        <v>1783</v>
      </c>
      <c r="I267" s="261" t="s">
        <v>1290</v>
      </c>
      <c r="J267" s="261" t="s">
        <v>721</v>
      </c>
      <c r="K267" s="261" t="s">
        <v>869</v>
      </c>
      <c r="L267" s="261" t="s">
        <v>70</v>
      </c>
      <c r="M267" s="261" t="s">
        <v>1782</v>
      </c>
      <c r="N267" s="261" t="s">
        <v>3286</v>
      </c>
      <c r="O267" s="262"/>
      <c r="P267" s="261" t="s">
        <v>3287</v>
      </c>
      <c r="Q267" s="261" t="s">
        <v>3288</v>
      </c>
      <c r="R267" s="261" t="s">
        <v>3289</v>
      </c>
      <c r="S267" s="261"/>
      <c r="T267" s="261" t="s">
        <v>1782</v>
      </c>
      <c r="U267" s="261" t="s">
        <v>3290</v>
      </c>
      <c r="V267" s="261"/>
      <c r="W267" s="261" t="s">
        <v>1290</v>
      </c>
      <c r="X267" s="261" t="s">
        <v>35</v>
      </c>
      <c r="Y267" s="261" t="s">
        <v>869</v>
      </c>
      <c r="Z267" s="261" t="s">
        <v>725</v>
      </c>
      <c r="AA267" s="261" t="s">
        <v>3291</v>
      </c>
    </row>
    <row r="268" spans="1:27" x14ac:dyDescent="0.25">
      <c r="A268" s="260" t="s">
        <v>1784</v>
      </c>
      <c r="B268" s="261">
        <v>75</v>
      </c>
      <c r="C268" s="262" t="s">
        <v>31</v>
      </c>
      <c r="D268" s="261" t="s">
        <v>18</v>
      </c>
      <c r="E268" s="261" t="s">
        <v>731</v>
      </c>
      <c r="F268" s="261" t="s">
        <v>1970</v>
      </c>
      <c r="G268" s="261" t="s">
        <v>2199</v>
      </c>
      <c r="H268" s="261" t="s">
        <v>3292</v>
      </c>
      <c r="I268" s="261" t="s">
        <v>639</v>
      </c>
      <c r="J268" s="261" t="s">
        <v>35</v>
      </c>
      <c r="K268" s="261" t="s">
        <v>1011</v>
      </c>
      <c r="L268" s="261" t="s">
        <v>70</v>
      </c>
      <c r="M268" s="261" t="s">
        <v>1006</v>
      </c>
      <c r="N268" s="261" t="s">
        <v>1012</v>
      </c>
      <c r="O268" s="262"/>
      <c r="P268" s="261" t="s">
        <v>3293</v>
      </c>
      <c r="Q268" s="261" t="s">
        <v>3294</v>
      </c>
      <c r="R268" s="261" t="s">
        <v>2200</v>
      </c>
      <c r="S268" s="261" t="s">
        <v>1208</v>
      </c>
      <c r="T268" s="261" t="s">
        <v>1006</v>
      </c>
      <c r="U268" s="261" t="s">
        <v>2538</v>
      </c>
      <c r="V268" s="261"/>
      <c r="W268" s="261" t="s">
        <v>639</v>
      </c>
      <c r="X268" s="261" t="s">
        <v>35</v>
      </c>
      <c r="Y268" s="261" t="s">
        <v>1011</v>
      </c>
      <c r="Z268" s="261" t="s">
        <v>725</v>
      </c>
      <c r="AA268" s="261"/>
    </row>
    <row r="269" spans="1:27" x14ac:dyDescent="0.25">
      <c r="A269" s="260" t="s">
        <v>1925</v>
      </c>
      <c r="B269" s="261">
        <v>200</v>
      </c>
      <c r="C269" s="262" t="s">
        <v>31</v>
      </c>
      <c r="D269" s="261" t="s">
        <v>59</v>
      </c>
      <c r="E269" s="261" t="s">
        <v>863</v>
      </c>
      <c r="F269" s="261">
        <v>68.25</v>
      </c>
      <c r="G269" s="261" t="s">
        <v>1826</v>
      </c>
      <c r="H269" s="261" t="s">
        <v>3295</v>
      </c>
      <c r="I269" s="261" t="s">
        <v>684</v>
      </c>
      <c r="J269" s="261" t="s">
        <v>35</v>
      </c>
      <c r="K269" s="261" t="s">
        <v>851</v>
      </c>
      <c r="L269" s="261" t="s">
        <v>53</v>
      </c>
      <c r="M269" s="261" t="s">
        <v>3296</v>
      </c>
      <c r="N269" s="261" t="s">
        <v>3297</v>
      </c>
      <c r="O269" s="262"/>
      <c r="P269" s="261" t="s">
        <v>3296</v>
      </c>
      <c r="Q269" s="261" t="s">
        <v>3297</v>
      </c>
      <c r="R269" s="261" t="s">
        <v>3298</v>
      </c>
      <c r="S269" s="261"/>
      <c r="T269" s="261" t="s">
        <v>3296</v>
      </c>
      <c r="U269" s="261" t="s">
        <v>1827</v>
      </c>
      <c r="V269" s="261" t="s">
        <v>2201</v>
      </c>
      <c r="W269" s="261" t="s">
        <v>684</v>
      </c>
      <c r="X269" s="261" t="s">
        <v>35</v>
      </c>
      <c r="Y269" s="261" t="s">
        <v>851</v>
      </c>
      <c r="Z269" s="261" t="s">
        <v>725</v>
      </c>
      <c r="AA269" s="261" t="s">
        <v>3299</v>
      </c>
    </row>
    <row r="270" spans="1:27" x14ac:dyDescent="0.25">
      <c r="A270" s="260" t="s">
        <v>2322</v>
      </c>
      <c r="B270" s="261">
        <v>100</v>
      </c>
      <c r="C270" s="262" t="s">
        <v>31</v>
      </c>
      <c r="D270" s="261" t="s">
        <v>59</v>
      </c>
      <c r="E270" s="261"/>
      <c r="F270" s="261"/>
      <c r="G270" s="261" t="s">
        <v>2322</v>
      </c>
      <c r="H270" s="261" t="s">
        <v>3300</v>
      </c>
      <c r="I270" s="261" t="s">
        <v>1373</v>
      </c>
      <c r="J270" s="261" t="s">
        <v>35</v>
      </c>
      <c r="K270" s="261" t="s">
        <v>1040</v>
      </c>
      <c r="L270" s="261" t="s">
        <v>70</v>
      </c>
      <c r="M270" s="261" t="s">
        <v>3301</v>
      </c>
      <c r="N270" s="261" t="s">
        <v>3302</v>
      </c>
      <c r="O270" s="262"/>
      <c r="P270" s="261" t="s">
        <v>3301</v>
      </c>
      <c r="Q270" s="261" t="s">
        <v>3302</v>
      </c>
      <c r="R270" s="261" t="s">
        <v>3303</v>
      </c>
      <c r="S270" s="261" t="s">
        <v>1208</v>
      </c>
      <c r="T270" s="261" t="s">
        <v>3301</v>
      </c>
      <c r="U270" s="261" t="s">
        <v>3304</v>
      </c>
      <c r="V270" s="261"/>
      <c r="W270" s="261" t="s">
        <v>1373</v>
      </c>
      <c r="X270" s="261" t="s">
        <v>35</v>
      </c>
      <c r="Y270" s="261" t="s">
        <v>1040</v>
      </c>
      <c r="Z270" s="261" t="s">
        <v>725</v>
      </c>
      <c r="AA270" s="261" t="s">
        <v>3305</v>
      </c>
    </row>
    <row r="271" spans="1:27" ht="25.5" x14ac:dyDescent="0.25">
      <c r="A271" s="260" t="s">
        <v>1785</v>
      </c>
      <c r="B271" s="261">
        <v>2500</v>
      </c>
      <c r="C271" s="262" t="s">
        <v>31</v>
      </c>
      <c r="D271" s="261" t="s">
        <v>59</v>
      </c>
      <c r="E271" s="261" t="s">
        <v>863</v>
      </c>
      <c r="F271" s="261" t="s">
        <v>3306</v>
      </c>
      <c r="G271" s="261" t="s">
        <v>3307</v>
      </c>
      <c r="H271" s="261" t="s">
        <v>3308</v>
      </c>
      <c r="I271" s="261" t="s">
        <v>2681</v>
      </c>
      <c r="J271" s="261" t="s">
        <v>35</v>
      </c>
      <c r="K271" s="261" t="s">
        <v>851</v>
      </c>
      <c r="L271" s="261" t="s">
        <v>53</v>
      </c>
      <c r="M271" s="261" t="s">
        <v>1789</v>
      </c>
      <c r="N271" s="261" t="s">
        <v>1788</v>
      </c>
      <c r="O271" s="262"/>
      <c r="P271" s="261" t="s">
        <v>1787</v>
      </c>
      <c r="Q271" s="261" t="s">
        <v>1788</v>
      </c>
      <c r="R271" s="261" t="s">
        <v>1786</v>
      </c>
      <c r="S271" s="261" t="s">
        <v>5</v>
      </c>
      <c r="T271" s="261" t="s">
        <v>1789</v>
      </c>
      <c r="U271" s="261" t="s">
        <v>3309</v>
      </c>
      <c r="V271" s="261"/>
      <c r="W271" s="261" t="s">
        <v>684</v>
      </c>
      <c r="X271" s="261" t="s">
        <v>721</v>
      </c>
      <c r="Y271" s="261" t="s">
        <v>851</v>
      </c>
      <c r="Z271" s="261" t="s">
        <v>725</v>
      </c>
      <c r="AA271" s="261"/>
    </row>
    <row r="272" spans="1:27" ht="25.5" x14ac:dyDescent="0.25">
      <c r="A272" s="260" t="s">
        <v>1790</v>
      </c>
      <c r="B272" s="261">
        <v>100</v>
      </c>
      <c r="C272" s="262" t="s">
        <v>31</v>
      </c>
      <c r="D272" s="261" t="s">
        <v>18</v>
      </c>
      <c r="E272" s="261" t="s">
        <v>731</v>
      </c>
      <c r="F272" s="261" t="s">
        <v>2645</v>
      </c>
      <c r="G272" s="261" t="s">
        <v>3310</v>
      </c>
      <c r="H272" s="261" t="s">
        <v>1791</v>
      </c>
      <c r="I272" s="261" t="s">
        <v>1792</v>
      </c>
      <c r="J272" s="261" t="s">
        <v>1398</v>
      </c>
      <c r="K272" s="261" t="s">
        <v>1517</v>
      </c>
      <c r="L272" s="261" t="s">
        <v>28</v>
      </c>
      <c r="M272" s="261" t="s">
        <v>1793</v>
      </c>
      <c r="N272" s="261" t="s">
        <v>3311</v>
      </c>
      <c r="O272" s="262"/>
      <c r="P272" s="261" t="s">
        <v>2203</v>
      </c>
      <c r="Q272" s="261" t="s">
        <v>2204</v>
      </c>
      <c r="R272" s="261" t="s">
        <v>2202</v>
      </c>
      <c r="S272" s="261"/>
      <c r="T272" s="261" t="s">
        <v>1793</v>
      </c>
      <c r="U272" s="261" t="s">
        <v>2207</v>
      </c>
      <c r="V272" s="261"/>
      <c r="W272" s="261" t="s">
        <v>860</v>
      </c>
      <c r="X272" s="261" t="s">
        <v>1398</v>
      </c>
      <c r="Y272" s="261" t="s">
        <v>1517</v>
      </c>
      <c r="Z272" s="261" t="s">
        <v>725</v>
      </c>
      <c r="AA272" s="261"/>
    </row>
    <row r="273" spans="1:27" ht="25.5" x14ac:dyDescent="0.25">
      <c r="A273" s="260" t="s">
        <v>1790</v>
      </c>
      <c r="B273" s="261">
        <v>100</v>
      </c>
      <c r="C273" s="262" t="s">
        <v>31</v>
      </c>
      <c r="D273" s="261" t="s">
        <v>18</v>
      </c>
      <c r="E273" s="261" t="s">
        <v>731</v>
      </c>
      <c r="F273" s="261" t="s">
        <v>2645</v>
      </c>
      <c r="G273" s="261" t="s">
        <v>3310</v>
      </c>
      <c r="H273" s="261" t="s">
        <v>1791</v>
      </c>
      <c r="I273" s="261" t="s">
        <v>1792</v>
      </c>
      <c r="J273" s="261" t="s">
        <v>1398</v>
      </c>
      <c r="K273" s="261" t="s">
        <v>1517</v>
      </c>
      <c r="L273" s="261" t="s">
        <v>28</v>
      </c>
      <c r="M273" s="261" t="s">
        <v>1793</v>
      </c>
      <c r="N273" s="261" t="s">
        <v>3312</v>
      </c>
      <c r="O273" s="262"/>
      <c r="P273" s="261" t="s">
        <v>2203</v>
      </c>
      <c r="Q273" s="261" t="s">
        <v>2204</v>
      </c>
      <c r="R273" s="261" t="s">
        <v>2202</v>
      </c>
      <c r="S273" s="261"/>
      <c r="T273" s="261" t="s">
        <v>1793</v>
      </c>
      <c r="U273" s="261" t="s">
        <v>2205</v>
      </c>
      <c r="V273" s="261"/>
      <c r="W273" s="261" t="s">
        <v>2206</v>
      </c>
      <c r="X273" s="261" t="s">
        <v>1398</v>
      </c>
      <c r="Y273" s="261" t="s">
        <v>1517</v>
      </c>
      <c r="Z273" s="261" t="s">
        <v>725</v>
      </c>
      <c r="AA273" s="261"/>
    </row>
    <row r="274" spans="1:27" ht="25.5" x14ac:dyDescent="0.25">
      <c r="A274" s="260" t="s">
        <v>1790</v>
      </c>
      <c r="B274" s="261">
        <v>100</v>
      </c>
      <c r="C274" s="262" t="s">
        <v>31</v>
      </c>
      <c r="D274" s="261" t="s">
        <v>18</v>
      </c>
      <c r="E274" s="261" t="s">
        <v>731</v>
      </c>
      <c r="F274" s="261" t="s">
        <v>2645</v>
      </c>
      <c r="G274" s="261" t="s">
        <v>3310</v>
      </c>
      <c r="H274" s="261" t="s">
        <v>1791</v>
      </c>
      <c r="I274" s="261" t="s">
        <v>1792</v>
      </c>
      <c r="J274" s="261" t="s">
        <v>1398</v>
      </c>
      <c r="K274" s="261" t="s">
        <v>1517</v>
      </c>
      <c r="L274" s="261" t="s">
        <v>28</v>
      </c>
      <c r="M274" s="261" t="s">
        <v>1793</v>
      </c>
      <c r="N274" s="261" t="s">
        <v>3313</v>
      </c>
      <c r="O274" s="262"/>
      <c r="P274" s="261" t="s">
        <v>2203</v>
      </c>
      <c r="Q274" s="261" t="s">
        <v>2204</v>
      </c>
      <c r="R274" s="261" t="s">
        <v>2202</v>
      </c>
      <c r="S274" s="261"/>
      <c r="T274" s="261" t="s">
        <v>1793</v>
      </c>
      <c r="U274" s="261" t="s">
        <v>2208</v>
      </c>
      <c r="V274" s="261"/>
      <c r="W274" s="261" t="s">
        <v>2209</v>
      </c>
      <c r="X274" s="261" t="s">
        <v>35</v>
      </c>
      <c r="Y274" s="261" t="s">
        <v>1517</v>
      </c>
      <c r="Z274" s="261" t="s">
        <v>725</v>
      </c>
      <c r="AA274" s="261"/>
    </row>
    <row r="275" spans="1:27" ht="25.5" x14ac:dyDescent="0.25">
      <c r="A275" s="260" t="s">
        <v>1794</v>
      </c>
      <c r="B275" s="261">
        <v>1000</v>
      </c>
      <c r="C275" s="262" t="s">
        <v>31</v>
      </c>
      <c r="D275" s="261" t="s">
        <v>59</v>
      </c>
      <c r="E275" s="261" t="s">
        <v>2936</v>
      </c>
      <c r="F275" s="261" t="s">
        <v>2475</v>
      </c>
      <c r="G275" s="261" t="s">
        <v>3314</v>
      </c>
      <c r="H275" s="261" t="s">
        <v>3315</v>
      </c>
      <c r="I275" s="261" t="s">
        <v>2033</v>
      </c>
      <c r="J275" s="261" t="s">
        <v>721</v>
      </c>
      <c r="K275" s="261" t="s">
        <v>1109</v>
      </c>
      <c r="L275" s="261" t="s">
        <v>28</v>
      </c>
      <c r="M275" s="261" t="s">
        <v>3316</v>
      </c>
      <c r="N275" s="261" t="s">
        <v>1795</v>
      </c>
      <c r="O275" s="262"/>
      <c r="P275" s="261" t="s">
        <v>3316</v>
      </c>
      <c r="Q275" s="261" t="s">
        <v>1795</v>
      </c>
      <c r="R275" s="261" t="s">
        <v>3317</v>
      </c>
      <c r="S275" s="261" t="s">
        <v>5</v>
      </c>
      <c r="T275" s="261" t="s">
        <v>3316</v>
      </c>
      <c r="U275" s="261" t="s">
        <v>1798</v>
      </c>
      <c r="V275" s="261"/>
      <c r="W275" s="261" t="s">
        <v>1796</v>
      </c>
      <c r="X275" s="261" t="s">
        <v>35</v>
      </c>
      <c r="Y275" s="261" t="s">
        <v>1797</v>
      </c>
      <c r="Z275" s="261" t="s">
        <v>725</v>
      </c>
      <c r="AA275" s="261"/>
    </row>
    <row r="276" spans="1:27" ht="25.5" x14ac:dyDescent="0.25">
      <c r="A276" s="260" t="s">
        <v>1794</v>
      </c>
      <c r="B276" s="261">
        <v>1000</v>
      </c>
      <c r="C276" s="262" t="s">
        <v>31</v>
      </c>
      <c r="D276" s="261" t="s">
        <v>59</v>
      </c>
      <c r="E276" s="261" t="s">
        <v>2936</v>
      </c>
      <c r="F276" s="261" t="s">
        <v>2475</v>
      </c>
      <c r="G276" s="261" t="s">
        <v>3314</v>
      </c>
      <c r="H276" s="261" t="s">
        <v>3315</v>
      </c>
      <c r="I276" s="261" t="s">
        <v>2033</v>
      </c>
      <c r="J276" s="261" t="s">
        <v>721</v>
      </c>
      <c r="K276" s="261" t="s">
        <v>1109</v>
      </c>
      <c r="L276" s="261" t="s">
        <v>28</v>
      </c>
      <c r="M276" s="261" t="s">
        <v>3318</v>
      </c>
      <c r="N276" s="261" t="s">
        <v>3319</v>
      </c>
      <c r="O276" s="262"/>
      <c r="P276" s="261" t="s">
        <v>3316</v>
      </c>
      <c r="Q276" s="261" t="s">
        <v>1795</v>
      </c>
      <c r="R276" s="261" t="s">
        <v>3317</v>
      </c>
      <c r="S276" s="261" t="s">
        <v>5</v>
      </c>
      <c r="T276" s="261" t="s">
        <v>3318</v>
      </c>
      <c r="U276" s="261" t="s">
        <v>3320</v>
      </c>
      <c r="V276" s="261"/>
      <c r="W276" s="261" t="s">
        <v>1796</v>
      </c>
      <c r="X276" s="261" t="s">
        <v>35</v>
      </c>
      <c r="Y276" s="261" t="s">
        <v>1797</v>
      </c>
      <c r="Z276" s="261" t="s">
        <v>725</v>
      </c>
      <c r="AA276" s="261"/>
    </row>
    <row r="277" spans="1:27" ht="51" customHeight="1" x14ac:dyDescent="0.25">
      <c r="A277" s="260" t="s">
        <v>1799</v>
      </c>
      <c r="B277" s="261">
        <v>950</v>
      </c>
      <c r="C277" s="262" t="s">
        <v>31</v>
      </c>
      <c r="D277" s="261" t="s">
        <v>59</v>
      </c>
      <c r="E277" s="261" t="s">
        <v>1934</v>
      </c>
      <c r="F277" s="261" t="s">
        <v>2672</v>
      </c>
      <c r="G277" s="261" t="s">
        <v>2210</v>
      </c>
      <c r="H277" s="261" t="s">
        <v>1801</v>
      </c>
      <c r="I277" s="261" t="s">
        <v>1802</v>
      </c>
      <c r="J277" s="261" t="s">
        <v>721</v>
      </c>
      <c r="K277" s="261" t="s">
        <v>1803</v>
      </c>
      <c r="L277" s="261" t="s">
        <v>53</v>
      </c>
      <c r="M277" s="261" t="s">
        <v>1800</v>
      </c>
      <c r="N277" s="261" t="s">
        <v>3321</v>
      </c>
      <c r="O277" s="262"/>
      <c r="P277" s="261" t="s">
        <v>2211</v>
      </c>
      <c r="Q277" s="261" t="s">
        <v>3321</v>
      </c>
      <c r="R277" s="261" t="s">
        <v>3322</v>
      </c>
      <c r="S277" s="261" t="s">
        <v>789</v>
      </c>
      <c r="T277" s="261" t="s">
        <v>1800</v>
      </c>
      <c r="U277" s="261" t="s">
        <v>3323</v>
      </c>
      <c r="V277" s="261"/>
      <c r="W277" s="261" t="s">
        <v>3324</v>
      </c>
      <c r="X277" s="261" t="s">
        <v>721</v>
      </c>
      <c r="Y277" s="261" t="s">
        <v>1803</v>
      </c>
      <c r="Z277" s="261" t="s">
        <v>3325</v>
      </c>
      <c r="AA277" s="261" t="s">
        <v>3326</v>
      </c>
    </row>
    <row r="278" spans="1:27" ht="51" customHeight="1" x14ac:dyDescent="0.25">
      <c r="A278" s="260" t="s">
        <v>1799</v>
      </c>
      <c r="B278" s="261">
        <v>1080</v>
      </c>
      <c r="C278" s="262" t="s">
        <v>31</v>
      </c>
      <c r="D278" s="261" t="s">
        <v>59</v>
      </c>
      <c r="E278" s="261" t="s">
        <v>1934</v>
      </c>
      <c r="F278" s="261" t="s">
        <v>2672</v>
      </c>
      <c r="G278" s="261" t="s">
        <v>2210</v>
      </c>
      <c r="H278" s="261" t="s">
        <v>1801</v>
      </c>
      <c r="I278" s="261" t="s">
        <v>1802</v>
      </c>
      <c r="J278" s="261" t="s">
        <v>721</v>
      </c>
      <c r="K278" s="261" t="s">
        <v>1803</v>
      </c>
      <c r="L278" s="261" t="s">
        <v>53</v>
      </c>
      <c r="M278" s="261" t="s">
        <v>1800</v>
      </c>
      <c r="N278" s="261" t="s">
        <v>3321</v>
      </c>
      <c r="O278" s="262"/>
      <c r="P278" s="261" t="s">
        <v>2211</v>
      </c>
      <c r="Q278" s="261" t="s">
        <v>3321</v>
      </c>
      <c r="R278" s="261" t="s">
        <v>3322</v>
      </c>
      <c r="S278" s="261" t="s">
        <v>771</v>
      </c>
      <c r="T278" s="261" t="s">
        <v>1800</v>
      </c>
      <c r="U278" s="261" t="s">
        <v>3327</v>
      </c>
      <c r="V278" s="261"/>
      <c r="W278" s="261" t="s">
        <v>3328</v>
      </c>
      <c r="X278" s="261" t="s">
        <v>721</v>
      </c>
      <c r="Y278" s="261" t="s">
        <v>1803</v>
      </c>
      <c r="Z278" s="261" t="s">
        <v>3325</v>
      </c>
      <c r="AA278" s="261" t="s">
        <v>3329</v>
      </c>
    </row>
    <row r="279" spans="1:27" ht="51" customHeight="1" x14ac:dyDescent="0.25">
      <c r="A279" s="260" t="s">
        <v>1799</v>
      </c>
      <c r="B279" s="261">
        <v>1080</v>
      </c>
      <c r="C279" s="262" t="s">
        <v>31</v>
      </c>
      <c r="D279" s="261" t="s">
        <v>59</v>
      </c>
      <c r="E279" s="261" t="s">
        <v>1934</v>
      </c>
      <c r="F279" s="261" t="s">
        <v>2672</v>
      </c>
      <c r="G279" s="261" t="s">
        <v>2210</v>
      </c>
      <c r="H279" s="261" t="s">
        <v>1801</v>
      </c>
      <c r="I279" s="261" t="s">
        <v>1802</v>
      </c>
      <c r="J279" s="261" t="s">
        <v>721</v>
      </c>
      <c r="K279" s="261" t="s">
        <v>1803</v>
      </c>
      <c r="L279" s="261" t="s">
        <v>53</v>
      </c>
      <c r="M279" s="261" t="s">
        <v>1800</v>
      </c>
      <c r="N279" s="261" t="s">
        <v>3321</v>
      </c>
      <c r="O279" s="262"/>
      <c r="P279" s="261" t="s">
        <v>2211</v>
      </c>
      <c r="Q279" s="261" t="s">
        <v>3321</v>
      </c>
      <c r="R279" s="261" t="s">
        <v>3322</v>
      </c>
      <c r="S279" s="261" t="s">
        <v>789</v>
      </c>
      <c r="T279" s="261" t="s">
        <v>1800</v>
      </c>
      <c r="U279" s="261" t="s">
        <v>1801</v>
      </c>
      <c r="V279" s="261"/>
      <c r="W279" s="261" t="s">
        <v>1802</v>
      </c>
      <c r="X279" s="261" t="s">
        <v>721</v>
      </c>
      <c r="Y279" s="261" t="s">
        <v>1803</v>
      </c>
      <c r="Z279" s="261" t="s">
        <v>3325</v>
      </c>
      <c r="AA279" s="261" t="s">
        <v>3330</v>
      </c>
    </row>
    <row r="280" spans="1:27" x14ac:dyDescent="0.25">
      <c r="A280" s="260" t="s">
        <v>1804</v>
      </c>
      <c r="B280" s="261">
        <v>300</v>
      </c>
      <c r="C280" s="262" t="s">
        <v>31</v>
      </c>
      <c r="D280" s="261" t="s">
        <v>18</v>
      </c>
      <c r="E280" s="261" t="s">
        <v>756</v>
      </c>
      <c r="F280" s="261" t="s">
        <v>3331</v>
      </c>
      <c r="G280" s="261" t="s">
        <v>3332</v>
      </c>
      <c r="H280" s="261" t="s">
        <v>1805</v>
      </c>
      <c r="I280" s="261" t="s">
        <v>1085</v>
      </c>
      <c r="J280" s="261" t="s">
        <v>35</v>
      </c>
      <c r="K280" s="261" t="s">
        <v>1086</v>
      </c>
      <c r="L280" s="261" t="s">
        <v>49</v>
      </c>
      <c r="M280" s="261" t="s">
        <v>3333</v>
      </c>
      <c r="N280" s="261" t="s">
        <v>3334</v>
      </c>
      <c r="O280" s="262"/>
      <c r="P280" s="261" t="s">
        <v>3333</v>
      </c>
      <c r="Q280" s="261" t="s">
        <v>3335</v>
      </c>
      <c r="R280" s="261" t="s">
        <v>3336</v>
      </c>
      <c r="S280" s="261" t="s">
        <v>2159</v>
      </c>
      <c r="T280" s="261" t="s">
        <v>3333</v>
      </c>
      <c r="U280" s="261" t="s">
        <v>1805</v>
      </c>
      <c r="V280" s="261"/>
      <c r="W280" s="261" t="s">
        <v>1085</v>
      </c>
      <c r="X280" s="261" t="s">
        <v>35</v>
      </c>
      <c r="Y280" s="261"/>
      <c r="Z280" s="261" t="s">
        <v>725</v>
      </c>
      <c r="AA280" s="261" t="s">
        <v>1953</v>
      </c>
    </row>
    <row r="281" spans="1:27" ht="25.5" x14ac:dyDescent="0.25">
      <c r="A281" s="260" t="s">
        <v>1806</v>
      </c>
      <c r="B281" s="261">
        <v>1200</v>
      </c>
      <c r="C281" s="262" t="s">
        <v>31</v>
      </c>
      <c r="D281" s="261" t="s">
        <v>59</v>
      </c>
      <c r="E281" s="261" t="s">
        <v>828</v>
      </c>
      <c r="F281" s="261" t="s">
        <v>2752</v>
      </c>
      <c r="G281" s="261" t="s">
        <v>3337</v>
      </c>
      <c r="H281" s="261" t="s">
        <v>3338</v>
      </c>
      <c r="I281" s="261" t="s">
        <v>1464</v>
      </c>
      <c r="J281" s="261" t="s">
        <v>721</v>
      </c>
      <c r="K281" s="261" t="s">
        <v>1055</v>
      </c>
      <c r="L281" s="261" t="s">
        <v>43</v>
      </c>
      <c r="M281" s="261" t="s">
        <v>1807</v>
      </c>
      <c r="N281" s="261" t="s">
        <v>1809</v>
      </c>
      <c r="O281" s="262"/>
      <c r="P281" s="261" t="s">
        <v>2212</v>
      </c>
      <c r="Q281" s="261" t="s">
        <v>1809</v>
      </c>
      <c r="R281" s="261" t="s">
        <v>1808</v>
      </c>
      <c r="S281" s="261" t="s">
        <v>837</v>
      </c>
      <c r="T281" s="261" t="s">
        <v>1807</v>
      </c>
      <c r="U281" s="261" t="s">
        <v>1810</v>
      </c>
      <c r="V281" s="261"/>
      <c r="W281" s="261" t="s">
        <v>1464</v>
      </c>
      <c r="X281" s="261" t="s">
        <v>35</v>
      </c>
      <c r="Y281" s="261"/>
      <c r="Z281" s="261" t="s">
        <v>725</v>
      </c>
      <c r="AA281" s="261" t="s">
        <v>3339</v>
      </c>
    </row>
    <row r="282" spans="1:27" x14ac:dyDescent="0.25">
      <c r="A282" s="260" t="s">
        <v>1811</v>
      </c>
      <c r="B282" s="261">
        <v>400</v>
      </c>
      <c r="C282" s="262" t="s">
        <v>31</v>
      </c>
      <c r="D282" s="261" t="s">
        <v>18</v>
      </c>
      <c r="E282" s="261"/>
      <c r="F282" s="261"/>
      <c r="G282" s="261" t="s">
        <v>3340</v>
      </c>
      <c r="H282" s="261" t="s">
        <v>3341</v>
      </c>
      <c r="I282" s="261" t="s">
        <v>665</v>
      </c>
      <c r="J282" s="261" t="s">
        <v>35</v>
      </c>
      <c r="K282" s="261" t="s">
        <v>800</v>
      </c>
      <c r="L282" s="261" t="s">
        <v>723</v>
      </c>
      <c r="M282" s="261" t="s">
        <v>2213</v>
      </c>
      <c r="N282" s="261" t="s">
        <v>1812</v>
      </c>
      <c r="O282" s="262"/>
      <c r="P282" s="261" t="s">
        <v>2213</v>
      </c>
      <c r="Q282" s="261" t="s">
        <v>1812</v>
      </c>
      <c r="R282" s="261" t="s">
        <v>2214</v>
      </c>
      <c r="S282" s="261"/>
      <c r="T282" s="261" t="s">
        <v>2213</v>
      </c>
      <c r="U282" s="261" t="s">
        <v>1813</v>
      </c>
      <c r="V282" s="261"/>
      <c r="W282" s="261" t="s">
        <v>665</v>
      </c>
      <c r="X282" s="261" t="s">
        <v>35</v>
      </c>
      <c r="Y282" s="261"/>
      <c r="Z282" s="261" t="s">
        <v>725</v>
      </c>
      <c r="AA282" s="261"/>
    </row>
    <row r="283" spans="1:27" x14ac:dyDescent="0.25">
      <c r="A283" s="260" t="s">
        <v>1814</v>
      </c>
      <c r="B283" s="261">
        <v>2000</v>
      </c>
      <c r="C283" s="262" t="s">
        <v>31</v>
      </c>
      <c r="D283" s="261" t="s">
        <v>59</v>
      </c>
      <c r="E283" s="261" t="s">
        <v>863</v>
      </c>
      <c r="F283" s="261" t="s">
        <v>3342</v>
      </c>
      <c r="G283" s="261" t="s">
        <v>1818</v>
      </c>
      <c r="H283" s="261" t="s">
        <v>3343</v>
      </c>
      <c r="I283" s="261" t="s">
        <v>1819</v>
      </c>
      <c r="J283" s="261" t="s">
        <v>721</v>
      </c>
      <c r="K283" s="261" t="s">
        <v>1011</v>
      </c>
      <c r="L283" s="261" t="s">
        <v>70</v>
      </c>
      <c r="M283" s="261" t="s">
        <v>1816</v>
      </c>
      <c r="N283" s="261" t="s">
        <v>1817</v>
      </c>
      <c r="O283" s="262"/>
      <c r="P283" s="261" t="s">
        <v>1816</v>
      </c>
      <c r="Q283" s="261" t="s">
        <v>3344</v>
      </c>
      <c r="R283" s="261" t="s">
        <v>1815</v>
      </c>
      <c r="S283" s="261" t="s">
        <v>751</v>
      </c>
      <c r="T283" s="261" t="s">
        <v>1816</v>
      </c>
      <c r="U283" s="261" t="s">
        <v>3345</v>
      </c>
      <c r="V283" s="261"/>
      <c r="W283" s="261" t="s">
        <v>639</v>
      </c>
      <c r="X283" s="261" t="s">
        <v>822</v>
      </c>
      <c r="Y283" s="261" t="s">
        <v>1011</v>
      </c>
      <c r="Z283" s="261" t="s">
        <v>725</v>
      </c>
      <c r="AA283" s="261" t="s">
        <v>3346</v>
      </c>
    </row>
    <row r="284" spans="1:27" ht="25.5" x14ac:dyDescent="0.25">
      <c r="A284" s="260" t="s">
        <v>1917</v>
      </c>
      <c r="B284" s="261">
        <v>800</v>
      </c>
      <c r="C284" s="262" t="s">
        <v>31</v>
      </c>
      <c r="D284" s="261" t="s">
        <v>59</v>
      </c>
      <c r="E284" s="261" t="s">
        <v>828</v>
      </c>
      <c r="F284" s="261" t="s">
        <v>2420</v>
      </c>
      <c r="G284" s="261" t="s">
        <v>2215</v>
      </c>
      <c r="H284" s="261" t="s">
        <v>2216</v>
      </c>
      <c r="I284" s="261" t="s">
        <v>815</v>
      </c>
      <c r="J284" s="261" t="s">
        <v>35</v>
      </c>
      <c r="K284" s="261" t="s">
        <v>816</v>
      </c>
      <c r="L284" s="261" t="s">
        <v>723</v>
      </c>
      <c r="M284" s="261" t="s">
        <v>2217</v>
      </c>
      <c r="N284" s="261" t="s">
        <v>3347</v>
      </c>
      <c r="O284" s="262"/>
      <c r="P284" s="261" t="s">
        <v>2217</v>
      </c>
      <c r="Q284" s="261" t="s">
        <v>2218</v>
      </c>
      <c r="R284" s="261" t="s">
        <v>2219</v>
      </c>
      <c r="S284" s="261" t="s">
        <v>3348</v>
      </c>
      <c r="T284" s="261" t="s">
        <v>2217</v>
      </c>
      <c r="U284" s="261" t="s">
        <v>3349</v>
      </c>
      <c r="V284" s="261"/>
      <c r="W284" s="261" t="s">
        <v>3350</v>
      </c>
      <c r="X284" s="261" t="s">
        <v>35</v>
      </c>
      <c r="Y284" s="261"/>
      <c r="Z284" s="261" t="s">
        <v>725</v>
      </c>
      <c r="AA284" s="261" t="s">
        <v>3351</v>
      </c>
    </row>
    <row r="285" spans="1:27" x14ac:dyDescent="0.25">
      <c r="A285" s="260" t="s">
        <v>1917</v>
      </c>
      <c r="B285" s="261">
        <v>200</v>
      </c>
      <c r="C285" s="262" t="s">
        <v>31</v>
      </c>
      <c r="D285" s="261" t="s">
        <v>18</v>
      </c>
      <c r="E285" s="261" t="s">
        <v>863</v>
      </c>
      <c r="F285" s="274">
        <v>74.63</v>
      </c>
      <c r="G285" s="261" t="s">
        <v>2215</v>
      </c>
      <c r="H285" s="261" t="s">
        <v>2216</v>
      </c>
      <c r="I285" s="261" t="s">
        <v>815</v>
      </c>
      <c r="J285" s="261" t="s">
        <v>35</v>
      </c>
      <c r="K285" s="261" t="s">
        <v>816</v>
      </c>
      <c r="L285" s="261" t="s">
        <v>723</v>
      </c>
      <c r="M285" s="261" t="s">
        <v>2217</v>
      </c>
      <c r="N285" s="261" t="s">
        <v>3347</v>
      </c>
      <c r="O285" s="262"/>
      <c r="P285" s="261" t="s">
        <v>2217</v>
      </c>
      <c r="Q285" s="261" t="s">
        <v>2218</v>
      </c>
      <c r="R285" s="261" t="s">
        <v>2219</v>
      </c>
      <c r="S285" s="261" t="s">
        <v>3348</v>
      </c>
      <c r="T285" s="261" t="s">
        <v>2217</v>
      </c>
      <c r="U285" s="261" t="s">
        <v>3349</v>
      </c>
      <c r="V285" s="261"/>
      <c r="W285" s="261" t="s">
        <v>3350</v>
      </c>
      <c r="X285" s="261" t="s">
        <v>35</v>
      </c>
      <c r="Y285" s="261"/>
      <c r="Z285" s="261" t="s">
        <v>725</v>
      </c>
      <c r="AA285" s="261" t="s">
        <v>3351</v>
      </c>
    </row>
    <row r="286" spans="1:27" x14ac:dyDescent="0.25">
      <c r="A286" s="260" t="s">
        <v>1820</v>
      </c>
      <c r="B286" s="261">
        <v>250</v>
      </c>
      <c r="C286" s="262" t="s">
        <v>31</v>
      </c>
      <c r="D286" s="261" t="s">
        <v>18</v>
      </c>
      <c r="E286" s="261" t="s">
        <v>731</v>
      </c>
      <c r="F286" s="261"/>
      <c r="G286" s="261" t="s">
        <v>1824</v>
      </c>
      <c r="H286" s="261" t="s">
        <v>3352</v>
      </c>
      <c r="I286" s="261" t="s">
        <v>1779</v>
      </c>
      <c r="J286" s="261" t="s">
        <v>721</v>
      </c>
      <c r="K286" s="261" t="s">
        <v>727</v>
      </c>
      <c r="L286" s="261" t="s">
        <v>28</v>
      </c>
      <c r="M286" s="261" t="s">
        <v>1821</v>
      </c>
      <c r="N286" s="261" t="s">
        <v>1823</v>
      </c>
      <c r="O286" s="262"/>
      <c r="P286" s="261" t="s">
        <v>1821</v>
      </c>
      <c r="Q286" s="261" t="s">
        <v>3353</v>
      </c>
      <c r="R286" s="261" t="s">
        <v>1822</v>
      </c>
      <c r="S286" s="261"/>
      <c r="T286" s="261" t="s">
        <v>1821</v>
      </c>
      <c r="U286" s="261" t="s">
        <v>1825</v>
      </c>
      <c r="V286" s="261"/>
      <c r="W286" s="261" t="s">
        <v>1779</v>
      </c>
      <c r="X286" s="261" t="s">
        <v>35</v>
      </c>
      <c r="Y286" s="261"/>
      <c r="Z286" s="261" t="s">
        <v>725</v>
      </c>
      <c r="AA286" s="261"/>
    </row>
  </sheetData>
  <sheetProtection algorithmName="SHA-512" hashValue="M7Ed/STqjOmDm9Wd9YRTXyBWzgriDKPiikfJRTvjZ5GaDW2Uich/0bQvUj4Ww0iwWZ8f+Yp8tRrvuTF3mIyCfA==" saltValue="m7OYlPe6ZqbaKtzglBJZ8w==" spinCount="100000" sheet="1" objects="1" scenarios="1"/>
  <mergeCells count="1">
    <mergeCell ref="A1:D1"/>
  </mergeCells>
  <hyperlinks>
    <hyperlink ref="R27" r:id="rId1"/>
    <hyperlink ref="R43" r:id="rId2"/>
    <hyperlink ref="R45" r:id="rId3"/>
    <hyperlink ref="R46" r:id="rId4"/>
    <hyperlink ref="R47" r:id="rId5"/>
    <hyperlink ref="R243" r:id="rId6"/>
    <hyperlink ref="O242" r:id="rId7"/>
    <hyperlink ref="R242" r:id="rId8"/>
    <hyperlink ref="R54" r:id="rId9"/>
    <hyperlink ref="R55" r:id="rId10"/>
    <hyperlink ref="R56" r:id="rId11"/>
    <hyperlink ref="R57" r:id="rId12"/>
    <hyperlink ref="R58" r:id="rId13"/>
    <hyperlink ref="O158" r:id="rId14"/>
    <hyperlink ref="R158" r:id="rId15"/>
    <hyperlink ref="O76" r:id="rId16"/>
    <hyperlink ref="R76" r:id="rId17"/>
    <hyperlink ref="O233" r:id="rId18"/>
  </hyperlinks>
  <pageMargins left="0.7" right="0.7" top="0.75" bottom="0.75" header="0.3" footer="0.3"/>
  <pageSetup orientation="portrait"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E50"/>
  <sheetViews>
    <sheetView showGridLines="0" zoomScaleNormal="100" workbookViewId="0"/>
  </sheetViews>
  <sheetFormatPr defaultRowHeight="15" x14ac:dyDescent="0.25"/>
  <cols>
    <col min="1" max="1" width="4.42578125" style="48" customWidth="1"/>
    <col min="2" max="2" width="24" style="175" customWidth="1"/>
    <col min="3" max="3" width="24.7109375" style="175" customWidth="1"/>
    <col min="4" max="4" width="23.85546875" style="175" customWidth="1"/>
    <col min="5" max="5" width="25.85546875" style="175" customWidth="1"/>
    <col min="6" max="16384" width="9.140625" style="48"/>
  </cols>
  <sheetData>
    <row r="1" spans="2:5" ht="18.75" x14ac:dyDescent="0.25">
      <c r="B1" s="387" t="s">
        <v>2242</v>
      </c>
      <c r="C1" s="387"/>
      <c r="D1" s="387"/>
      <c r="E1" s="387"/>
    </row>
    <row r="3" spans="2:5" ht="64.5" customHeight="1" x14ac:dyDescent="0.25">
      <c r="B3" s="151" t="s">
        <v>653</v>
      </c>
      <c r="C3" s="151" t="s">
        <v>654</v>
      </c>
      <c r="D3" s="152" t="s">
        <v>655</v>
      </c>
      <c r="E3" s="152" t="s">
        <v>688</v>
      </c>
    </row>
    <row r="4" spans="2:5" ht="16.5" thickBot="1" x14ac:dyDescent="0.3">
      <c r="B4" s="153"/>
      <c r="C4" s="154"/>
      <c r="D4" s="155"/>
      <c r="E4" s="155"/>
    </row>
    <row r="5" spans="2:5" ht="15.75" x14ac:dyDescent="0.25">
      <c r="B5" s="408" t="s">
        <v>656</v>
      </c>
      <c r="C5" s="156" t="s">
        <v>656</v>
      </c>
      <c r="D5" s="157">
        <v>10800</v>
      </c>
      <c r="E5" s="157">
        <v>0</v>
      </c>
    </row>
    <row r="6" spans="2:5" ht="15.75" x14ac:dyDescent="0.25">
      <c r="B6" s="409"/>
      <c r="C6" s="158" t="s">
        <v>657</v>
      </c>
      <c r="D6" s="157">
        <v>6500</v>
      </c>
      <c r="E6" s="157">
        <v>3000</v>
      </c>
    </row>
    <row r="7" spans="2:5" ht="15.75" x14ac:dyDescent="0.25">
      <c r="B7" s="409"/>
      <c r="C7" s="158" t="s">
        <v>658</v>
      </c>
      <c r="D7" s="157">
        <v>8100</v>
      </c>
      <c r="E7" s="157">
        <v>1500</v>
      </c>
    </row>
    <row r="8" spans="2:5" ht="15.75" x14ac:dyDescent="0.25">
      <c r="B8" s="409"/>
      <c r="C8" s="159" t="s">
        <v>659</v>
      </c>
      <c r="D8" s="157">
        <v>6600</v>
      </c>
      <c r="E8" s="157">
        <v>0</v>
      </c>
    </row>
    <row r="9" spans="2:5" ht="15.75" x14ac:dyDescent="0.25">
      <c r="B9" s="410"/>
      <c r="C9" s="159" t="s">
        <v>660</v>
      </c>
      <c r="D9" s="157">
        <v>9000</v>
      </c>
      <c r="E9" s="157">
        <v>0</v>
      </c>
    </row>
    <row r="10" spans="2:5" ht="16.5" thickBot="1" x14ac:dyDescent="0.3">
      <c r="B10" s="406" t="s">
        <v>661</v>
      </c>
      <c r="C10" s="407"/>
      <c r="D10" s="160">
        <f>SUM(D5:D9)</f>
        <v>41000</v>
      </c>
      <c r="E10" s="161">
        <f>SUM(E5:E9)</f>
        <v>4500</v>
      </c>
    </row>
    <row r="11" spans="2:5" ht="16.5" thickBot="1" x14ac:dyDescent="0.3">
      <c r="B11" s="162"/>
      <c r="C11" s="162"/>
      <c r="D11" s="163"/>
      <c r="E11" s="163"/>
    </row>
    <row r="12" spans="2:5" ht="15.75" x14ac:dyDescent="0.25">
      <c r="B12" s="403" t="s">
        <v>662</v>
      </c>
      <c r="C12" s="164" t="s">
        <v>663</v>
      </c>
      <c r="D12" s="157">
        <v>14000</v>
      </c>
      <c r="E12" s="157">
        <v>0</v>
      </c>
    </row>
    <row r="13" spans="2:5" ht="15.75" x14ac:dyDescent="0.25">
      <c r="B13" s="404"/>
      <c r="C13" s="159" t="s">
        <v>662</v>
      </c>
      <c r="D13" s="157">
        <v>26000</v>
      </c>
      <c r="E13" s="157">
        <v>0</v>
      </c>
    </row>
    <row r="14" spans="2:5" ht="15.75" x14ac:dyDescent="0.25">
      <c r="B14" s="404"/>
      <c r="C14" s="165" t="s">
        <v>664</v>
      </c>
      <c r="D14" s="166">
        <v>9000</v>
      </c>
      <c r="E14" s="166">
        <v>0</v>
      </c>
    </row>
    <row r="15" spans="2:5" ht="15.75" x14ac:dyDescent="0.25">
      <c r="B15" s="405"/>
      <c r="C15" s="165" t="s">
        <v>665</v>
      </c>
      <c r="D15" s="166">
        <v>12000</v>
      </c>
      <c r="E15" s="166">
        <v>0</v>
      </c>
    </row>
    <row r="16" spans="2:5" ht="16.5" thickBot="1" x14ac:dyDescent="0.3">
      <c r="B16" s="397" t="s">
        <v>666</v>
      </c>
      <c r="C16" s="398"/>
      <c r="D16" s="160">
        <f>SUM(D12:D15)</f>
        <v>61000</v>
      </c>
      <c r="E16" s="161">
        <f>SUM(E12:E15)</f>
        <v>0</v>
      </c>
    </row>
    <row r="17" spans="2:5" ht="16.5" thickBot="1" x14ac:dyDescent="0.3">
      <c r="B17" s="167"/>
      <c r="C17" s="168"/>
      <c r="D17" s="163"/>
      <c r="E17" s="163"/>
    </row>
    <row r="18" spans="2:5" ht="15.75" x14ac:dyDescent="0.25">
      <c r="B18" s="403" t="s">
        <v>667</v>
      </c>
      <c r="C18" s="164" t="s">
        <v>542</v>
      </c>
      <c r="D18" s="157">
        <v>9200</v>
      </c>
      <c r="E18" s="157">
        <v>1000</v>
      </c>
    </row>
    <row r="19" spans="2:5" ht="15.75" x14ac:dyDescent="0.25">
      <c r="B19" s="404"/>
      <c r="C19" s="159" t="s">
        <v>668</v>
      </c>
      <c r="D19" s="157">
        <v>8100</v>
      </c>
      <c r="E19" s="157">
        <v>2200</v>
      </c>
    </row>
    <row r="20" spans="2:5" ht="15.75" x14ac:dyDescent="0.25">
      <c r="B20" s="404"/>
      <c r="C20" s="159" t="s">
        <v>34</v>
      </c>
      <c r="D20" s="157">
        <v>19650</v>
      </c>
      <c r="E20" s="157">
        <v>4300</v>
      </c>
    </row>
    <row r="21" spans="2:5" ht="15.75" x14ac:dyDescent="0.25">
      <c r="B21" s="404"/>
      <c r="C21" s="159" t="s">
        <v>667</v>
      </c>
      <c r="D21" s="157">
        <v>9800</v>
      </c>
      <c r="E21" s="157">
        <v>0</v>
      </c>
    </row>
    <row r="22" spans="2:5" ht="15.75" x14ac:dyDescent="0.25">
      <c r="B22" s="405"/>
      <c r="C22" s="159" t="s">
        <v>669</v>
      </c>
      <c r="D22" s="157">
        <v>4300</v>
      </c>
      <c r="E22" s="157">
        <v>1000</v>
      </c>
    </row>
    <row r="23" spans="2:5" ht="16.5" thickBot="1" x14ac:dyDescent="0.3">
      <c r="B23" s="397" t="s">
        <v>670</v>
      </c>
      <c r="C23" s="398"/>
      <c r="D23" s="160">
        <f>SUM(D18:D22)</f>
        <v>51050</v>
      </c>
      <c r="E23" s="161">
        <f>SUM(E18:E22)</f>
        <v>8500</v>
      </c>
    </row>
    <row r="24" spans="2:5" ht="16.5" thickBot="1" x14ac:dyDescent="0.3">
      <c r="B24" s="167"/>
      <c r="C24" s="168"/>
      <c r="D24" s="163"/>
      <c r="E24" s="163"/>
    </row>
    <row r="25" spans="2:5" ht="15.75" x14ac:dyDescent="0.25">
      <c r="B25" s="403" t="s">
        <v>576</v>
      </c>
      <c r="C25" s="165" t="s">
        <v>672</v>
      </c>
      <c r="D25" s="166">
        <v>11500</v>
      </c>
      <c r="E25" s="166">
        <v>0</v>
      </c>
    </row>
    <row r="26" spans="2:5" ht="15.75" x14ac:dyDescent="0.25">
      <c r="B26" s="404"/>
      <c r="C26" s="165" t="s">
        <v>576</v>
      </c>
      <c r="D26" s="166">
        <v>9700</v>
      </c>
      <c r="E26" s="166">
        <v>0</v>
      </c>
    </row>
    <row r="27" spans="2:5" ht="15.75" x14ac:dyDescent="0.25">
      <c r="B27" s="404"/>
      <c r="C27" s="165" t="s">
        <v>639</v>
      </c>
      <c r="D27" s="166">
        <v>6300</v>
      </c>
      <c r="E27" s="166">
        <v>0</v>
      </c>
    </row>
    <row r="28" spans="2:5" ht="15.75" x14ac:dyDescent="0.25">
      <c r="B28" s="404"/>
      <c r="C28" s="165" t="s">
        <v>673</v>
      </c>
      <c r="D28" s="166">
        <v>15600</v>
      </c>
      <c r="E28" s="166">
        <v>0</v>
      </c>
    </row>
    <row r="29" spans="2:5" ht="15.75" x14ac:dyDescent="0.25">
      <c r="B29" s="405"/>
      <c r="C29" s="89" t="s">
        <v>671</v>
      </c>
      <c r="D29" s="166">
        <v>15800</v>
      </c>
      <c r="E29" s="166">
        <v>0</v>
      </c>
    </row>
    <row r="30" spans="2:5" ht="16.5" thickBot="1" x14ac:dyDescent="0.3">
      <c r="B30" s="397" t="s">
        <v>674</v>
      </c>
      <c r="C30" s="398"/>
      <c r="D30" s="160">
        <f>SUM(D25:D29)</f>
        <v>58900</v>
      </c>
      <c r="E30" s="161">
        <f>SUM(E25:E29)</f>
        <v>0</v>
      </c>
    </row>
    <row r="31" spans="2:5" ht="16.5" thickBot="1" x14ac:dyDescent="0.3">
      <c r="B31" s="167"/>
      <c r="C31" s="168"/>
      <c r="D31" s="169"/>
      <c r="E31" s="169"/>
    </row>
    <row r="32" spans="2:5" ht="15.75" x14ac:dyDescent="0.25">
      <c r="B32" s="403" t="s">
        <v>675</v>
      </c>
      <c r="C32" s="170" t="s">
        <v>676</v>
      </c>
      <c r="D32" s="166">
        <v>6500</v>
      </c>
      <c r="E32" s="166">
        <v>0</v>
      </c>
    </row>
    <row r="33" spans="2:5" ht="15.75" x14ac:dyDescent="0.25">
      <c r="B33" s="404"/>
      <c r="C33" s="165" t="s">
        <v>677</v>
      </c>
      <c r="D33" s="166">
        <v>5000</v>
      </c>
      <c r="E33" s="166">
        <v>0</v>
      </c>
    </row>
    <row r="34" spans="2:5" ht="15.75" x14ac:dyDescent="0.25">
      <c r="B34" s="404"/>
      <c r="C34" s="165" t="s">
        <v>678</v>
      </c>
      <c r="D34" s="166">
        <v>5500</v>
      </c>
      <c r="E34" s="166">
        <v>0</v>
      </c>
    </row>
    <row r="35" spans="2:5" ht="15.75" x14ac:dyDescent="0.25">
      <c r="B35" s="404"/>
      <c r="C35" s="165" t="s">
        <v>679</v>
      </c>
      <c r="D35" s="166">
        <v>4500</v>
      </c>
      <c r="E35" s="166">
        <v>0</v>
      </c>
    </row>
    <row r="36" spans="2:5" ht="15.75" x14ac:dyDescent="0.25">
      <c r="B36" s="404"/>
      <c r="C36" s="165" t="s">
        <v>82</v>
      </c>
      <c r="D36" s="166">
        <v>5500</v>
      </c>
      <c r="E36" s="166">
        <v>0</v>
      </c>
    </row>
    <row r="37" spans="2:5" ht="15.75" x14ac:dyDescent="0.25">
      <c r="B37" s="405"/>
      <c r="C37" s="165" t="s">
        <v>680</v>
      </c>
      <c r="D37" s="166">
        <v>1000</v>
      </c>
      <c r="E37" s="166">
        <v>0</v>
      </c>
    </row>
    <row r="38" spans="2:5" ht="16.5" thickBot="1" x14ac:dyDescent="0.3">
      <c r="B38" s="397" t="s">
        <v>681</v>
      </c>
      <c r="C38" s="398"/>
      <c r="D38" s="160">
        <f>SUM(D32:D37)</f>
        <v>28000</v>
      </c>
      <c r="E38" s="161">
        <f>SUM(E32:E37)</f>
        <v>0</v>
      </c>
    </row>
    <row r="39" spans="2:5" ht="16.5" thickBot="1" x14ac:dyDescent="0.3">
      <c r="B39" s="167"/>
      <c r="C39" s="168"/>
      <c r="D39" s="171"/>
      <c r="E39" s="171"/>
    </row>
    <row r="40" spans="2:5" ht="15.75" x14ac:dyDescent="0.25">
      <c r="B40" s="403" t="s">
        <v>682</v>
      </c>
      <c r="C40" s="170" t="s">
        <v>683</v>
      </c>
      <c r="D40" s="166">
        <v>5900</v>
      </c>
      <c r="E40" s="166">
        <v>0</v>
      </c>
    </row>
    <row r="41" spans="2:5" ht="15.75" x14ac:dyDescent="0.25">
      <c r="B41" s="404"/>
      <c r="C41" s="165" t="s">
        <v>684</v>
      </c>
      <c r="D41" s="166">
        <v>4600</v>
      </c>
      <c r="E41" s="166">
        <v>0</v>
      </c>
    </row>
    <row r="42" spans="2:5" ht="15.75" x14ac:dyDescent="0.25">
      <c r="B42" s="404"/>
      <c r="C42" s="165" t="s">
        <v>685</v>
      </c>
      <c r="D42" s="166">
        <v>4500</v>
      </c>
      <c r="E42" s="166">
        <v>0</v>
      </c>
    </row>
    <row r="43" spans="2:5" ht="15.75" x14ac:dyDescent="0.25">
      <c r="B43" s="404"/>
      <c r="C43" s="165" t="s">
        <v>686</v>
      </c>
      <c r="D43" s="166">
        <v>6000</v>
      </c>
      <c r="E43" s="166">
        <v>0</v>
      </c>
    </row>
    <row r="44" spans="2:5" ht="15.75" x14ac:dyDescent="0.25">
      <c r="B44" s="405"/>
      <c r="C44" s="159" t="s">
        <v>682</v>
      </c>
      <c r="D44" s="157">
        <v>7000</v>
      </c>
      <c r="E44" s="157">
        <v>0</v>
      </c>
    </row>
    <row r="45" spans="2:5" ht="16.5" thickBot="1" x14ac:dyDescent="0.3">
      <c r="B45" s="397" t="s">
        <v>687</v>
      </c>
      <c r="C45" s="398"/>
      <c r="D45" s="160">
        <f>SUM(D40:D44)</f>
        <v>28000</v>
      </c>
      <c r="E45" s="161">
        <f>SUM(E40:E44)</f>
        <v>0</v>
      </c>
    </row>
    <row r="46" spans="2:5" ht="16.5" thickBot="1" x14ac:dyDescent="0.3">
      <c r="B46" s="162"/>
      <c r="C46" s="162"/>
      <c r="D46" s="172"/>
      <c r="E46" s="172"/>
    </row>
    <row r="47" spans="2:5" ht="49.5" customHeight="1" x14ac:dyDescent="0.25">
      <c r="B47" s="399" t="s">
        <v>689</v>
      </c>
      <c r="C47" s="400"/>
      <c r="D47" s="173" t="s">
        <v>690</v>
      </c>
      <c r="E47" s="174" t="s">
        <v>691</v>
      </c>
    </row>
    <row r="48" spans="2:5" ht="27" customHeight="1" thickBot="1" x14ac:dyDescent="0.3">
      <c r="B48" s="401"/>
      <c r="C48" s="402"/>
      <c r="D48" s="160">
        <f>SUM(D10,D16,D23,D30,D38,D45)</f>
        <v>267950</v>
      </c>
      <c r="E48" s="161">
        <f>SUM(E10,E16,E23,E30,E38,E45)</f>
        <v>13000</v>
      </c>
    </row>
    <row r="49" spans="4:5" x14ac:dyDescent="0.25">
      <c r="D49" s="176"/>
      <c r="E49" s="176"/>
    </row>
    <row r="50" spans="4:5" x14ac:dyDescent="0.25">
      <c r="D50" s="177"/>
      <c r="E50" s="177"/>
    </row>
  </sheetData>
  <sheetProtection algorithmName="SHA-512" hashValue="yHJ2zGtQUCm6osfxP1bmr5VDgv8mF1+tosLHR12wWJAkxrmTozwLO0xHO+u8aQ8v2902MnojGybRTk5uE6LmYw==" saltValue="xF9/Wg3OP5gFFuQKaNK5Iw==" spinCount="100000" sheet="1" objects="1" scenarios="1"/>
  <mergeCells count="14">
    <mergeCell ref="B1:E1"/>
    <mergeCell ref="B5:B9"/>
    <mergeCell ref="B12:B15"/>
    <mergeCell ref="B18:B22"/>
    <mergeCell ref="B25:B29"/>
    <mergeCell ref="B45:C45"/>
    <mergeCell ref="B47:C48"/>
    <mergeCell ref="B40:B44"/>
    <mergeCell ref="B10:C10"/>
    <mergeCell ref="B16:C16"/>
    <mergeCell ref="B23:C23"/>
    <mergeCell ref="B30:C30"/>
    <mergeCell ref="B38:C38"/>
    <mergeCell ref="B32:B37"/>
  </mergeCells>
  <printOptions horizontalCentered="1"/>
  <pageMargins left="0.7" right="0.7" top="0.75" bottom="0.75" header="0.3" footer="0.3"/>
  <pageSetup scale="9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H185"/>
  <sheetViews>
    <sheetView showGridLines="0" zoomScaleNormal="100" workbookViewId="0">
      <selection activeCell="B1" sqref="B1:H1"/>
    </sheetView>
  </sheetViews>
  <sheetFormatPr defaultRowHeight="15.75" x14ac:dyDescent="0.25"/>
  <cols>
    <col min="1" max="1" width="4.7109375" style="60" customWidth="1"/>
    <col min="2" max="2" width="21.5703125" style="60" customWidth="1"/>
    <col min="3" max="3" width="24.42578125" style="60" customWidth="1"/>
    <col min="4" max="4" width="20.140625" style="60" hidden="1" customWidth="1"/>
    <col min="5" max="8" width="20.140625" style="60" customWidth="1"/>
    <col min="9" max="9" width="5.7109375" style="60" customWidth="1"/>
    <col min="10" max="16384" width="9.140625" style="60"/>
  </cols>
  <sheetData>
    <row r="1" spans="2:8" x14ac:dyDescent="0.25">
      <c r="B1" s="421" t="s">
        <v>2243</v>
      </c>
      <c r="C1" s="421"/>
      <c r="D1" s="421"/>
      <c r="E1" s="421"/>
      <c r="F1" s="421"/>
      <c r="G1" s="421"/>
      <c r="H1" s="421"/>
    </row>
    <row r="2" spans="2:8" ht="16.5" thickBot="1" x14ac:dyDescent="0.3"/>
    <row r="3" spans="2:8" ht="16.5" customHeight="1" thickBot="1" x14ac:dyDescent="0.3">
      <c r="B3" s="414" t="s">
        <v>491</v>
      </c>
      <c r="C3" s="415"/>
      <c r="D3" s="415"/>
      <c r="E3" s="415"/>
      <c r="F3" s="415"/>
      <c r="G3" s="415"/>
      <c r="H3" s="416"/>
    </row>
    <row r="4" spans="2:8" ht="67.5" customHeight="1" x14ac:dyDescent="0.25">
      <c r="B4" s="178" t="s">
        <v>484</v>
      </c>
      <c r="C4" s="179" t="s">
        <v>485</v>
      </c>
      <c r="D4" s="179" t="s">
        <v>486</v>
      </c>
      <c r="E4" s="179" t="s">
        <v>487</v>
      </c>
      <c r="F4" s="179" t="s">
        <v>488</v>
      </c>
      <c r="G4" s="179" t="s">
        <v>489</v>
      </c>
      <c r="H4" s="180" t="s">
        <v>490</v>
      </c>
    </row>
    <row r="5" spans="2:8" x14ac:dyDescent="0.25">
      <c r="B5" s="422" t="s">
        <v>492</v>
      </c>
      <c r="C5" s="181" t="s">
        <v>493</v>
      </c>
      <c r="D5" s="182"/>
      <c r="E5" s="183">
        <v>2700</v>
      </c>
      <c r="F5" s="184">
        <v>1000</v>
      </c>
      <c r="G5" s="184">
        <v>0</v>
      </c>
      <c r="H5" s="184">
        <v>0</v>
      </c>
    </row>
    <row r="6" spans="2:8" x14ac:dyDescent="0.25">
      <c r="B6" s="423"/>
      <c r="C6" s="181" t="s">
        <v>494</v>
      </c>
      <c r="D6" s="182"/>
      <c r="E6" s="183">
        <v>1200</v>
      </c>
      <c r="F6" s="184">
        <v>500</v>
      </c>
      <c r="G6" s="184">
        <v>0</v>
      </c>
      <c r="H6" s="184">
        <v>0</v>
      </c>
    </row>
    <row r="7" spans="2:8" x14ac:dyDescent="0.25">
      <c r="B7" s="423"/>
      <c r="C7" s="181" t="s">
        <v>495</v>
      </c>
      <c r="D7" s="182"/>
      <c r="E7" s="183">
        <v>1200</v>
      </c>
      <c r="F7" s="184">
        <v>500</v>
      </c>
      <c r="G7" s="184">
        <v>0</v>
      </c>
      <c r="H7" s="184">
        <v>0</v>
      </c>
    </row>
    <row r="8" spans="2:8" x14ac:dyDescent="0.25">
      <c r="B8" s="424"/>
      <c r="C8" s="181" t="s">
        <v>496</v>
      </c>
      <c r="D8" s="182"/>
      <c r="E8" s="183">
        <v>2700</v>
      </c>
      <c r="F8" s="184">
        <v>1000</v>
      </c>
      <c r="G8" s="184">
        <v>0</v>
      </c>
      <c r="H8" s="184">
        <v>0</v>
      </c>
    </row>
    <row r="9" spans="2:8" x14ac:dyDescent="0.25">
      <c r="B9" s="417" t="s">
        <v>497</v>
      </c>
      <c r="C9" s="418"/>
      <c r="D9" s="185">
        <f>SUM(D5:D8)</f>
        <v>0</v>
      </c>
      <c r="E9" s="186">
        <f>SUM(E5:E8)</f>
        <v>7800</v>
      </c>
      <c r="F9" s="186">
        <f t="shared" ref="F9:H9" si="0">SUM(F5:F8)</f>
        <v>3000</v>
      </c>
      <c r="G9" s="186">
        <f t="shared" si="0"/>
        <v>0</v>
      </c>
      <c r="H9" s="186">
        <f t="shared" si="0"/>
        <v>0</v>
      </c>
    </row>
    <row r="10" spans="2:8" x14ac:dyDescent="0.25">
      <c r="B10" s="429" t="s">
        <v>646</v>
      </c>
      <c r="C10" s="181" t="s">
        <v>498</v>
      </c>
      <c r="D10" s="187"/>
      <c r="E10" s="188">
        <v>0</v>
      </c>
      <c r="F10" s="189">
        <v>0</v>
      </c>
      <c r="G10" s="189">
        <v>0</v>
      </c>
      <c r="H10" s="189">
        <v>1000</v>
      </c>
    </row>
    <row r="11" spans="2:8" x14ac:dyDescent="0.25">
      <c r="B11" s="430"/>
      <c r="C11" s="181" t="s">
        <v>499</v>
      </c>
      <c r="D11" s="182"/>
      <c r="E11" s="183">
        <v>1700</v>
      </c>
      <c r="F11" s="184">
        <v>500</v>
      </c>
      <c r="G11" s="184">
        <v>0</v>
      </c>
      <c r="H11" s="184">
        <v>0</v>
      </c>
    </row>
    <row r="12" spans="2:8" x14ac:dyDescent="0.25">
      <c r="B12" s="430"/>
      <c r="C12" s="181" t="s">
        <v>500</v>
      </c>
      <c r="D12" s="182"/>
      <c r="E12" s="183">
        <v>1100</v>
      </c>
      <c r="F12" s="184">
        <v>750</v>
      </c>
      <c r="G12" s="184">
        <v>0</v>
      </c>
      <c r="H12" s="184">
        <v>0</v>
      </c>
    </row>
    <row r="13" spans="2:8" x14ac:dyDescent="0.25">
      <c r="B13" s="430"/>
      <c r="C13" s="181" t="s">
        <v>501</v>
      </c>
      <c r="D13" s="182"/>
      <c r="E13" s="183">
        <v>1700</v>
      </c>
      <c r="F13" s="184">
        <v>750</v>
      </c>
      <c r="G13" s="184">
        <v>0</v>
      </c>
      <c r="H13" s="184">
        <v>0</v>
      </c>
    </row>
    <row r="14" spans="2:8" x14ac:dyDescent="0.25">
      <c r="B14" s="431"/>
      <c r="C14" s="181" t="s">
        <v>502</v>
      </c>
      <c r="D14" s="182"/>
      <c r="E14" s="183">
        <v>0</v>
      </c>
      <c r="F14" s="184">
        <v>0</v>
      </c>
      <c r="G14" s="184">
        <v>0</v>
      </c>
      <c r="H14" s="184">
        <v>2000</v>
      </c>
    </row>
    <row r="15" spans="2:8" x14ac:dyDescent="0.25">
      <c r="B15" s="417" t="s">
        <v>497</v>
      </c>
      <c r="C15" s="418"/>
      <c r="D15" s="185">
        <f>SUM(D10:D14)</f>
        <v>0</v>
      </c>
      <c r="E15" s="186">
        <f>SUM(E10:E14)</f>
        <v>4500</v>
      </c>
      <c r="F15" s="186">
        <f t="shared" ref="F15:H15" si="1">SUM(F10:F14)</f>
        <v>2000</v>
      </c>
      <c r="G15" s="186">
        <f t="shared" si="1"/>
        <v>0</v>
      </c>
      <c r="H15" s="186">
        <f t="shared" si="1"/>
        <v>3000</v>
      </c>
    </row>
    <row r="16" spans="2:8" x14ac:dyDescent="0.25">
      <c r="B16" s="422" t="s">
        <v>503</v>
      </c>
      <c r="C16" s="190" t="s">
        <v>504</v>
      </c>
      <c r="D16" s="191"/>
      <c r="E16" s="183">
        <v>2800</v>
      </c>
      <c r="F16" s="184">
        <v>1000</v>
      </c>
      <c r="G16" s="184">
        <v>0</v>
      </c>
      <c r="H16" s="184">
        <v>0</v>
      </c>
    </row>
    <row r="17" spans="2:8" x14ac:dyDescent="0.25">
      <c r="B17" s="423"/>
      <c r="C17" s="190" t="s">
        <v>505</v>
      </c>
      <c r="D17" s="191"/>
      <c r="E17" s="183">
        <v>1500</v>
      </c>
      <c r="F17" s="184">
        <v>1000</v>
      </c>
      <c r="G17" s="184">
        <v>0</v>
      </c>
      <c r="H17" s="184">
        <v>1500</v>
      </c>
    </row>
    <row r="18" spans="2:8" x14ac:dyDescent="0.25">
      <c r="B18" s="424"/>
      <c r="C18" s="190" t="s">
        <v>506</v>
      </c>
      <c r="D18" s="191"/>
      <c r="E18" s="183">
        <v>1200</v>
      </c>
      <c r="F18" s="184">
        <v>600</v>
      </c>
      <c r="G18" s="184">
        <v>0</v>
      </c>
      <c r="H18" s="184">
        <v>0</v>
      </c>
    </row>
    <row r="19" spans="2:8" x14ac:dyDescent="0.25">
      <c r="B19" s="417" t="s">
        <v>497</v>
      </c>
      <c r="C19" s="418"/>
      <c r="D19" s="185">
        <f>SUM(D16:D18)</f>
        <v>0</v>
      </c>
      <c r="E19" s="186">
        <f>SUM(E16:E18)</f>
        <v>5500</v>
      </c>
      <c r="F19" s="186">
        <f t="shared" ref="F19:H19" si="2">SUM(F16:F18)</f>
        <v>2600</v>
      </c>
      <c r="G19" s="186">
        <f t="shared" si="2"/>
        <v>0</v>
      </c>
      <c r="H19" s="186">
        <f t="shared" si="2"/>
        <v>1500</v>
      </c>
    </row>
    <row r="20" spans="2:8" x14ac:dyDescent="0.25">
      <c r="B20" s="422" t="s">
        <v>507</v>
      </c>
      <c r="C20" s="181" t="s">
        <v>508</v>
      </c>
      <c r="D20" s="182"/>
      <c r="E20" s="183">
        <v>2000</v>
      </c>
      <c r="F20" s="184">
        <v>800</v>
      </c>
      <c r="G20" s="184">
        <v>0</v>
      </c>
      <c r="H20" s="184">
        <v>0</v>
      </c>
    </row>
    <row r="21" spans="2:8" x14ac:dyDescent="0.25">
      <c r="B21" s="423"/>
      <c r="C21" s="181" t="s">
        <v>509</v>
      </c>
      <c r="D21" s="182"/>
      <c r="E21" s="183">
        <v>1500</v>
      </c>
      <c r="F21" s="184">
        <v>500</v>
      </c>
      <c r="G21" s="184">
        <v>0</v>
      </c>
      <c r="H21" s="184">
        <v>0</v>
      </c>
    </row>
    <row r="22" spans="2:8" x14ac:dyDescent="0.25">
      <c r="B22" s="424"/>
      <c r="C22" s="181" t="s">
        <v>510</v>
      </c>
      <c r="D22" s="182"/>
      <c r="E22" s="183">
        <v>1500</v>
      </c>
      <c r="F22" s="184">
        <v>300</v>
      </c>
      <c r="G22" s="184">
        <v>0</v>
      </c>
      <c r="H22" s="184">
        <v>0</v>
      </c>
    </row>
    <row r="23" spans="2:8" x14ac:dyDescent="0.25">
      <c r="B23" s="417" t="s">
        <v>497</v>
      </c>
      <c r="C23" s="418"/>
      <c r="D23" s="185">
        <f>SUM(D20:D22)</f>
        <v>0</v>
      </c>
      <c r="E23" s="186">
        <f>SUM(E20:E22)</f>
        <v>5000</v>
      </c>
      <c r="F23" s="186">
        <f t="shared" ref="F23:H23" si="3">SUM(F20:F22)</f>
        <v>1600</v>
      </c>
      <c r="G23" s="186">
        <f t="shared" si="3"/>
        <v>0</v>
      </c>
      <c r="H23" s="186">
        <f t="shared" si="3"/>
        <v>0</v>
      </c>
    </row>
    <row r="24" spans="2:8" x14ac:dyDescent="0.25">
      <c r="B24" s="411" t="s">
        <v>511</v>
      </c>
      <c r="C24" s="181" t="s">
        <v>512</v>
      </c>
      <c r="D24" s="187"/>
      <c r="E24" s="188">
        <v>2000</v>
      </c>
      <c r="F24" s="188">
        <v>500</v>
      </c>
      <c r="G24" s="188">
        <v>0</v>
      </c>
      <c r="H24" s="188">
        <v>0</v>
      </c>
    </row>
    <row r="25" spans="2:8" x14ac:dyDescent="0.25">
      <c r="B25" s="412"/>
      <c r="C25" s="181" t="s">
        <v>513</v>
      </c>
      <c r="D25" s="182"/>
      <c r="E25" s="183">
        <v>1500</v>
      </c>
      <c r="F25" s="184">
        <v>1000</v>
      </c>
      <c r="G25" s="184">
        <v>0</v>
      </c>
      <c r="H25" s="184">
        <v>0</v>
      </c>
    </row>
    <row r="26" spans="2:8" x14ac:dyDescent="0.25">
      <c r="B26" s="412"/>
      <c r="C26" s="181" t="s">
        <v>514</v>
      </c>
      <c r="D26" s="182"/>
      <c r="E26" s="183">
        <v>1500</v>
      </c>
      <c r="F26" s="184">
        <v>500</v>
      </c>
      <c r="G26" s="184">
        <v>0</v>
      </c>
      <c r="H26" s="184">
        <v>0</v>
      </c>
    </row>
    <row r="27" spans="2:8" x14ac:dyDescent="0.25">
      <c r="B27" s="413"/>
      <c r="C27" s="181" t="s">
        <v>515</v>
      </c>
      <c r="D27" s="182"/>
      <c r="E27" s="183">
        <v>1500</v>
      </c>
      <c r="F27" s="184">
        <v>500</v>
      </c>
      <c r="G27" s="184">
        <v>0</v>
      </c>
      <c r="H27" s="184">
        <v>0</v>
      </c>
    </row>
    <row r="28" spans="2:8" ht="16.5" thickBot="1" x14ac:dyDescent="0.3">
      <c r="B28" s="427" t="s">
        <v>497</v>
      </c>
      <c r="C28" s="428"/>
      <c r="D28" s="192">
        <f>SUM(D24:D27)</f>
        <v>0</v>
      </c>
      <c r="E28" s="193">
        <f>SUM(E24:E27)</f>
        <v>6500</v>
      </c>
      <c r="F28" s="193">
        <f t="shared" ref="F28:H28" si="4">SUM(F24:F27)</f>
        <v>2500</v>
      </c>
      <c r="G28" s="193">
        <f t="shared" si="4"/>
        <v>0</v>
      </c>
      <c r="H28" s="193">
        <f t="shared" si="4"/>
        <v>0</v>
      </c>
    </row>
    <row r="29" spans="2:8" ht="16.5" thickBot="1" x14ac:dyDescent="0.3">
      <c r="B29" s="425" t="s">
        <v>516</v>
      </c>
      <c r="C29" s="426"/>
      <c r="D29" s="194">
        <f>SUM(D28,D23,D19,D15,D9)</f>
        <v>0</v>
      </c>
      <c r="E29" s="194">
        <f>E28+E23+E19+E15+E9</f>
        <v>29300</v>
      </c>
      <c r="F29" s="194">
        <f>F28+F23+F19+F15+F9</f>
        <v>11700</v>
      </c>
      <c r="G29" s="194">
        <f>G28+G23+G19+G15+G9</f>
        <v>0</v>
      </c>
      <c r="H29" s="195">
        <f>H28+H23+H19+H15+H9</f>
        <v>4500</v>
      </c>
    </row>
    <row r="30" spans="2:8" s="90" customFormat="1" x14ac:dyDescent="0.25">
      <c r="B30" s="196"/>
      <c r="C30" s="196"/>
      <c r="D30" s="197"/>
      <c r="E30" s="197"/>
      <c r="F30" s="197"/>
      <c r="G30" s="198"/>
      <c r="H30" s="198"/>
    </row>
    <row r="31" spans="2:8" s="90" customFormat="1" ht="16.5" thickBot="1" x14ac:dyDescent="0.3">
      <c r="B31" s="196"/>
      <c r="C31" s="196"/>
      <c r="D31" s="197"/>
      <c r="E31" s="197"/>
      <c r="G31" s="199"/>
      <c r="H31" s="199"/>
    </row>
    <row r="32" spans="2:8" ht="15" customHeight="1" thickBot="1" x14ac:dyDescent="0.3">
      <c r="B32" s="414" t="s">
        <v>517</v>
      </c>
      <c r="C32" s="415"/>
      <c r="D32" s="415"/>
      <c r="E32" s="415"/>
      <c r="F32" s="415"/>
      <c r="G32" s="415"/>
      <c r="H32" s="416"/>
    </row>
    <row r="33" spans="2:8" ht="66.75" customHeight="1" x14ac:dyDescent="0.25">
      <c r="B33" s="178" t="s">
        <v>484</v>
      </c>
      <c r="C33" s="179" t="s">
        <v>485</v>
      </c>
      <c r="D33" s="179" t="s">
        <v>486</v>
      </c>
      <c r="E33" s="179" t="s">
        <v>487</v>
      </c>
      <c r="F33" s="179" t="s">
        <v>488</v>
      </c>
      <c r="G33" s="179" t="s">
        <v>489</v>
      </c>
      <c r="H33" s="180" t="s">
        <v>490</v>
      </c>
    </row>
    <row r="34" spans="2:8" x14ac:dyDescent="0.25">
      <c r="B34" s="411" t="s">
        <v>518</v>
      </c>
      <c r="C34" s="200" t="s">
        <v>519</v>
      </c>
      <c r="D34" s="182"/>
      <c r="E34" s="183">
        <v>5000</v>
      </c>
      <c r="F34" s="184">
        <v>0</v>
      </c>
      <c r="G34" s="184">
        <v>0</v>
      </c>
      <c r="H34" s="184">
        <v>0</v>
      </c>
    </row>
    <row r="35" spans="2:8" x14ac:dyDescent="0.25">
      <c r="B35" s="412"/>
      <c r="C35" s="200" t="s">
        <v>520</v>
      </c>
      <c r="D35" s="187"/>
      <c r="E35" s="183">
        <v>0</v>
      </c>
      <c r="F35" s="184">
        <v>0</v>
      </c>
      <c r="G35" s="184">
        <v>0</v>
      </c>
      <c r="H35" s="184">
        <v>0</v>
      </c>
    </row>
    <row r="36" spans="2:8" x14ac:dyDescent="0.25">
      <c r="B36" s="412"/>
      <c r="C36" s="200" t="s">
        <v>521</v>
      </c>
      <c r="D36" s="187"/>
      <c r="E36" s="183">
        <v>3000</v>
      </c>
      <c r="F36" s="184">
        <v>0</v>
      </c>
      <c r="G36" s="184">
        <v>0</v>
      </c>
      <c r="H36" s="184">
        <v>0</v>
      </c>
    </row>
    <row r="37" spans="2:8" x14ac:dyDescent="0.25">
      <c r="B37" s="412"/>
      <c r="C37" s="200" t="s">
        <v>522</v>
      </c>
      <c r="D37" s="187"/>
      <c r="E37" s="183">
        <v>3000</v>
      </c>
      <c r="F37" s="184">
        <v>0</v>
      </c>
      <c r="G37" s="184">
        <v>0</v>
      </c>
      <c r="H37" s="184">
        <v>0</v>
      </c>
    </row>
    <row r="38" spans="2:8" x14ac:dyDescent="0.25">
      <c r="B38" s="413"/>
      <c r="C38" s="200" t="s">
        <v>523</v>
      </c>
      <c r="D38" s="187"/>
      <c r="E38" s="183">
        <v>3000</v>
      </c>
      <c r="F38" s="184">
        <v>0</v>
      </c>
      <c r="G38" s="184">
        <v>0</v>
      </c>
      <c r="H38" s="184">
        <v>0</v>
      </c>
    </row>
    <row r="39" spans="2:8" x14ac:dyDescent="0.25">
      <c r="B39" s="417" t="s">
        <v>497</v>
      </c>
      <c r="C39" s="418"/>
      <c r="D39" s="185">
        <f>SUM(D34:D38)</f>
        <v>0</v>
      </c>
      <c r="E39" s="201">
        <f>SUM(E34:E38)</f>
        <v>14000</v>
      </c>
      <c r="F39" s="201">
        <f>SUM(F34:F38)</f>
        <v>0</v>
      </c>
      <c r="G39" s="201">
        <f>SUM(G34:G38)</f>
        <v>0</v>
      </c>
      <c r="H39" s="201">
        <f>SUM(H34:H38)</f>
        <v>0</v>
      </c>
    </row>
    <row r="40" spans="2:8" x14ac:dyDescent="0.25">
      <c r="B40" s="422" t="s">
        <v>524</v>
      </c>
      <c r="C40" s="200" t="s">
        <v>525</v>
      </c>
      <c r="D40" s="187"/>
      <c r="E40" s="183">
        <v>6000</v>
      </c>
      <c r="F40" s="184">
        <v>5000</v>
      </c>
      <c r="G40" s="184">
        <v>0</v>
      </c>
      <c r="H40" s="184">
        <v>0</v>
      </c>
    </row>
    <row r="41" spans="2:8" x14ac:dyDescent="0.25">
      <c r="B41" s="423"/>
      <c r="C41" s="200" t="s">
        <v>526</v>
      </c>
      <c r="D41" s="187"/>
      <c r="E41" s="183">
        <v>3000</v>
      </c>
      <c r="F41" s="184">
        <v>1000</v>
      </c>
      <c r="G41" s="184">
        <v>0</v>
      </c>
      <c r="H41" s="184">
        <v>0</v>
      </c>
    </row>
    <row r="42" spans="2:8" x14ac:dyDescent="0.25">
      <c r="B42" s="423"/>
      <c r="C42" s="200" t="s">
        <v>527</v>
      </c>
      <c r="D42" s="187"/>
      <c r="E42" s="183">
        <v>5000</v>
      </c>
      <c r="F42" s="184">
        <v>0</v>
      </c>
      <c r="G42" s="184">
        <v>0</v>
      </c>
      <c r="H42" s="184">
        <v>0</v>
      </c>
    </row>
    <row r="43" spans="2:8" x14ac:dyDescent="0.25">
      <c r="B43" s="423"/>
      <c r="C43" s="200" t="s">
        <v>528</v>
      </c>
      <c r="D43" s="187"/>
      <c r="E43" s="183">
        <v>3000</v>
      </c>
      <c r="F43" s="184">
        <v>0</v>
      </c>
      <c r="G43" s="184">
        <v>0</v>
      </c>
      <c r="H43" s="184">
        <v>0</v>
      </c>
    </row>
    <row r="44" spans="2:8" x14ac:dyDescent="0.25">
      <c r="B44" s="423"/>
      <c r="C44" s="200" t="s">
        <v>529</v>
      </c>
      <c r="D44" s="187"/>
      <c r="E44" s="183">
        <v>3000</v>
      </c>
      <c r="F44" s="184">
        <v>0</v>
      </c>
      <c r="G44" s="184">
        <v>0</v>
      </c>
      <c r="H44" s="184">
        <v>0</v>
      </c>
    </row>
    <row r="45" spans="2:8" x14ac:dyDescent="0.25">
      <c r="B45" s="424"/>
      <c r="C45" s="200" t="s">
        <v>530</v>
      </c>
      <c r="D45" s="187"/>
      <c r="E45" s="183">
        <v>0</v>
      </c>
      <c r="F45" s="184">
        <v>0</v>
      </c>
      <c r="G45" s="184">
        <v>0</v>
      </c>
      <c r="H45" s="184">
        <v>0</v>
      </c>
    </row>
    <row r="46" spans="2:8" x14ac:dyDescent="0.25">
      <c r="B46" s="417" t="s">
        <v>497</v>
      </c>
      <c r="C46" s="418"/>
      <c r="D46" s="185">
        <f>SUM(D40:D45)</f>
        <v>0</v>
      </c>
      <c r="E46" s="201">
        <f>SUM(E40:E45)</f>
        <v>20000</v>
      </c>
      <c r="F46" s="201">
        <f>SUM(F40:F45)</f>
        <v>6000</v>
      </c>
      <c r="G46" s="201">
        <f>SUM(G40:G45)</f>
        <v>0</v>
      </c>
      <c r="H46" s="201">
        <f>SUM(H40:H45)</f>
        <v>0</v>
      </c>
    </row>
    <row r="47" spans="2:8" x14ac:dyDescent="0.25">
      <c r="B47" s="411" t="s">
        <v>531</v>
      </c>
      <c r="C47" s="181" t="s">
        <v>532</v>
      </c>
      <c r="D47" s="187"/>
      <c r="E47" s="183">
        <v>3000</v>
      </c>
      <c r="F47" s="184">
        <v>0</v>
      </c>
      <c r="G47" s="184">
        <v>0</v>
      </c>
      <c r="H47" s="184">
        <v>0</v>
      </c>
    </row>
    <row r="48" spans="2:8" x14ac:dyDescent="0.25">
      <c r="B48" s="412"/>
      <c r="C48" s="200" t="s">
        <v>533</v>
      </c>
      <c r="D48" s="187"/>
      <c r="E48" s="183">
        <v>3000</v>
      </c>
      <c r="F48" s="184">
        <v>0</v>
      </c>
      <c r="G48" s="184">
        <v>0</v>
      </c>
      <c r="H48" s="184">
        <v>0</v>
      </c>
    </row>
    <row r="49" spans="2:8" x14ac:dyDescent="0.25">
      <c r="B49" s="413"/>
      <c r="C49" s="200" t="s">
        <v>534</v>
      </c>
      <c r="D49" s="187"/>
      <c r="E49" s="183">
        <v>3000</v>
      </c>
      <c r="F49" s="184">
        <v>0</v>
      </c>
      <c r="G49" s="184">
        <v>0</v>
      </c>
      <c r="H49" s="184">
        <v>0</v>
      </c>
    </row>
    <row r="50" spans="2:8" x14ac:dyDescent="0.25">
      <c r="B50" s="417" t="s">
        <v>497</v>
      </c>
      <c r="C50" s="418"/>
      <c r="D50" s="185">
        <f>SUM(D47:D49)</f>
        <v>0</v>
      </c>
      <c r="E50" s="201">
        <f>SUM(E47:E49)</f>
        <v>9000</v>
      </c>
      <c r="F50" s="201">
        <f>SUM(F47:F49)</f>
        <v>0</v>
      </c>
      <c r="G50" s="201">
        <f>SUM(G47:G49)</f>
        <v>0</v>
      </c>
      <c r="H50" s="201">
        <f>SUM(H47:H49)</f>
        <v>0</v>
      </c>
    </row>
    <row r="51" spans="2:8" x14ac:dyDescent="0.25">
      <c r="B51" s="422" t="s">
        <v>535</v>
      </c>
      <c r="C51" s="200" t="s">
        <v>536</v>
      </c>
      <c r="D51" s="187"/>
      <c r="E51" s="183">
        <v>3000</v>
      </c>
      <c r="F51" s="184">
        <v>0</v>
      </c>
      <c r="G51" s="184">
        <v>0</v>
      </c>
      <c r="H51" s="184">
        <v>0</v>
      </c>
    </row>
    <row r="52" spans="2:8" x14ac:dyDescent="0.25">
      <c r="B52" s="423"/>
      <c r="C52" s="200" t="s">
        <v>537</v>
      </c>
      <c r="D52" s="187"/>
      <c r="E52" s="183">
        <v>3000</v>
      </c>
      <c r="F52" s="184">
        <v>0</v>
      </c>
      <c r="G52" s="184">
        <v>0</v>
      </c>
      <c r="H52" s="184">
        <v>0</v>
      </c>
    </row>
    <row r="53" spans="2:8" x14ac:dyDescent="0.25">
      <c r="B53" s="423"/>
      <c r="C53" s="181" t="s">
        <v>538</v>
      </c>
      <c r="D53" s="187"/>
      <c r="E53" s="183">
        <v>3000</v>
      </c>
      <c r="F53" s="184">
        <v>0</v>
      </c>
      <c r="G53" s="184">
        <v>0</v>
      </c>
      <c r="H53" s="184">
        <v>0</v>
      </c>
    </row>
    <row r="54" spans="2:8" x14ac:dyDescent="0.25">
      <c r="B54" s="424"/>
      <c r="C54" s="200" t="s">
        <v>539</v>
      </c>
      <c r="D54" s="187"/>
      <c r="E54" s="183">
        <v>3000</v>
      </c>
      <c r="F54" s="184">
        <v>0</v>
      </c>
      <c r="G54" s="184">
        <v>0</v>
      </c>
      <c r="H54" s="184">
        <v>0</v>
      </c>
    </row>
    <row r="55" spans="2:8" ht="16.5" thickBot="1" x14ac:dyDescent="0.3">
      <c r="B55" s="427" t="s">
        <v>497</v>
      </c>
      <c r="C55" s="428"/>
      <c r="D55" s="192">
        <f>SUM(D51:D54)</f>
        <v>0</v>
      </c>
      <c r="E55" s="201">
        <f>SUM(E51:E54)</f>
        <v>12000</v>
      </c>
      <c r="F55" s="201">
        <f>SUM(F51:F54)</f>
        <v>0</v>
      </c>
      <c r="G55" s="201">
        <f>SUM(G51:G54)</f>
        <v>0</v>
      </c>
      <c r="H55" s="201">
        <f>SUM(H51:H54)</f>
        <v>0</v>
      </c>
    </row>
    <row r="56" spans="2:8" ht="16.5" thickBot="1" x14ac:dyDescent="0.3">
      <c r="B56" s="425" t="s">
        <v>540</v>
      </c>
      <c r="C56" s="426"/>
      <c r="D56" s="194">
        <f>D55+D50+D46+D39</f>
        <v>0</v>
      </c>
      <c r="E56" s="194">
        <f>E55+E50+E46+E39</f>
        <v>55000</v>
      </c>
      <c r="F56" s="194">
        <f>F55+F50+F46+F39</f>
        <v>6000</v>
      </c>
      <c r="G56" s="194">
        <f>SUM(G39,G46,G50,G55)</f>
        <v>0</v>
      </c>
      <c r="H56" s="194">
        <f>SUM(H39,H46,H50,H55)</f>
        <v>0</v>
      </c>
    </row>
    <row r="57" spans="2:8" s="90" customFormat="1" x14ac:dyDescent="0.25">
      <c r="B57" s="196"/>
      <c r="C57" s="196"/>
      <c r="D57" s="197"/>
      <c r="E57" s="198"/>
      <c r="F57" s="198"/>
      <c r="G57" s="198"/>
      <c r="H57" s="198"/>
    </row>
    <row r="58" spans="2:8" ht="16.5" thickBot="1" x14ac:dyDescent="0.3">
      <c r="B58" s="196"/>
      <c r="C58" s="196"/>
      <c r="D58" s="202"/>
      <c r="E58" s="199"/>
      <c r="F58" s="203"/>
      <c r="G58" s="204"/>
      <c r="H58" s="204"/>
    </row>
    <row r="59" spans="2:8" ht="15" customHeight="1" thickBot="1" x14ac:dyDescent="0.3">
      <c r="B59" s="414" t="s">
        <v>541</v>
      </c>
      <c r="C59" s="415"/>
      <c r="D59" s="415"/>
      <c r="E59" s="415"/>
      <c r="F59" s="415"/>
      <c r="G59" s="415"/>
      <c r="H59" s="416"/>
    </row>
    <row r="60" spans="2:8" ht="66" customHeight="1" x14ac:dyDescent="0.25">
      <c r="B60" s="178" t="s">
        <v>484</v>
      </c>
      <c r="C60" s="179" t="s">
        <v>485</v>
      </c>
      <c r="D60" s="179" t="s">
        <v>486</v>
      </c>
      <c r="E60" s="179" t="s">
        <v>487</v>
      </c>
      <c r="F60" s="179" t="s">
        <v>488</v>
      </c>
      <c r="G60" s="179" t="s">
        <v>489</v>
      </c>
      <c r="H60" s="180" t="s">
        <v>490</v>
      </c>
    </row>
    <row r="61" spans="2:8" x14ac:dyDescent="0.25">
      <c r="B61" s="411" t="s">
        <v>542</v>
      </c>
      <c r="C61" s="181" t="s">
        <v>543</v>
      </c>
      <c r="D61" s="187"/>
      <c r="E61" s="188">
        <v>1400</v>
      </c>
      <c r="F61" s="188">
        <v>1000</v>
      </c>
      <c r="G61" s="184">
        <v>0</v>
      </c>
      <c r="H61" s="184">
        <v>0</v>
      </c>
    </row>
    <row r="62" spans="2:8" x14ac:dyDescent="0.25">
      <c r="B62" s="412"/>
      <c r="C62" s="181" t="s">
        <v>544</v>
      </c>
      <c r="D62" s="187"/>
      <c r="E62" s="188">
        <v>1700</v>
      </c>
      <c r="F62" s="188">
        <v>1200</v>
      </c>
      <c r="G62" s="184">
        <v>0</v>
      </c>
      <c r="H62" s="184">
        <v>1000</v>
      </c>
    </row>
    <row r="63" spans="2:8" x14ac:dyDescent="0.25">
      <c r="B63" s="412"/>
      <c r="C63" s="181" t="s">
        <v>545</v>
      </c>
      <c r="D63" s="187"/>
      <c r="E63" s="188">
        <v>2500</v>
      </c>
      <c r="F63" s="188">
        <v>400</v>
      </c>
      <c r="G63" s="184">
        <v>0</v>
      </c>
      <c r="H63" s="184">
        <v>0</v>
      </c>
    </row>
    <row r="64" spans="2:8" x14ac:dyDescent="0.25">
      <c r="B64" s="413"/>
      <c r="C64" s="181" t="s">
        <v>546</v>
      </c>
      <c r="D64" s="187"/>
      <c r="E64" s="188">
        <v>800</v>
      </c>
      <c r="F64" s="188">
        <v>200</v>
      </c>
      <c r="G64" s="184">
        <v>0</v>
      </c>
      <c r="H64" s="184">
        <v>0</v>
      </c>
    </row>
    <row r="65" spans="2:8" x14ac:dyDescent="0.25">
      <c r="B65" s="417" t="s">
        <v>497</v>
      </c>
      <c r="C65" s="418"/>
      <c r="D65" s="185">
        <f>SUM(D61:D64)</f>
        <v>0</v>
      </c>
      <c r="E65" s="201">
        <f>SUM(E61:E64)</f>
        <v>6400</v>
      </c>
      <c r="F65" s="201">
        <f>SUM(F61:F64)</f>
        <v>2800</v>
      </c>
      <c r="G65" s="201">
        <f>SUM(G61:G64)</f>
        <v>0</v>
      </c>
      <c r="H65" s="201">
        <f>SUM(H61:H64)</f>
        <v>1000</v>
      </c>
    </row>
    <row r="66" spans="2:8" x14ac:dyDescent="0.25">
      <c r="B66" s="411" t="s">
        <v>547</v>
      </c>
      <c r="C66" s="181" t="s">
        <v>548</v>
      </c>
      <c r="D66" s="187"/>
      <c r="E66" s="188">
        <v>1000</v>
      </c>
      <c r="F66" s="188">
        <v>1000</v>
      </c>
      <c r="G66" s="184">
        <v>0</v>
      </c>
      <c r="H66" s="184">
        <v>0</v>
      </c>
    </row>
    <row r="67" spans="2:8" x14ac:dyDescent="0.25">
      <c r="B67" s="412"/>
      <c r="C67" s="181" t="s">
        <v>549</v>
      </c>
      <c r="D67" s="187"/>
      <c r="E67" s="188">
        <v>1800</v>
      </c>
      <c r="F67" s="188">
        <v>400</v>
      </c>
      <c r="G67" s="184">
        <v>0</v>
      </c>
      <c r="H67" s="184">
        <v>0</v>
      </c>
    </row>
    <row r="68" spans="2:8" x14ac:dyDescent="0.25">
      <c r="B68" s="412"/>
      <c r="C68" s="181" t="s">
        <v>550</v>
      </c>
      <c r="D68" s="187"/>
      <c r="E68" s="188">
        <v>500</v>
      </c>
      <c r="F68" s="188">
        <v>0</v>
      </c>
      <c r="G68" s="184">
        <v>0</v>
      </c>
      <c r="H68" s="184">
        <v>0</v>
      </c>
    </row>
    <row r="69" spans="2:8" x14ac:dyDescent="0.25">
      <c r="B69" s="412"/>
      <c r="C69" s="181" t="s">
        <v>551</v>
      </c>
      <c r="D69" s="187"/>
      <c r="E69" s="188">
        <v>700</v>
      </c>
      <c r="F69" s="188">
        <v>1000</v>
      </c>
      <c r="G69" s="184">
        <v>0</v>
      </c>
      <c r="H69" s="184">
        <v>0</v>
      </c>
    </row>
    <row r="70" spans="2:8" x14ac:dyDescent="0.25">
      <c r="B70" s="413"/>
      <c r="C70" s="181" t="s">
        <v>552</v>
      </c>
      <c r="D70" s="187"/>
      <c r="E70" s="188">
        <v>1700</v>
      </c>
      <c r="F70" s="188">
        <v>0</v>
      </c>
      <c r="G70" s="184">
        <v>200</v>
      </c>
      <c r="H70" s="184">
        <v>2000</v>
      </c>
    </row>
    <row r="71" spans="2:8" x14ac:dyDescent="0.25">
      <c r="B71" s="417" t="s">
        <v>497</v>
      </c>
      <c r="C71" s="418"/>
      <c r="D71" s="185">
        <f>SUM(D66:D70)</f>
        <v>0</v>
      </c>
      <c r="E71" s="201">
        <f>SUM(E66:E70)</f>
        <v>5700</v>
      </c>
      <c r="F71" s="201">
        <f>SUM(F66:F70)</f>
        <v>2400</v>
      </c>
      <c r="G71" s="201">
        <f>SUM(G66:G70)</f>
        <v>200</v>
      </c>
      <c r="H71" s="201">
        <f>SUM(H66:H70)</f>
        <v>2000</v>
      </c>
    </row>
    <row r="72" spans="2:8" x14ac:dyDescent="0.25">
      <c r="B72" s="411" t="s">
        <v>553</v>
      </c>
      <c r="C72" s="181" t="s">
        <v>554</v>
      </c>
      <c r="D72" s="187"/>
      <c r="E72" s="188">
        <v>5000</v>
      </c>
      <c r="F72" s="188">
        <v>750</v>
      </c>
      <c r="G72" s="184">
        <v>0</v>
      </c>
      <c r="H72" s="184">
        <v>800</v>
      </c>
    </row>
    <row r="73" spans="2:8" x14ac:dyDescent="0.25">
      <c r="B73" s="412"/>
      <c r="C73" s="181" t="s">
        <v>555</v>
      </c>
      <c r="D73" s="187"/>
      <c r="E73" s="188">
        <v>0</v>
      </c>
      <c r="F73" s="188">
        <v>0</v>
      </c>
      <c r="G73" s="184">
        <v>0</v>
      </c>
      <c r="H73" s="184">
        <v>0</v>
      </c>
    </row>
    <row r="74" spans="2:8" x14ac:dyDescent="0.25">
      <c r="B74" s="412"/>
      <c r="C74" s="181" t="s">
        <v>556</v>
      </c>
      <c r="D74" s="187"/>
      <c r="E74" s="188">
        <v>5000</v>
      </c>
      <c r="F74" s="188">
        <v>600</v>
      </c>
      <c r="G74" s="184">
        <v>0</v>
      </c>
      <c r="H74" s="184">
        <v>0</v>
      </c>
    </row>
    <row r="75" spans="2:8" x14ac:dyDescent="0.25">
      <c r="B75" s="412"/>
      <c r="C75" s="181" t="s">
        <v>557</v>
      </c>
      <c r="D75" s="187"/>
      <c r="E75" s="188">
        <v>2000</v>
      </c>
      <c r="F75" s="188">
        <v>200</v>
      </c>
      <c r="G75" s="184">
        <v>0</v>
      </c>
      <c r="H75" s="184">
        <v>3500</v>
      </c>
    </row>
    <row r="76" spans="2:8" x14ac:dyDescent="0.25">
      <c r="B76" s="413"/>
      <c r="C76" s="181" t="s">
        <v>558</v>
      </c>
      <c r="D76" s="187"/>
      <c r="E76" s="188">
        <v>5000</v>
      </c>
      <c r="F76" s="188">
        <v>1100</v>
      </c>
      <c r="G76" s="184">
        <v>0</v>
      </c>
      <c r="H76" s="184">
        <v>0</v>
      </c>
    </row>
    <row r="77" spans="2:8" x14ac:dyDescent="0.25">
      <c r="B77" s="417" t="s">
        <v>497</v>
      </c>
      <c r="C77" s="418"/>
      <c r="D77" s="185">
        <f>SUM(D72:D76)</f>
        <v>0</v>
      </c>
      <c r="E77" s="201">
        <f>SUM(E72:E76)</f>
        <v>17000</v>
      </c>
      <c r="F77" s="201">
        <f>SUM(F72:F76)</f>
        <v>2650</v>
      </c>
      <c r="G77" s="201">
        <f>SUM(G72:G76)</f>
        <v>0</v>
      </c>
      <c r="H77" s="201">
        <f>SUM(H72:H76)</f>
        <v>4300</v>
      </c>
    </row>
    <row r="78" spans="2:8" x14ac:dyDescent="0.25">
      <c r="B78" s="411" t="s">
        <v>559</v>
      </c>
      <c r="C78" s="181" t="s">
        <v>560</v>
      </c>
      <c r="D78" s="187"/>
      <c r="E78" s="188">
        <v>3000</v>
      </c>
      <c r="F78" s="188">
        <v>500</v>
      </c>
      <c r="G78" s="184">
        <v>0</v>
      </c>
      <c r="H78" s="184">
        <v>0</v>
      </c>
    </row>
    <row r="79" spans="2:8" x14ac:dyDescent="0.25">
      <c r="B79" s="412"/>
      <c r="C79" s="181" t="s">
        <v>561</v>
      </c>
      <c r="D79" s="187"/>
      <c r="E79" s="188">
        <v>3000</v>
      </c>
      <c r="F79" s="188">
        <v>800</v>
      </c>
      <c r="G79" s="184">
        <v>0</v>
      </c>
      <c r="H79" s="184">
        <v>0</v>
      </c>
    </row>
    <row r="80" spans="2:8" x14ac:dyDescent="0.25">
      <c r="B80" s="412"/>
      <c r="C80" s="181" t="s">
        <v>562</v>
      </c>
      <c r="D80" s="187"/>
      <c r="E80" s="188">
        <v>1000</v>
      </c>
      <c r="F80" s="188">
        <v>0</v>
      </c>
      <c r="G80" s="184">
        <v>0</v>
      </c>
      <c r="H80" s="184">
        <v>0</v>
      </c>
    </row>
    <row r="81" spans="2:8" x14ac:dyDescent="0.25">
      <c r="B81" s="413"/>
      <c r="C81" s="181" t="s">
        <v>563</v>
      </c>
      <c r="D81" s="187"/>
      <c r="E81" s="188">
        <v>1500</v>
      </c>
      <c r="F81" s="188">
        <v>0</v>
      </c>
      <c r="G81" s="184">
        <v>0</v>
      </c>
      <c r="H81" s="184">
        <v>0</v>
      </c>
    </row>
    <row r="82" spans="2:8" x14ac:dyDescent="0.25">
      <c r="B82" s="417" t="s">
        <v>497</v>
      </c>
      <c r="C82" s="418"/>
      <c r="D82" s="185">
        <f>SUM(D78:D81)</f>
        <v>0</v>
      </c>
      <c r="E82" s="201">
        <f>SUM(E78:E81)</f>
        <v>8500</v>
      </c>
      <c r="F82" s="201">
        <f>SUM(F78:F81)</f>
        <v>1300</v>
      </c>
      <c r="G82" s="201">
        <f>SUM(G78:G81)</f>
        <v>0</v>
      </c>
      <c r="H82" s="201">
        <f>SUM(H78:H81)</f>
        <v>0</v>
      </c>
    </row>
    <row r="83" spans="2:8" x14ac:dyDescent="0.25">
      <c r="B83" s="411" t="s">
        <v>564</v>
      </c>
      <c r="C83" s="181" t="s">
        <v>565</v>
      </c>
      <c r="D83" s="187"/>
      <c r="E83" s="188">
        <v>1000</v>
      </c>
      <c r="F83" s="188">
        <v>0</v>
      </c>
      <c r="G83" s="184">
        <v>0</v>
      </c>
      <c r="H83" s="184">
        <v>0</v>
      </c>
    </row>
    <row r="84" spans="2:8" x14ac:dyDescent="0.25">
      <c r="B84" s="412"/>
      <c r="C84" s="181" t="s">
        <v>566</v>
      </c>
      <c r="D84" s="187"/>
      <c r="E84" s="188">
        <v>800</v>
      </c>
      <c r="F84" s="188">
        <v>0</v>
      </c>
      <c r="G84" s="184">
        <v>0</v>
      </c>
      <c r="H84" s="184">
        <v>0</v>
      </c>
    </row>
    <row r="85" spans="2:8" x14ac:dyDescent="0.25">
      <c r="B85" s="412"/>
      <c r="C85" s="181" t="s">
        <v>567</v>
      </c>
      <c r="D85" s="187"/>
      <c r="E85" s="188">
        <v>1000</v>
      </c>
      <c r="F85" s="188">
        <v>0</v>
      </c>
      <c r="G85" s="184">
        <v>200</v>
      </c>
      <c r="H85" s="184">
        <v>800</v>
      </c>
    </row>
    <row r="86" spans="2:8" x14ac:dyDescent="0.25">
      <c r="B86" s="413"/>
      <c r="C86" s="181" t="s">
        <v>568</v>
      </c>
      <c r="D86" s="187"/>
      <c r="E86" s="188">
        <v>1000</v>
      </c>
      <c r="F86" s="188">
        <v>500</v>
      </c>
      <c r="G86" s="184">
        <v>0</v>
      </c>
      <c r="H86" s="184">
        <v>0</v>
      </c>
    </row>
    <row r="87" spans="2:8" x14ac:dyDescent="0.25">
      <c r="B87" s="417" t="s">
        <v>497</v>
      </c>
      <c r="C87" s="418"/>
      <c r="D87" s="185">
        <f>SUM(D83:D86)</f>
        <v>0</v>
      </c>
      <c r="E87" s="201">
        <f>SUM(E83:E86)</f>
        <v>3800</v>
      </c>
      <c r="F87" s="201">
        <f>SUM(F83:F86)</f>
        <v>500</v>
      </c>
      <c r="G87" s="201">
        <f>SUM(G83:G86)</f>
        <v>200</v>
      </c>
      <c r="H87" s="201">
        <f>SUM(H83:H86)</f>
        <v>800</v>
      </c>
    </row>
    <row r="88" spans="2:8" ht="16.5" thickBot="1" x14ac:dyDescent="0.3">
      <c r="B88" s="419" t="s">
        <v>569</v>
      </c>
      <c r="C88" s="420"/>
      <c r="D88" s="205">
        <f>D87+D82+D77+D71+D65</f>
        <v>0</v>
      </c>
      <c r="E88" s="205">
        <f>E87+E82+E77+E71+E65</f>
        <v>41400</v>
      </c>
      <c r="F88" s="205">
        <f>F87+F82+F77+F71+F65</f>
        <v>9650</v>
      </c>
      <c r="G88" s="205">
        <f>G87+G82+G77+G71+G65</f>
        <v>400</v>
      </c>
      <c r="H88" s="206">
        <f>H87+H82+H77+H71+H65</f>
        <v>8100</v>
      </c>
    </row>
    <row r="89" spans="2:8" x14ac:dyDescent="0.25">
      <c r="B89" s="207"/>
      <c r="C89" s="207"/>
      <c r="D89" s="202"/>
      <c r="E89" s="202"/>
      <c r="G89" s="208"/>
      <c r="H89" s="208"/>
    </row>
    <row r="90" spans="2:8" ht="16.5" thickBot="1" x14ac:dyDescent="0.3">
      <c r="B90" s="207"/>
      <c r="C90" s="207"/>
      <c r="D90" s="202"/>
      <c r="E90" s="202"/>
      <c r="G90" s="204"/>
      <c r="H90" s="204"/>
    </row>
    <row r="91" spans="2:8" ht="16.5" thickBot="1" x14ac:dyDescent="0.3">
      <c r="B91" s="414" t="s">
        <v>570</v>
      </c>
      <c r="C91" s="415"/>
      <c r="D91" s="415"/>
      <c r="E91" s="415"/>
      <c r="F91" s="415"/>
      <c r="G91" s="415"/>
      <c r="H91" s="416"/>
    </row>
    <row r="92" spans="2:8" ht="69.75" customHeight="1" x14ac:dyDescent="0.25">
      <c r="B92" s="178" t="s">
        <v>484</v>
      </c>
      <c r="C92" s="179" t="s">
        <v>485</v>
      </c>
      <c r="D92" s="179" t="s">
        <v>486</v>
      </c>
      <c r="E92" s="179" t="s">
        <v>487</v>
      </c>
      <c r="F92" s="179" t="s">
        <v>488</v>
      </c>
      <c r="G92" s="179" t="s">
        <v>489</v>
      </c>
      <c r="H92" s="180" t="s">
        <v>490</v>
      </c>
    </row>
    <row r="93" spans="2:8" x14ac:dyDescent="0.25">
      <c r="B93" s="411" t="s">
        <v>571</v>
      </c>
      <c r="C93" s="200" t="s">
        <v>572</v>
      </c>
      <c r="D93" s="182"/>
      <c r="E93" s="183">
        <v>3500</v>
      </c>
      <c r="F93" s="184">
        <v>0</v>
      </c>
      <c r="G93" s="184">
        <v>0</v>
      </c>
      <c r="H93" s="184">
        <v>0</v>
      </c>
    </row>
    <row r="94" spans="2:8" x14ac:dyDescent="0.25">
      <c r="B94" s="412"/>
      <c r="C94" s="200" t="s">
        <v>573</v>
      </c>
      <c r="D94" s="187"/>
      <c r="E94" s="188">
        <v>3000</v>
      </c>
      <c r="F94" s="184">
        <v>0</v>
      </c>
      <c r="G94" s="184">
        <v>0</v>
      </c>
      <c r="H94" s="184">
        <v>0</v>
      </c>
    </row>
    <row r="95" spans="2:8" x14ac:dyDescent="0.25">
      <c r="B95" s="412"/>
      <c r="C95" s="200" t="s">
        <v>574</v>
      </c>
      <c r="D95" s="187"/>
      <c r="E95" s="188">
        <v>4000</v>
      </c>
      <c r="F95" s="184">
        <v>0</v>
      </c>
      <c r="G95" s="184">
        <v>0</v>
      </c>
      <c r="H95" s="184">
        <v>0</v>
      </c>
    </row>
    <row r="96" spans="2:8" x14ac:dyDescent="0.25">
      <c r="B96" s="413"/>
      <c r="C96" s="181" t="s">
        <v>575</v>
      </c>
      <c r="D96" s="187"/>
      <c r="E96" s="188">
        <v>1000</v>
      </c>
      <c r="F96" s="184">
        <v>0</v>
      </c>
      <c r="G96" s="184">
        <v>0</v>
      </c>
      <c r="H96" s="184">
        <v>0</v>
      </c>
    </row>
    <row r="97" spans="2:8" x14ac:dyDescent="0.25">
      <c r="B97" s="417" t="s">
        <v>497</v>
      </c>
      <c r="C97" s="418"/>
      <c r="D97" s="185">
        <f>SUM(D93:D96)</f>
        <v>0</v>
      </c>
      <c r="E97" s="201">
        <f>SUM(E93:E96)</f>
        <v>11500</v>
      </c>
      <c r="F97" s="201">
        <f>SUM(F93:F96)</f>
        <v>0</v>
      </c>
      <c r="G97" s="201">
        <f>SUM(G93:G96)</f>
        <v>0</v>
      </c>
      <c r="H97" s="201">
        <f>SUM(H93:H96)</f>
        <v>0</v>
      </c>
    </row>
    <row r="98" spans="2:8" x14ac:dyDescent="0.25">
      <c r="B98" s="411" t="s">
        <v>576</v>
      </c>
      <c r="C98" s="181" t="s">
        <v>577</v>
      </c>
      <c r="D98" s="187"/>
      <c r="E98" s="188">
        <v>1000</v>
      </c>
      <c r="F98" s="184">
        <v>0</v>
      </c>
      <c r="G98" s="184">
        <v>0</v>
      </c>
      <c r="H98" s="184">
        <v>0</v>
      </c>
    </row>
    <row r="99" spans="2:8" x14ac:dyDescent="0.25">
      <c r="B99" s="412"/>
      <c r="C99" s="181" t="s">
        <v>578</v>
      </c>
      <c r="D99" s="187"/>
      <c r="E99" s="188">
        <v>3000</v>
      </c>
      <c r="F99" s="184">
        <v>2000</v>
      </c>
      <c r="G99" s="184">
        <v>0</v>
      </c>
      <c r="H99" s="184">
        <v>0</v>
      </c>
    </row>
    <row r="100" spans="2:8" x14ac:dyDescent="0.25">
      <c r="B100" s="412"/>
      <c r="C100" s="181" t="s">
        <v>579</v>
      </c>
      <c r="D100" s="187"/>
      <c r="E100" s="188">
        <v>700</v>
      </c>
      <c r="F100" s="184">
        <v>0</v>
      </c>
      <c r="G100" s="184">
        <v>0</v>
      </c>
      <c r="H100" s="184">
        <v>0</v>
      </c>
    </row>
    <row r="101" spans="2:8" x14ac:dyDescent="0.25">
      <c r="B101" s="413"/>
      <c r="C101" s="181" t="s">
        <v>581</v>
      </c>
      <c r="D101" s="187"/>
      <c r="E101" s="188">
        <v>2500</v>
      </c>
      <c r="F101" s="184">
        <v>500</v>
      </c>
      <c r="G101" s="184">
        <v>0</v>
      </c>
      <c r="H101" s="184">
        <v>0</v>
      </c>
    </row>
    <row r="102" spans="2:8" x14ac:dyDescent="0.25">
      <c r="B102" s="417" t="s">
        <v>497</v>
      </c>
      <c r="C102" s="418"/>
      <c r="D102" s="185">
        <f>SUM(D98:D101)</f>
        <v>0</v>
      </c>
      <c r="E102" s="201">
        <f>SUM(E98:E101)</f>
        <v>7200</v>
      </c>
      <c r="F102" s="201">
        <f>SUM(F98:F101)</f>
        <v>2500</v>
      </c>
      <c r="G102" s="201">
        <f>SUM(G98:G101)</f>
        <v>0</v>
      </c>
      <c r="H102" s="201">
        <f>SUM(H98:H101)</f>
        <v>0</v>
      </c>
    </row>
    <row r="103" spans="2:8" x14ac:dyDescent="0.25">
      <c r="B103" s="411" t="s">
        <v>639</v>
      </c>
      <c r="C103" s="209" t="s">
        <v>640</v>
      </c>
      <c r="D103" s="210"/>
      <c r="E103" s="188">
        <v>700</v>
      </c>
      <c r="F103" s="184">
        <v>0</v>
      </c>
      <c r="G103" s="184">
        <v>0</v>
      </c>
      <c r="H103" s="184">
        <v>0</v>
      </c>
    </row>
    <row r="104" spans="2:8" x14ac:dyDescent="0.25">
      <c r="B104" s="412"/>
      <c r="C104" s="209" t="s">
        <v>641</v>
      </c>
      <c r="D104" s="210"/>
      <c r="E104" s="188">
        <v>1000</v>
      </c>
      <c r="F104" s="184">
        <v>0</v>
      </c>
      <c r="G104" s="184">
        <v>0</v>
      </c>
      <c r="H104" s="184">
        <v>0</v>
      </c>
    </row>
    <row r="105" spans="2:8" x14ac:dyDescent="0.25">
      <c r="B105" s="412"/>
      <c r="C105" s="209" t="s">
        <v>642</v>
      </c>
      <c r="D105" s="210"/>
      <c r="E105" s="188">
        <v>1200</v>
      </c>
      <c r="F105" s="188">
        <v>500</v>
      </c>
      <c r="G105" s="188">
        <v>0</v>
      </c>
      <c r="H105" s="188">
        <v>0</v>
      </c>
    </row>
    <row r="106" spans="2:8" x14ac:dyDescent="0.25">
      <c r="B106" s="413"/>
      <c r="C106" s="209" t="s">
        <v>643</v>
      </c>
      <c r="D106" s="210"/>
      <c r="E106" s="188">
        <v>1800</v>
      </c>
      <c r="F106" s="188">
        <v>1100</v>
      </c>
      <c r="G106" s="188">
        <v>0</v>
      </c>
      <c r="H106" s="188">
        <v>0</v>
      </c>
    </row>
    <row r="107" spans="2:8" x14ac:dyDescent="0.25">
      <c r="B107" s="417" t="s">
        <v>497</v>
      </c>
      <c r="C107" s="418"/>
      <c r="D107" s="185">
        <f>SUM(D103:D106)</f>
        <v>0</v>
      </c>
      <c r="E107" s="201">
        <f>SUM(E103:E106)</f>
        <v>4700</v>
      </c>
      <c r="F107" s="201">
        <f>SUM(F103:F106)</f>
        <v>1600</v>
      </c>
      <c r="G107" s="201">
        <f>SUM(G103:G106)</f>
        <v>0</v>
      </c>
      <c r="H107" s="201">
        <f>SUM(H103:H106)</f>
        <v>0</v>
      </c>
    </row>
    <row r="108" spans="2:8" x14ac:dyDescent="0.25">
      <c r="B108" s="411" t="s">
        <v>582</v>
      </c>
      <c r="C108" s="211" t="s">
        <v>2317</v>
      </c>
      <c r="D108" s="187"/>
      <c r="E108" s="188">
        <v>3000</v>
      </c>
      <c r="F108" s="184">
        <v>3500</v>
      </c>
      <c r="G108" s="184">
        <v>0</v>
      </c>
      <c r="H108" s="184">
        <v>0</v>
      </c>
    </row>
    <row r="109" spans="2:8" x14ac:dyDescent="0.25">
      <c r="B109" s="412"/>
      <c r="C109" s="211" t="s">
        <v>2318</v>
      </c>
      <c r="D109" s="187"/>
      <c r="E109" s="188">
        <v>3400</v>
      </c>
      <c r="F109" s="184">
        <v>1400</v>
      </c>
      <c r="G109" s="184">
        <v>0</v>
      </c>
      <c r="H109" s="184">
        <v>0</v>
      </c>
    </row>
    <row r="110" spans="2:8" x14ac:dyDescent="0.25">
      <c r="B110" s="412"/>
      <c r="C110" s="211" t="s">
        <v>2319</v>
      </c>
      <c r="D110" s="187"/>
      <c r="E110" s="188">
        <v>1500</v>
      </c>
      <c r="F110" s="184">
        <v>800</v>
      </c>
      <c r="G110" s="184">
        <v>0</v>
      </c>
      <c r="H110" s="184">
        <v>0</v>
      </c>
    </row>
    <row r="111" spans="2:8" x14ac:dyDescent="0.25">
      <c r="B111" s="413"/>
      <c r="C111" s="211" t="s">
        <v>2320</v>
      </c>
      <c r="D111" s="187"/>
      <c r="E111" s="188">
        <v>1350</v>
      </c>
      <c r="F111" s="184">
        <v>650</v>
      </c>
      <c r="G111" s="184">
        <v>0</v>
      </c>
      <c r="H111" s="184">
        <v>0</v>
      </c>
    </row>
    <row r="112" spans="2:8" x14ac:dyDescent="0.25">
      <c r="B112" s="417" t="s">
        <v>497</v>
      </c>
      <c r="C112" s="418"/>
      <c r="D112" s="185">
        <f>SUM(D108:D111)</f>
        <v>0</v>
      </c>
      <c r="E112" s="201">
        <f>SUM(E108:E111)</f>
        <v>9250</v>
      </c>
      <c r="F112" s="201">
        <f>SUM(F108:F111)</f>
        <v>6350</v>
      </c>
      <c r="G112" s="201">
        <f>SUM(G108:G111)</f>
        <v>0</v>
      </c>
      <c r="H112" s="201">
        <f>SUM(H108:H111)</f>
        <v>0</v>
      </c>
    </row>
    <row r="113" spans="2:8" x14ac:dyDescent="0.25">
      <c r="B113" s="411" t="s">
        <v>644</v>
      </c>
      <c r="C113" s="181" t="s">
        <v>580</v>
      </c>
      <c r="D113" s="187"/>
      <c r="E113" s="188">
        <v>4500</v>
      </c>
      <c r="F113" s="188">
        <v>3100</v>
      </c>
      <c r="G113" s="189">
        <v>0</v>
      </c>
      <c r="H113" s="189">
        <v>0</v>
      </c>
    </row>
    <row r="114" spans="2:8" x14ac:dyDescent="0.25">
      <c r="B114" s="412"/>
      <c r="C114" s="181" t="s">
        <v>583</v>
      </c>
      <c r="D114" s="187"/>
      <c r="E114" s="188">
        <v>1600</v>
      </c>
      <c r="F114" s="188">
        <v>600</v>
      </c>
      <c r="G114" s="189">
        <v>0</v>
      </c>
      <c r="H114" s="189">
        <v>0</v>
      </c>
    </row>
    <row r="115" spans="2:8" x14ac:dyDescent="0.25">
      <c r="B115" s="413"/>
      <c r="C115" s="181" t="s">
        <v>645</v>
      </c>
      <c r="D115" s="187"/>
      <c r="E115" s="188">
        <v>5150</v>
      </c>
      <c r="F115" s="188">
        <v>850</v>
      </c>
      <c r="G115" s="189">
        <v>0</v>
      </c>
      <c r="H115" s="189">
        <v>0</v>
      </c>
    </row>
    <row r="116" spans="2:8" x14ac:dyDescent="0.25">
      <c r="B116" s="417" t="s">
        <v>497</v>
      </c>
      <c r="C116" s="418"/>
      <c r="D116" s="185">
        <f>SUM(D113:D115)</f>
        <v>0</v>
      </c>
      <c r="E116" s="201">
        <f>SUM(E113:E115)</f>
        <v>11250</v>
      </c>
      <c r="F116" s="201">
        <f>SUM(F113:F115)</f>
        <v>4550</v>
      </c>
      <c r="G116" s="201">
        <f>SUM(G113:G115)</f>
        <v>0</v>
      </c>
      <c r="H116" s="201">
        <f>SUM(H113:H115)</f>
        <v>0</v>
      </c>
    </row>
    <row r="117" spans="2:8" ht="16.5" thickBot="1" x14ac:dyDescent="0.3">
      <c r="B117" s="419" t="s">
        <v>584</v>
      </c>
      <c r="C117" s="420"/>
      <c r="D117" s="205">
        <f>D112+D107+D102+D97</f>
        <v>0</v>
      </c>
      <c r="E117" s="205">
        <f>E97+E102+E107+E112+E116</f>
        <v>43900</v>
      </c>
      <c r="F117" s="205">
        <f>F97+F102+F107+F112+F116</f>
        <v>15000</v>
      </c>
      <c r="G117" s="205">
        <f>SUM(G97,G102,G107,G112,G116)</f>
        <v>0</v>
      </c>
      <c r="H117" s="205">
        <f>SUM(H97,H102,H107,H112,H116)</f>
        <v>0</v>
      </c>
    </row>
    <row r="118" spans="2:8" x14ac:dyDescent="0.25">
      <c r="B118" s="212"/>
      <c r="C118" s="212"/>
      <c r="D118" s="198"/>
      <c r="E118" s="198"/>
      <c r="F118" s="198"/>
      <c r="G118" s="198"/>
      <c r="H118" s="198"/>
    </row>
    <row r="119" spans="2:8" ht="16.5" thickBot="1" x14ac:dyDescent="0.3">
      <c r="B119" s="213"/>
      <c r="C119" s="213"/>
      <c r="D119" s="199"/>
      <c r="E119" s="199"/>
      <c r="F119" s="214"/>
      <c r="G119" s="199"/>
      <c r="H119" s="199"/>
    </row>
    <row r="120" spans="2:8" s="90" customFormat="1" ht="16.5" thickBot="1" x14ac:dyDescent="0.3">
      <c r="B120" s="414" t="s">
        <v>585</v>
      </c>
      <c r="C120" s="415"/>
      <c r="D120" s="415"/>
      <c r="E120" s="415"/>
      <c r="F120" s="415"/>
      <c r="G120" s="415"/>
      <c r="H120" s="416"/>
    </row>
    <row r="121" spans="2:8" ht="74.25" customHeight="1" x14ac:dyDescent="0.25">
      <c r="B121" s="178" t="s">
        <v>484</v>
      </c>
      <c r="C121" s="179" t="s">
        <v>485</v>
      </c>
      <c r="D121" s="179" t="s">
        <v>486</v>
      </c>
      <c r="E121" s="179" t="s">
        <v>487</v>
      </c>
      <c r="F121" s="179" t="s">
        <v>488</v>
      </c>
      <c r="G121" s="179" t="s">
        <v>489</v>
      </c>
      <c r="H121" s="180" t="s">
        <v>490</v>
      </c>
    </row>
    <row r="122" spans="2:8" x14ac:dyDescent="0.25">
      <c r="B122" s="411" t="s">
        <v>586</v>
      </c>
      <c r="C122" s="181" t="s">
        <v>587</v>
      </c>
      <c r="D122" s="187">
        <v>720</v>
      </c>
      <c r="E122" s="184">
        <v>1500</v>
      </c>
      <c r="F122" s="184">
        <v>0</v>
      </c>
      <c r="G122" s="184">
        <v>0</v>
      </c>
      <c r="H122" s="184">
        <v>0</v>
      </c>
    </row>
    <row r="123" spans="2:8" x14ac:dyDescent="0.25">
      <c r="B123" s="412"/>
      <c r="C123" s="181" t="s">
        <v>588</v>
      </c>
      <c r="D123" s="187">
        <v>720</v>
      </c>
      <c r="E123" s="184">
        <v>1000</v>
      </c>
      <c r="F123" s="184">
        <v>0</v>
      </c>
      <c r="G123" s="184">
        <v>0</v>
      </c>
      <c r="H123" s="184">
        <v>0</v>
      </c>
    </row>
    <row r="124" spans="2:8" x14ac:dyDescent="0.25">
      <c r="B124" s="412"/>
      <c r="C124" s="181" t="s">
        <v>589</v>
      </c>
      <c r="D124" s="187">
        <v>5500</v>
      </c>
      <c r="E124" s="184">
        <v>1000</v>
      </c>
      <c r="F124" s="184">
        <v>0</v>
      </c>
      <c r="G124" s="184">
        <v>0</v>
      </c>
      <c r="H124" s="184">
        <v>0</v>
      </c>
    </row>
    <row r="125" spans="2:8" x14ac:dyDescent="0.25">
      <c r="B125" s="412"/>
      <c r="C125" s="181" t="s">
        <v>590</v>
      </c>
      <c r="D125" s="187">
        <v>2040</v>
      </c>
      <c r="E125" s="184">
        <v>1500</v>
      </c>
      <c r="F125" s="184">
        <v>0</v>
      </c>
      <c r="G125" s="184">
        <v>0</v>
      </c>
      <c r="H125" s="184">
        <v>0</v>
      </c>
    </row>
    <row r="126" spans="2:8" x14ac:dyDescent="0.25">
      <c r="B126" s="413"/>
      <c r="C126" s="181" t="s">
        <v>591</v>
      </c>
      <c r="D126" s="187">
        <v>720</v>
      </c>
      <c r="E126" s="184">
        <v>1500</v>
      </c>
      <c r="F126" s="184">
        <v>0</v>
      </c>
      <c r="G126" s="184">
        <v>0</v>
      </c>
      <c r="H126" s="184">
        <v>0</v>
      </c>
    </row>
    <row r="127" spans="2:8" x14ac:dyDescent="0.25">
      <c r="B127" s="417" t="s">
        <v>497</v>
      </c>
      <c r="C127" s="418"/>
      <c r="D127" s="185">
        <f>SUM(D122:D126)</f>
        <v>9700</v>
      </c>
      <c r="E127" s="201">
        <f>SUM(E122:E126)</f>
        <v>6500</v>
      </c>
      <c r="F127" s="201">
        <f>SUM(F122:F126)</f>
        <v>0</v>
      </c>
      <c r="G127" s="201">
        <f>SUM(G122:G126)</f>
        <v>0</v>
      </c>
      <c r="H127" s="201">
        <f>SUM(H122:H126)</f>
        <v>0</v>
      </c>
    </row>
    <row r="128" spans="2:8" x14ac:dyDescent="0.25">
      <c r="B128" s="411" t="s">
        <v>592</v>
      </c>
      <c r="C128" s="181" t="s">
        <v>593</v>
      </c>
      <c r="D128" s="187">
        <v>2040</v>
      </c>
      <c r="E128" s="184">
        <v>1000</v>
      </c>
      <c r="F128" s="184">
        <v>0</v>
      </c>
      <c r="G128" s="184">
        <v>0</v>
      </c>
      <c r="H128" s="184">
        <v>0</v>
      </c>
    </row>
    <row r="129" spans="2:8" x14ac:dyDescent="0.25">
      <c r="B129" s="412"/>
      <c r="C129" s="181" t="s">
        <v>594</v>
      </c>
      <c r="D129" s="187">
        <v>840</v>
      </c>
      <c r="E129" s="184">
        <v>1000</v>
      </c>
      <c r="F129" s="184">
        <v>0</v>
      </c>
      <c r="G129" s="184">
        <v>0</v>
      </c>
      <c r="H129" s="184">
        <v>0</v>
      </c>
    </row>
    <row r="130" spans="2:8" x14ac:dyDescent="0.25">
      <c r="B130" s="412"/>
      <c r="C130" s="181" t="s">
        <v>595</v>
      </c>
      <c r="D130" s="187">
        <v>3000</v>
      </c>
      <c r="E130" s="184">
        <v>1000</v>
      </c>
      <c r="F130" s="184">
        <v>0</v>
      </c>
      <c r="G130" s="184">
        <v>0</v>
      </c>
      <c r="H130" s="184">
        <v>0</v>
      </c>
    </row>
    <row r="131" spans="2:8" x14ac:dyDescent="0.25">
      <c r="B131" s="412"/>
      <c r="C131" s="200" t="s">
        <v>596</v>
      </c>
      <c r="D131" s="187">
        <v>2000</v>
      </c>
      <c r="E131" s="184">
        <v>1000</v>
      </c>
      <c r="F131" s="184">
        <v>0</v>
      </c>
      <c r="G131" s="184">
        <v>0</v>
      </c>
      <c r="H131" s="184">
        <v>0</v>
      </c>
    </row>
    <row r="132" spans="2:8" x14ac:dyDescent="0.25">
      <c r="B132" s="413"/>
      <c r="C132" s="181" t="s">
        <v>597</v>
      </c>
      <c r="D132" s="187">
        <v>1600</v>
      </c>
      <c r="E132" s="184">
        <v>1000</v>
      </c>
      <c r="F132" s="184">
        <v>0</v>
      </c>
      <c r="G132" s="184">
        <v>0</v>
      </c>
      <c r="H132" s="184">
        <v>0</v>
      </c>
    </row>
    <row r="133" spans="2:8" x14ac:dyDescent="0.25">
      <c r="B133" s="417" t="s">
        <v>497</v>
      </c>
      <c r="C133" s="418"/>
      <c r="D133" s="185">
        <f>SUM(D128:D132)</f>
        <v>9480</v>
      </c>
      <c r="E133" s="201">
        <f>SUM(E128:E132)</f>
        <v>5000</v>
      </c>
      <c r="F133" s="201">
        <f>SUM(F128:F132)</f>
        <v>0</v>
      </c>
      <c r="G133" s="201">
        <f>SUM(G128:G132)</f>
        <v>0</v>
      </c>
      <c r="H133" s="201">
        <f>SUM(H128:H132)</f>
        <v>0</v>
      </c>
    </row>
    <row r="134" spans="2:8" x14ac:dyDescent="0.25">
      <c r="B134" s="411" t="s">
        <v>598</v>
      </c>
      <c r="C134" s="181" t="s">
        <v>599</v>
      </c>
      <c r="D134" s="187">
        <v>5000</v>
      </c>
      <c r="E134" s="184">
        <v>1500</v>
      </c>
      <c r="F134" s="184">
        <v>0</v>
      </c>
      <c r="G134" s="184">
        <v>0</v>
      </c>
      <c r="H134" s="184">
        <v>0</v>
      </c>
    </row>
    <row r="135" spans="2:8" x14ac:dyDescent="0.25">
      <c r="B135" s="412"/>
      <c r="C135" s="181" t="s">
        <v>600</v>
      </c>
      <c r="D135" s="187">
        <v>840</v>
      </c>
      <c r="E135" s="184">
        <v>2000</v>
      </c>
      <c r="F135" s="184">
        <v>0</v>
      </c>
      <c r="G135" s="184">
        <v>0</v>
      </c>
      <c r="H135" s="184">
        <v>0</v>
      </c>
    </row>
    <row r="136" spans="2:8" x14ac:dyDescent="0.25">
      <c r="B136" s="413"/>
      <c r="C136" s="181" t="s">
        <v>601</v>
      </c>
      <c r="D136" s="187">
        <v>2040</v>
      </c>
      <c r="E136" s="184">
        <v>2000</v>
      </c>
      <c r="F136" s="184">
        <v>0</v>
      </c>
      <c r="G136" s="184">
        <v>0</v>
      </c>
      <c r="H136" s="184">
        <v>0</v>
      </c>
    </row>
    <row r="137" spans="2:8" x14ac:dyDescent="0.25">
      <c r="B137" s="417" t="s">
        <v>497</v>
      </c>
      <c r="C137" s="418"/>
      <c r="D137" s="185">
        <f>SUM(D134:D136)</f>
        <v>7880</v>
      </c>
      <c r="E137" s="201">
        <f>SUM(E134:E136)</f>
        <v>5500</v>
      </c>
      <c r="F137" s="201">
        <f>SUM(F134:F136)</f>
        <v>0</v>
      </c>
      <c r="G137" s="201">
        <f>SUM(G134:G136)</f>
        <v>0</v>
      </c>
      <c r="H137" s="201">
        <f>SUM(H134:H136)</f>
        <v>0</v>
      </c>
    </row>
    <row r="138" spans="2:8" x14ac:dyDescent="0.25">
      <c r="B138" s="411" t="s">
        <v>602</v>
      </c>
      <c r="C138" s="181" t="s">
        <v>603</v>
      </c>
      <c r="D138" s="187">
        <v>1620</v>
      </c>
      <c r="E138" s="184">
        <v>2500</v>
      </c>
      <c r="F138" s="184">
        <v>0</v>
      </c>
      <c r="G138" s="184">
        <v>0</v>
      </c>
      <c r="H138" s="184">
        <v>0</v>
      </c>
    </row>
    <row r="139" spans="2:8" x14ac:dyDescent="0.25">
      <c r="B139" s="413"/>
      <c r="C139" s="181" t="s">
        <v>604</v>
      </c>
      <c r="D139" s="187">
        <v>1260</v>
      </c>
      <c r="E139" s="184">
        <v>2000</v>
      </c>
      <c r="F139" s="184">
        <v>0</v>
      </c>
      <c r="G139" s="184">
        <v>0</v>
      </c>
      <c r="H139" s="184">
        <v>0</v>
      </c>
    </row>
    <row r="140" spans="2:8" x14ac:dyDescent="0.25">
      <c r="B140" s="417" t="s">
        <v>497</v>
      </c>
      <c r="C140" s="418"/>
      <c r="D140" s="185">
        <f>SUM(D138:D139)</f>
        <v>2880</v>
      </c>
      <c r="E140" s="201">
        <f>SUM(E138:E139)</f>
        <v>4500</v>
      </c>
      <c r="F140" s="201">
        <f>SUM(F138:F139)</f>
        <v>0</v>
      </c>
      <c r="G140" s="201">
        <f>SUM(G138:G139)</f>
        <v>0</v>
      </c>
      <c r="H140" s="201">
        <f>SUM(H138:H139)</f>
        <v>0</v>
      </c>
    </row>
    <row r="141" spans="2:8" x14ac:dyDescent="0.25">
      <c r="B141" s="411" t="s">
        <v>605</v>
      </c>
      <c r="C141" s="181" t="s">
        <v>606</v>
      </c>
      <c r="D141" s="187">
        <v>3000</v>
      </c>
      <c r="E141" s="184">
        <v>1500</v>
      </c>
      <c r="F141" s="184">
        <v>0</v>
      </c>
      <c r="G141" s="184">
        <v>0</v>
      </c>
      <c r="H141" s="184">
        <v>0</v>
      </c>
    </row>
    <row r="142" spans="2:8" x14ac:dyDescent="0.25">
      <c r="B142" s="412"/>
      <c r="C142" s="181" t="s">
        <v>607</v>
      </c>
      <c r="D142" s="187">
        <v>600</v>
      </c>
      <c r="E142" s="184">
        <v>1500</v>
      </c>
      <c r="F142" s="184">
        <v>0</v>
      </c>
      <c r="G142" s="184">
        <v>0</v>
      </c>
      <c r="H142" s="184">
        <v>0</v>
      </c>
    </row>
    <row r="143" spans="2:8" x14ac:dyDescent="0.25">
      <c r="B143" s="412"/>
      <c r="C143" s="181" t="s">
        <v>608</v>
      </c>
      <c r="D143" s="187">
        <v>750</v>
      </c>
      <c r="E143" s="184">
        <v>1500</v>
      </c>
      <c r="F143" s="184">
        <v>0</v>
      </c>
      <c r="G143" s="184">
        <v>0</v>
      </c>
      <c r="H143" s="184">
        <v>0</v>
      </c>
    </row>
    <row r="144" spans="2:8" x14ac:dyDescent="0.25">
      <c r="B144" s="413"/>
      <c r="C144" s="215" t="s">
        <v>609</v>
      </c>
      <c r="D144" s="187">
        <v>840</v>
      </c>
      <c r="E144" s="184">
        <v>1000</v>
      </c>
      <c r="F144" s="184">
        <v>0</v>
      </c>
      <c r="G144" s="184">
        <v>0</v>
      </c>
      <c r="H144" s="184">
        <v>0</v>
      </c>
    </row>
    <row r="145" spans="2:8" x14ac:dyDescent="0.25">
      <c r="B145" s="417" t="s">
        <v>497</v>
      </c>
      <c r="C145" s="418"/>
      <c r="D145" s="185">
        <f>SUM(D141:D144)</f>
        <v>5190</v>
      </c>
      <c r="E145" s="201">
        <f>SUM(E141:E144)</f>
        <v>5500</v>
      </c>
      <c r="F145" s="201">
        <f>SUM(F141:F144)</f>
        <v>0</v>
      </c>
      <c r="G145" s="201">
        <f>SUM(G141:G144)</f>
        <v>0</v>
      </c>
      <c r="H145" s="201">
        <f>SUM(H141:H144)</f>
        <v>0</v>
      </c>
    </row>
    <row r="146" spans="2:8" x14ac:dyDescent="0.25">
      <c r="B146" s="216" t="s">
        <v>610</v>
      </c>
      <c r="C146" s="181" t="s">
        <v>611</v>
      </c>
      <c r="D146" s="187">
        <v>840</v>
      </c>
      <c r="E146" s="184">
        <v>1000</v>
      </c>
      <c r="F146" s="184">
        <v>0</v>
      </c>
      <c r="G146" s="184">
        <v>0</v>
      </c>
      <c r="H146" s="184">
        <v>0</v>
      </c>
    </row>
    <row r="147" spans="2:8" s="90" customFormat="1" x14ac:dyDescent="0.25">
      <c r="B147" s="417" t="s">
        <v>497</v>
      </c>
      <c r="C147" s="418"/>
      <c r="D147" s="185">
        <f>D146</f>
        <v>840</v>
      </c>
      <c r="E147" s="186">
        <f>E146</f>
        <v>1000</v>
      </c>
      <c r="F147" s="186">
        <f>F146</f>
        <v>0</v>
      </c>
      <c r="G147" s="186">
        <f>G146</f>
        <v>0</v>
      </c>
      <c r="H147" s="217">
        <f>H146</f>
        <v>0</v>
      </c>
    </row>
    <row r="148" spans="2:8" ht="16.5" thickBot="1" x14ac:dyDescent="0.3">
      <c r="B148" s="419" t="s">
        <v>612</v>
      </c>
      <c r="C148" s="420"/>
      <c r="D148" s="205">
        <f>D146+D145+D140+D137+D133+D127</f>
        <v>35970</v>
      </c>
      <c r="E148" s="205">
        <f>E146+E145+E140+E137+E133+E127</f>
        <v>28000</v>
      </c>
      <c r="F148" s="205">
        <f t="shared" ref="F148:H148" si="5">F146+F145+F140+F137+F133+F127</f>
        <v>0</v>
      </c>
      <c r="G148" s="205">
        <f t="shared" si="5"/>
        <v>0</v>
      </c>
      <c r="H148" s="205">
        <f t="shared" si="5"/>
        <v>0</v>
      </c>
    </row>
    <row r="149" spans="2:8" s="90" customFormat="1" x14ac:dyDescent="0.25">
      <c r="B149" s="196"/>
      <c r="C149" s="196"/>
      <c r="D149" s="197"/>
      <c r="E149" s="197"/>
      <c r="F149" s="197"/>
      <c r="G149" s="197"/>
      <c r="H149" s="197"/>
    </row>
    <row r="150" spans="2:8" s="90" customFormat="1" ht="16.5" thickBot="1" x14ac:dyDescent="0.3">
      <c r="B150" s="196"/>
      <c r="C150" s="196"/>
      <c r="D150" s="197"/>
      <c r="E150" s="197"/>
      <c r="F150" s="197"/>
      <c r="G150" s="197"/>
      <c r="H150" s="197"/>
    </row>
    <row r="151" spans="2:8" ht="16.5" thickBot="1" x14ac:dyDescent="0.3">
      <c r="B151" s="414" t="s">
        <v>613</v>
      </c>
      <c r="C151" s="415"/>
      <c r="D151" s="415"/>
      <c r="E151" s="415"/>
      <c r="F151" s="415"/>
      <c r="G151" s="415"/>
      <c r="H151" s="416"/>
    </row>
    <row r="152" spans="2:8" ht="68.25" customHeight="1" x14ac:dyDescent="0.25">
      <c r="B152" s="178" t="s">
        <v>484</v>
      </c>
      <c r="C152" s="179" t="s">
        <v>485</v>
      </c>
      <c r="D152" s="179" t="s">
        <v>486</v>
      </c>
      <c r="E152" s="179" t="s">
        <v>487</v>
      </c>
      <c r="F152" s="179" t="s">
        <v>488</v>
      </c>
      <c r="G152" s="179" t="s">
        <v>489</v>
      </c>
      <c r="H152" s="180" t="s">
        <v>490</v>
      </c>
    </row>
    <row r="153" spans="2:8" x14ac:dyDescent="0.25">
      <c r="B153" s="411" t="s">
        <v>614</v>
      </c>
      <c r="C153" s="181" t="s">
        <v>615</v>
      </c>
      <c r="D153" s="218">
        <v>6000</v>
      </c>
      <c r="E153" s="188">
        <v>200</v>
      </c>
      <c r="F153" s="219">
        <v>1800</v>
      </c>
      <c r="G153" s="219">
        <v>0</v>
      </c>
      <c r="H153" s="219">
        <v>0</v>
      </c>
    </row>
    <row r="154" spans="2:8" x14ac:dyDescent="0.25">
      <c r="B154" s="412"/>
      <c r="C154" s="220" t="s">
        <v>647</v>
      </c>
      <c r="D154" s="221">
        <v>3700</v>
      </c>
      <c r="E154" s="188">
        <v>900</v>
      </c>
      <c r="F154" s="184">
        <v>1200</v>
      </c>
      <c r="G154" s="184">
        <v>0</v>
      </c>
      <c r="H154" s="184">
        <v>0</v>
      </c>
    </row>
    <row r="155" spans="2:8" x14ac:dyDescent="0.25">
      <c r="B155" s="413"/>
      <c r="C155" s="222" t="s">
        <v>616</v>
      </c>
      <c r="D155" s="187">
        <v>3000</v>
      </c>
      <c r="E155" s="188">
        <v>1500</v>
      </c>
      <c r="F155" s="184">
        <v>300</v>
      </c>
      <c r="G155" s="184">
        <v>0</v>
      </c>
      <c r="H155" s="184">
        <v>0</v>
      </c>
    </row>
    <row r="156" spans="2:8" x14ac:dyDescent="0.25">
      <c r="B156" s="417" t="s">
        <v>497</v>
      </c>
      <c r="C156" s="418"/>
      <c r="D156" s="185">
        <f>SUM(D153:D155)</f>
        <v>12700</v>
      </c>
      <c r="E156" s="201">
        <f>SUM(E153:E155)</f>
        <v>2600</v>
      </c>
      <c r="F156" s="201">
        <f>SUM(F153:F155)</f>
        <v>3300</v>
      </c>
      <c r="G156" s="201">
        <f>SUM(G153:G155)</f>
        <v>0</v>
      </c>
      <c r="H156" s="201">
        <f>SUM(H153:H155)</f>
        <v>0</v>
      </c>
    </row>
    <row r="157" spans="2:8" x14ac:dyDescent="0.25">
      <c r="B157" s="411" t="s">
        <v>617</v>
      </c>
      <c r="C157" s="181" t="s">
        <v>618</v>
      </c>
      <c r="D157" s="187">
        <v>1700</v>
      </c>
      <c r="E157" s="184">
        <v>1000</v>
      </c>
      <c r="F157" s="184">
        <v>0</v>
      </c>
      <c r="G157" s="184">
        <v>0</v>
      </c>
      <c r="H157" s="184">
        <v>0</v>
      </c>
    </row>
    <row r="158" spans="2:8" x14ac:dyDescent="0.25">
      <c r="B158" s="412"/>
      <c r="C158" s="181" t="s">
        <v>619</v>
      </c>
      <c r="D158" s="187">
        <v>1900</v>
      </c>
      <c r="E158" s="184">
        <v>1900</v>
      </c>
      <c r="F158" s="184">
        <v>0</v>
      </c>
      <c r="G158" s="184">
        <v>0</v>
      </c>
      <c r="H158" s="184">
        <v>0</v>
      </c>
    </row>
    <row r="159" spans="2:8" x14ac:dyDescent="0.25">
      <c r="B159" s="412"/>
      <c r="C159" s="181" t="s">
        <v>620</v>
      </c>
      <c r="D159" s="187">
        <v>1100</v>
      </c>
      <c r="E159" s="184">
        <v>900</v>
      </c>
      <c r="F159" s="184">
        <v>0</v>
      </c>
      <c r="G159" s="184">
        <v>0</v>
      </c>
      <c r="H159" s="184">
        <v>0</v>
      </c>
    </row>
    <row r="160" spans="2:8" x14ac:dyDescent="0.25">
      <c r="B160" s="413"/>
      <c r="C160" s="181" t="s">
        <v>621</v>
      </c>
      <c r="D160" s="187">
        <v>1200</v>
      </c>
      <c r="E160" s="184">
        <v>800</v>
      </c>
      <c r="F160" s="184">
        <v>0</v>
      </c>
      <c r="G160" s="184">
        <v>0</v>
      </c>
      <c r="H160" s="184">
        <v>0</v>
      </c>
    </row>
    <row r="161" spans="2:8" x14ac:dyDescent="0.25">
      <c r="B161" s="417" t="s">
        <v>497</v>
      </c>
      <c r="C161" s="418"/>
      <c r="D161" s="185">
        <f>SUM(D157:D160)</f>
        <v>5900</v>
      </c>
      <c r="E161" s="201">
        <f>SUM(E157:E160)</f>
        <v>4600</v>
      </c>
      <c r="F161" s="201">
        <f>SUM(F157:F160)</f>
        <v>0</v>
      </c>
      <c r="G161" s="201">
        <f>SUM(G157:G160)</f>
        <v>0</v>
      </c>
      <c r="H161" s="201">
        <f>SUM(H157:H160)</f>
        <v>0</v>
      </c>
    </row>
    <row r="162" spans="2:8" x14ac:dyDescent="0.25">
      <c r="B162" s="411" t="s">
        <v>622</v>
      </c>
      <c r="C162" s="181" t="s">
        <v>623</v>
      </c>
      <c r="D162" s="187">
        <v>5800</v>
      </c>
      <c r="E162" s="188">
        <v>200</v>
      </c>
      <c r="F162" s="184">
        <v>1500</v>
      </c>
      <c r="G162" s="184">
        <v>0</v>
      </c>
      <c r="H162" s="184">
        <v>0</v>
      </c>
    </row>
    <row r="163" spans="2:8" x14ac:dyDescent="0.25">
      <c r="B163" s="412"/>
      <c r="C163" s="181" t="s">
        <v>624</v>
      </c>
      <c r="D163" s="187"/>
      <c r="E163" s="188">
        <v>0</v>
      </c>
      <c r="F163" s="188">
        <v>0</v>
      </c>
      <c r="G163" s="188">
        <v>0</v>
      </c>
      <c r="H163" s="188">
        <v>0</v>
      </c>
    </row>
    <row r="164" spans="2:8" x14ac:dyDescent="0.25">
      <c r="B164" s="412"/>
      <c r="C164" s="181" t="s">
        <v>625</v>
      </c>
      <c r="D164" s="187">
        <v>3400</v>
      </c>
      <c r="E164" s="188">
        <v>700</v>
      </c>
      <c r="F164" s="184">
        <v>700</v>
      </c>
      <c r="G164" s="184">
        <v>0</v>
      </c>
      <c r="H164" s="184">
        <v>0</v>
      </c>
    </row>
    <row r="165" spans="2:8" x14ac:dyDescent="0.25">
      <c r="B165" s="413"/>
      <c r="C165" s="181" t="s">
        <v>626</v>
      </c>
      <c r="D165" s="187">
        <v>1150</v>
      </c>
      <c r="E165" s="188">
        <v>1400</v>
      </c>
      <c r="F165" s="184">
        <v>0</v>
      </c>
      <c r="G165" s="184">
        <v>0</v>
      </c>
      <c r="H165" s="184">
        <v>0</v>
      </c>
    </row>
    <row r="166" spans="2:8" x14ac:dyDescent="0.25">
      <c r="B166" s="417" t="s">
        <v>497</v>
      </c>
      <c r="C166" s="418"/>
      <c r="D166" s="185">
        <f>SUM(D162:D165)</f>
        <v>10350</v>
      </c>
      <c r="E166" s="201">
        <f>SUM(E162:E165)</f>
        <v>2300</v>
      </c>
      <c r="F166" s="201">
        <f>SUM(F162:F165)</f>
        <v>2200</v>
      </c>
      <c r="G166" s="201">
        <f>SUM(G162:G165)</f>
        <v>0</v>
      </c>
      <c r="H166" s="201">
        <f>SUM(H162:H165)</f>
        <v>0</v>
      </c>
    </row>
    <row r="167" spans="2:8" x14ac:dyDescent="0.25">
      <c r="B167" s="411" t="s">
        <v>627</v>
      </c>
      <c r="C167" s="181" t="s">
        <v>628</v>
      </c>
      <c r="D167" s="187">
        <v>1200</v>
      </c>
      <c r="E167" s="188">
        <v>500</v>
      </c>
      <c r="F167" s="184">
        <v>0</v>
      </c>
      <c r="G167" s="184">
        <v>0</v>
      </c>
      <c r="H167" s="184">
        <v>0</v>
      </c>
    </row>
    <row r="168" spans="2:8" x14ac:dyDescent="0.25">
      <c r="B168" s="412"/>
      <c r="C168" s="181" t="s">
        <v>629</v>
      </c>
      <c r="D168" s="187">
        <v>1200</v>
      </c>
      <c r="E168" s="188">
        <v>1600</v>
      </c>
      <c r="F168" s="184">
        <v>0</v>
      </c>
      <c r="G168" s="184">
        <v>0</v>
      </c>
      <c r="H168" s="184">
        <v>0</v>
      </c>
    </row>
    <row r="169" spans="2:8" x14ac:dyDescent="0.25">
      <c r="B169" s="412"/>
      <c r="C169" s="200" t="s">
        <v>630</v>
      </c>
      <c r="D169" s="187">
        <v>3700</v>
      </c>
      <c r="E169" s="188">
        <v>200</v>
      </c>
      <c r="F169" s="184">
        <v>700</v>
      </c>
      <c r="G169" s="184">
        <v>0</v>
      </c>
      <c r="H169" s="184">
        <v>0</v>
      </c>
    </row>
    <row r="170" spans="2:8" x14ac:dyDescent="0.25">
      <c r="B170" s="412"/>
      <c r="C170" s="200" t="s">
        <v>631</v>
      </c>
      <c r="D170" s="187">
        <v>6000</v>
      </c>
      <c r="E170" s="188">
        <v>300</v>
      </c>
      <c r="F170" s="184">
        <v>1400</v>
      </c>
      <c r="G170" s="184">
        <v>0</v>
      </c>
      <c r="H170" s="184">
        <v>0</v>
      </c>
    </row>
    <row r="171" spans="2:8" x14ac:dyDescent="0.25">
      <c r="B171" s="413"/>
      <c r="C171" s="200" t="s">
        <v>632</v>
      </c>
      <c r="D171" s="187">
        <v>3000</v>
      </c>
      <c r="E171" s="188">
        <v>400</v>
      </c>
      <c r="F171" s="184">
        <v>900</v>
      </c>
      <c r="G171" s="184">
        <v>0</v>
      </c>
      <c r="H171" s="184">
        <v>0</v>
      </c>
    </row>
    <row r="172" spans="2:8" x14ac:dyDescent="0.25">
      <c r="B172" s="417" t="s">
        <v>497</v>
      </c>
      <c r="C172" s="418"/>
      <c r="D172" s="185">
        <f>SUM(D167:D171)</f>
        <v>15100</v>
      </c>
      <c r="E172" s="201">
        <f>SUM(E167:E171)</f>
        <v>3000</v>
      </c>
      <c r="F172" s="201">
        <f>SUM(F167:F171)</f>
        <v>3000</v>
      </c>
      <c r="G172" s="201">
        <f>SUM(G167:G171)</f>
        <v>0</v>
      </c>
      <c r="H172" s="201">
        <f>SUM(H167:H171)</f>
        <v>0</v>
      </c>
    </row>
    <row r="173" spans="2:8" x14ac:dyDescent="0.25">
      <c r="B173" s="411" t="s">
        <v>633</v>
      </c>
      <c r="C173" s="220" t="s">
        <v>634</v>
      </c>
      <c r="D173" s="221">
        <v>500</v>
      </c>
      <c r="E173" s="188">
        <v>2000</v>
      </c>
      <c r="F173" s="184">
        <v>0</v>
      </c>
      <c r="G173" s="184">
        <v>0</v>
      </c>
      <c r="H173" s="184">
        <v>0</v>
      </c>
    </row>
    <row r="174" spans="2:8" x14ac:dyDescent="0.25">
      <c r="B174" s="412"/>
      <c r="C174" s="220" t="s">
        <v>635</v>
      </c>
      <c r="D174" s="221">
        <v>4000</v>
      </c>
      <c r="E174" s="188">
        <v>400</v>
      </c>
      <c r="F174" s="184">
        <v>1300</v>
      </c>
      <c r="G174" s="184">
        <v>0</v>
      </c>
      <c r="H174" s="184">
        <v>0</v>
      </c>
    </row>
    <row r="175" spans="2:8" x14ac:dyDescent="0.25">
      <c r="B175" s="412"/>
      <c r="C175" s="220" t="s">
        <v>636</v>
      </c>
      <c r="D175" s="221">
        <v>3000</v>
      </c>
      <c r="E175" s="188">
        <v>0</v>
      </c>
      <c r="F175" s="184">
        <v>500</v>
      </c>
      <c r="G175" s="184">
        <v>0</v>
      </c>
      <c r="H175" s="184">
        <v>0</v>
      </c>
    </row>
    <row r="176" spans="2:8" x14ac:dyDescent="0.25">
      <c r="B176" s="412"/>
      <c r="C176" s="220" t="s">
        <v>648</v>
      </c>
      <c r="D176" s="221">
        <v>3000</v>
      </c>
      <c r="E176" s="188">
        <v>1000</v>
      </c>
      <c r="F176" s="184">
        <v>700</v>
      </c>
      <c r="G176" s="184">
        <v>0</v>
      </c>
      <c r="H176" s="184">
        <v>0</v>
      </c>
    </row>
    <row r="177" spans="2:8" x14ac:dyDescent="0.25">
      <c r="B177" s="413"/>
      <c r="C177" s="220" t="s">
        <v>637</v>
      </c>
      <c r="D177" s="221">
        <v>1000</v>
      </c>
      <c r="E177" s="188">
        <v>1100</v>
      </c>
      <c r="F177" s="184">
        <v>0</v>
      </c>
      <c r="G177" s="184">
        <v>0</v>
      </c>
      <c r="H177" s="184">
        <v>0</v>
      </c>
    </row>
    <row r="178" spans="2:8" x14ac:dyDescent="0.25">
      <c r="B178" s="417" t="s">
        <v>497</v>
      </c>
      <c r="C178" s="418"/>
      <c r="D178" s="185">
        <f>SUM(D173:D177)</f>
        <v>11500</v>
      </c>
      <c r="E178" s="201">
        <f>SUM(E173:E177)</f>
        <v>4500</v>
      </c>
      <c r="F178" s="201">
        <f>SUM(F173:F177)</f>
        <v>2500</v>
      </c>
      <c r="G178" s="201">
        <f>SUM(G173:G177)</f>
        <v>0</v>
      </c>
      <c r="H178" s="201">
        <f>SUM(H173:H177)</f>
        <v>0</v>
      </c>
    </row>
    <row r="179" spans="2:8" ht="16.5" thickBot="1" x14ac:dyDescent="0.3">
      <c r="B179" s="419" t="s">
        <v>638</v>
      </c>
      <c r="C179" s="420"/>
      <c r="D179" s="205">
        <f>SUM(D156,D161,D166,D172,D178)</f>
        <v>55550</v>
      </c>
      <c r="E179" s="205">
        <f t="shared" ref="E179:H179" si="6">SUM(E156,E161,E166,E172,E178)</f>
        <v>17000</v>
      </c>
      <c r="F179" s="205">
        <f t="shared" si="6"/>
        <v>11000</v>
      </c>
      <c r="G179" s="205">
        <f t="shared" si="6"/>
        <v>0</v>
      </c>
      <c r="H179" s="205">
        <f t="shared" si="6"/>
        <v>0</v>
      </c>
    </row>
    <row r="180" spans="2:8" x14ac:dyDescent="0.25">
      <c r="B180" s="196"/>
      <c r="C180" s="196"/>
      <c r="D180" s="197"/>
      <c r="E180" s="197"/>
      <c r="F180" s="197"/>
      <c r="G180" s="197"/>
      <c r="H180" s="197"/>
    </row>
    <row r="181" spans="2:8" s="90" customFormat="1" ht="16.5" thickBot="1" x14ac:dyDescent="0.3">
      <c r="B181" s="60"/>
      <c r="C181" s="60"/>
      <c r="D181" s="60"/>
      <c r="E181" s="60"/>
      <c r="F181" s="60"/>
      <c r="G181" s="60"/>
      <c r="H181" s="60"/>
    </row>
    <row r="182" spans="2:8" ht="47.25" x14ac:dyDescent="0.25">
      <c r="B182" s="399" t="s">
        <v>650</v>
      </c>
      <c r="C182" s="400"/>
      <c r="D182" s="223" t="s">
        <v>649</v>
      </c>
      <c r="E182" s="224" t="s">
        <v>652</v>
      </c>
      <c r="F182" s="224" t="s">
        <v>651</v>
      </c>
      <c r="G182" s="224" t="s">
        <v>692</v>
      </c>
      <c r="H182" s="225" t="s">
        <v>693</v>
      </c>
    </row>
    <row r="183" spans="2:8" ht="34.5" customHeight="1" thickBot="1" x14ac:dyDescent="0.3">
      <c r="B183" s="401"/>
      <c r="C183" s="402"/>
      <c r="D183" s="226">
        <f>SUM(D29+D56+D88+D117+D148+D179)</f>
        <v>91520</v>
      </c>
      <c r="E183" s="227">
        <f>SUM(E29+E56+E88+E117+E148+E179)</f>
        <v>214600</v>
      </c>
      <c r="F183" s="227">
        <f>SUM(F29+F56+F88+F117+F148+F179)</f>
        <v>53350</v>
      </c>
      <c r="G183" s="227">
        <f>SUM(G29+G56+G88+G117+G148+G179)</f>
        <v>400</v>
      </c>
      <c r="H183" s="228">
        <f>SUM(H29+H56+H88+H117+H148+H179)</f>
        <v>12600</v>
      </c>
    </row>
    <row r="184" spans="2:8" x14ac:dyDescent="0.25">
      <c r="E184" s="162"/>
      <c r="F184" s="162"/>
      <c r="G184" s="162"/>
      <c r="H184" s="162"/>
    </row>
    <row r="185" spans="2:8" x14ac:dyDescent="0.25">
      <c r="E185" s="229"/>
      <c r="F185" s="229"/>
      <c r="G185" s="229"/>
      <c r="H185" s="229"/>
    </row>
  </sheetData>
  <sheetProtection algorithmName="SHA-512" hashValue="Segn+Z5yhV8hxGaI5z1NOWAxRVIAM4uGx5JpDbQFBTuCJHEPAsUZo92n5ff7cNNqPlp8BGsGiv8/0cqU5R8Xjw==" saltValue="VGUSM7ShcaxOLIGgRMxVmQ==" spinCount="100000" sheet="1" objects="1" scenarios="1"/>
  <mergeCells count="73">
    <mergeCell ref="B50:C50"/>
    <mergeCell ref="B55:C55"/>
    <mergeCell ref="B9:C9"/>
    <mergeCell ref="B15:C15"/>
    <mergeCell ref="B19:C19"/>
    <mergeCell ref="B23:C23"/>
    <mergeCell ref="B28:C28"/>
    <mergeCell ref="B10:B14"/>
    <mergeCell ref="B16:B18"/>
    <mergeCell ref="B20:B22"/>
    <mergeCell ref="B24:B27"/>
    <mergeCell ref="B51:B54"/>
    <mergeCell ref="B56:C56"/>
    <mergeCell ref="B65:C65"/>
    <mergeCell ref="B71:C71"/>
    <mergeCell ref="B77:C77"/>
    <mergeCell ref="B82:C82"/>
    <mergeCell ref="B59:H59"/>
    <mergeCell ref="B61:B64"/>
    <mergeCell ref="B66:B70"/>
    <mergeCell ref="B72:B76"/>
    <mergeCell ref="B78:B81"/>
    <mergeCell ref="B178:C178"/>
    <mergeCell ref="B107:C107"/>
    <mergeCell ref="B112:C112"/>
    <mergeCell ref="B116:C116"/>
    <mergeCell ref="B117:C117"/>
    <mergeCell ref="B137:C137"/>
    <mergeCell ref="B140:C140"/>
    <mergeCell ref="B145:C145"/>
    <mergeCell ref="B141:B144"/>
    <mergeCell ref="B127:C127"/>
    <mergeCell ref="B133:C133"/>
    <mergeCell ref="B108:B111"/>
    <mergeCell ref="B113:B115"/>
    <mergeCell ref="B120:H120"/>
    <mergeCell ref="B122:B126"/>
    <mergeCell ref="B128:B132"/>
    <mergeCell ref="B1:H1"/>
    <mergeCell ref="B32:H32"/>
    <mergeCell ref="B34:B38"/>
    <mergeCell ref="B40:B45"/>
    <mergeCell ref="B47:B49"/>
    <mergeCell ref="B29:C29"/>
    <mergeCell ref="B39:C39"/>
    <mergeCell ref="B46:C46"/>
    <mergeCell ref="B3:H3"/>
    <mergeCell ref="B5:B8"/>
    <mergeCell ref="B83:B86"/>
    <mergeCell ref="B91:H91"/>
    <mergeCell ref="B93:B96"/>
    <mergeCell ref="B98:B101"/>
    <mergeCell ref="B103:B106"/>
    <mergeCell ref="B87:C87"/>
    <mergeCell ref="B88:C88"/>
    <mergeCell ref="B97:C97"/>
    <mergeCell ref="B102:C102"/>
    <mergeCell ref="B134:B136"/>
    <mergeCell ref="B138:B139"/>
    <mergeCell ref="B151:H151"/>
    <mergeCell ref="B182:C183"/>
    <mergeCell ref="B147:C147"/>
    <mergeCell ref="B153:B155"/>
    <mergeCell ref="B157:B160"/>
    <mergeCell ref="B162:B165"/>
    <mergeCell ref="B167:B171"/>
    <mergeCell ref="B173:B177"/>
    <mergeCell ref="B148:C148"/>
    <mergeCell ref="B179:C179"/>
    <mergeCell ref="B156:C156"/>
    <mergeCell ref="B161:C161"/>
    <mergeCell ref="B166:C166"/>
    <mergeCell ref="B172:C172"/>
  </mergeCells>
  <printOptions horizontalCentered="1"/>
  <pageMargins left="0.7" right="0.7" top="0.75" bottom="0.75" header="0.3" footer="0.3"/>
  <pageSetup scale="9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24"/>
  <sheetViews>
    <sheetView showGridLines="0" zoomScaleNormal="100" workbookViewId="0">
      <selection activeCell="B1" sqref="B1"/>
    </sheetView>
  </sheetViews>
  <sheetFormatPr defaultRowHeight="15.75" x14ac:dyDescent="0.25"/>
  <cols>
    <col min="1" max="1" width="4.140625" style="247" customWidth="1"/>
    <col min="2" max="2" width="9.140625" style="247" customWidth="1"/>
    <col min="3" max="3" width="27" style="247" bestFit="1" customWidth="1"/>
    <col min="4" max="4" width="21.42578125" style="247" bestFit="1" customWidth="1"/>
    <col min="5" max="5" width="24.140625" style="247" bestFit="1" customWidth="1"/>
    <col min="6" max="6" width="18.85546875" style="247" bestFit="1" customWidth="1"/>
    <col min="7" max="7" width="5" style="247" customWidth="1"/>
    <col min="8" max="16384" width="9.140625" style="230"/>
  </cols>
  <sheetData>
    <row r="1" spans="1:7" x14ac:dyDescent="0.25">
      <c r="A1" s="246"/>
      <c r="B1" s="246"/>
      <c r="C1" s="246"/>
      <c r="D1" s="246"/>
      <c r="E1" s="246"/>
      <c r="F1" s="246"/>
      <c r="G1" s="246"/>
    </row>
    <row r="2" spans="1:7" ht="15.75" customHeight="1" x14ac:dyDescent="0.25">
      <c r="B2" s="432" t="s">
        <v>2250</v>
      </c>
      <c r="C2" s="432"/>
      <c r="D2" s="432"/>
      <c r="E2" s="432"/>
      <c r="F2" s="432"/>
    </row>
    <row r="3" spans="1:7" ht="15.75" customHeight="1" x14ac:dyDescent="0.25">
      <c r="B3" s="264" t="s">
        <v>88</v>
      </c>
      <c r="C3" s="264" t="s">
        <v>89</v>
      </c>
      <c r="D3" s="264" t="s">
        <v>90</v>
      </c>
      <c r="E3" s="264" t="s">
        <v>2251</v>
      </c>
      <c r="F3" s="264" t="s">
        <v>91</v>
      </c>
    </row>
    <row r="4" spans="1:7" x14ac:dyDescent="0.25">
      <c r="B4" s="265">
        <v>10401</v>
      </c>
      <c r="C4" s="265" t="s">
        <v>3354</v>
      </c>
      <c r="D4" s="265" t="s">
        <v>92</v>
      </c>
      <c r="E4" s="265" t="s">
        <v>93</v>
      </c>
      <c r="F4" s="266" t="s">
        <v>94</v>
      </c>
    </row>
    <row r="5" spans="1:7" x14ac:dyDescent="0.25">
      <c r="B5" s="265">
        <v>10601</v>
      </c>
      <c r="C5" s="265" t="s">
        <v>95</v>
      </c>
      <c r="D5" s="265" t="s">
        <v>96</v>
      </c>
      <c r="E5" s="265" t="s">
        <v>97</v>
      </c>
      <c r="F5" s="266" t="s">
        <v>98</v>
      </c>
    </row>
    <row r="6" spans="1:7" x14ac:dyDescent="0.25">
      <c r="B6" s="265">
        <v>11101</v>
      </c>
      <c r="C6" s="265" t="s">
        <v>99</v>
      </c>
      <c r="D6" s="265" t="s">
        <v>100</v>
      </c>
      <c r="E6" s="265" t="s">
        <v>101</v>
      </c>
      <c r="F6" s="266" t="s">
        <v>102</v>
      </c>
    </row>
    <row r="7" spans="1:7" x14ac:dyDescent="0.25">
      <c r="B7" s="265">
        <v>11201</v>
      </c>
      <c r="C7" s="265" t="s">
        <v>103</v>
      </c>
      <c r="D7" s="265" t="s">
        <v>104</v>
      </c>
      <c r="E7" s="265" t="s">
        <v>105</v>
      </c>
      <c r="F7" s="266" t="s">
        <v>106</v>
      </c>
    </row>
    <row r="8" spans="1:7" x14ac:dyDescent="0.25">
      <c r="B8" s="265">
        <v>12301</v>
      </c>
      <c r="C8" s="265" t="s">
        <v>107</v>
      </c>
      <c r="D8" s="265" t="s">
        <v>108</v>
      </c>
      <c r="E8" s="265" t="s">
        <v>109</v>
      </c>
      <c r="F8" s="266" t="s">
        <v>110</v>
      </c>
    </row>
    <row r="9" spans="1:7" x14ac:dyDescent="0.25">
      <c r="B9" s="265">
        <v>13201</v>
      </c>
      <c r="C9" s="265" t="s">
        <v>111</v>
      </c>
      <c r="D9" s="265" t="s">
        <v>2252</v>
      </c>
      <c r="E9" s="265" t="s">
        <v>112</v>
      </c>
      <c r="F9" s="266" t="s">
        <v>113</v>
      </c>
    </row>
    <row r="10" spans="1:7" x14ac:dyDescent="0.25">
      <c r="B10" s="265">
        <v>13202</v>
      </c>
      <c r="C10" s="265" t="s">
        <v>114</v>
      </c>
      <c r="D10" s="265" t="s">
        <v>115</v>
      </c>
      <c r="E10" s="265" t="s">
        <v>116</v>
      </c>
      <c r="F10" s="266" t="s">
        <v>117</v>
      </c>
    </row>
    <row r="11" spans="1:7" x14ac:dyDescent="0.25">
      <c r="B11" s="265">
        <v>15401</v>
      </c>
      <c r="C11" s="265" t="s">
        <v>118</v>
      </c>
      <c r="D11" s="265" t="s">
        <v>119</v>
      </c>
      <c r="E11" s="265" t="s">
        <v>120</v>
      </c>
      <c r="F11" s="266" t="s">
        <v>121</v>
      </c>
    </row>
    <row r="12" spans="1:7" x14ac:dyDescent="0.25">
      <c r="B12" s="265">
        <v>16101</v>
      </c>
      <c r="C12" s="265" t="s">
        <v>122</v>
      </c>
      <c r="D12" s="265" t="s">
        <v>123</v>
      </c>
      <c r="E12" s="265" t="s">
        <v>124</v>
      </c>
      <c r="F12" s="266" t="s">
        <v>125</v>
      </c>
    </row>
    <row r="13" spans="1:7" x14ac:dyDescent="0.25">
      <c r="B13" s="265">
        <v>16701</v>
      </c>
      <c r="C13" s="265" t="s">
        <v>126</v>
      </c>
      <c r="D13" s="265" t="s">
        <v>127</v>
      </c>
      <c r="E13" s="265" t="s">
        <v>128</v>
      </c>
      <c r="F13" s="266" t="s">
        <v>129</v>
      </c>
    </row>
    <row r="14" spans="1:7" x14ac:dyDescent="0.25">
      <c r="B14" s="265">
        <v>16702</v>
      </c>
      <c r="C14" s="265" t="s">
        <v>130</v>
      </c>
      <c r="D14" s="265" t="s">
        <v>131</v>
      </c>
      <c r="E14" s="265" t="s">
        <v>132</v>
      </c>
      <c r="F14" s="266" t="s">
        <v>125</v>
      </c>
    </row>
    <row r="15" spans="1:7" x14ac:dyDescent="0.25">
      <c r="B15" s="265">
        <v>17902</v>
      </c>
      <c r="C15" s="265" t="s">
        <v>133</v>
      </c>
      <c r="D15" s="265" t="s">
        <v>134</v>
      </c>
      <c r="E15" s="265" t="s">
        <v>135</v>
      </c>
      <c r="F15" s="266" t="s">
        <v>136</v>
      </c>
    </row>
    <row r="16" spans="1:7" x14ac:dyDescent="0.25">
      <c r="B16" s="265">
        <v>17903</v>
      </c>
      <c r="C16" s="265" t="s">
        <v>137</v>
      </c>
      <c r="D16" s="265" t="s">
        <v>138</v>
      </c>
      <c r="E16" s="265" t="s">
        <v>139</v>
      </c>
      <c r="F16" s="266" t="s">
        <v>140</v>
      </c>
    </row>
    <row r="17" spans="2:6" x14ac:dyDescent="0.25">
      <c r="B17" s="265">
        <v>18301</v>
      </c>
      <c r="C17" s="265" t="s">
        <v>141</v>
      </c>
      <c r="D17" s="265" t="s">
        <v>142</v>
      </c>
      <c r="E17" s="265" t="s">
        <v>143</v>
      </c>
      <c r="F17" s="266" t="s">
        <v>144</v>
      </c>
    </row>
    <row r="18" spans="2:6" x14ac:dyDescent="0.25">
      <c r="B18" s="265">
        <v>18401</v>
      </c>
      <c r="C18" s="265" t="s">
        <v>145</v>
      </c>
      <c r="D18" s="265" t="s">
        <v>146</v>
      </c>
      <c r="E18" s="265" t="s">
        <v>147</v>
      </c>
      <c r="F18" s="266" t="s">
        <v>148</v>
      </c>
    </row>
    <row r="19" spans="2:6" x14ac:dyDescent="0.25">
      <c r="B19" s="265">
        <v>18402</v>
      </c>
      <c r="C19" s="265" t="s">
        <v>149</v>
      </c>
      <c r="D19" s="265" t="s">
        <v>150</v>
      </c>
      <c r="E19" s="265" t="s">
        <v>151</v>
      </c>
      <c r="F19" s="266" t="s">
        <v>152</v>
      </c>
    </row>
    <row r="20" spans="2:6" x14ac:dyDescent="0.25">
      <c r="B20" s="265"/>
      <c r="C20" s="265" t="s">
        <v>153</v>
      </c>
      <c r="D20" s="265" t="s">
        <v>154</v>
      </c>
      <c r="E20" s="265" t="s">
        <v>139</v>
      </c>
      <c r="F20" s="266" t="s">
        <v>155</v>
      </c>
    </row>
    <row r="21" spans="2:6" x14ac:dyDescent="0.25">
      <c r="B21" s="265">
        <v>18601</v>
      </c>
      <c r="C21" s="265" t="s">
        <v>156</v>
      </c>
      <c r="D21" s="265" t="s">
        <v>157</v>
      </c>
      <c r="E21" s="265" t="s">
        <v>158</v>
      </c>
      <c r="F21" s="266" t="s">
        <v>159</v>
      </c>
    </row>
    <row r="22" spans="2:6" x14ac:dyDescent="0.25">
      <c r="B22" s="265"/>
      <c r="C22" s="265" t="s">
        <v>160</v>
      </c>
      <c r="D22" s="265" t="s">
        <v>161</v>
      </c>
      <c r="E22" s="265" t="s">
        <v>162</v>
      </c>
      <c r="F22" s="266" t="s">
        <v>163</v>
      </c>
    </row>
    <row r="23" spans="2:6" x14ac:dyDescent="0.25">
      <c r="B23" s="265">
        <v>20101</v>
      </c>
      <c r="C23" s="265" t="s">
        <v>164</v>
      </c>
      <c r="D23" s="265" t="s">
        <v>165</v>
      </c>
      <c r="E23" s="265" t="s">
        <v>166</v>
      </c>
      <c r="F23" s="266" t="s">
        <v>167</v>
      </c>
    </row>
    <row r="24" spans="2:6" x14ac:dyDescent="0.25">
      <c r="B24" s="265">
        <v>20201</v>
      </c>
      <c r="C24" s="267" t="s">
        <v>168</v>
      </c>
      <c r="D24" s="267" t="s">
        <v>169</v>
      </c>
      <c r="E24" s="267" t="s">
        <v>170</v>
      </c>
      <c r="F24" s="268" t="s">
        <v>171</v>
      </c>
    </row>
    <row r="25" spans="2:6" x14ac:dyDescent="0.25">
      <c r="B25" s="265">
        <v>20202</v>
      </c>
      <c r="C25" s="267" t="s">
        <v>172</v>
      </c>
      <c r="D25" s="267" t="s">
        <v>173</v>
      </c>
      <c r="E25" s="267" t="s">
        <v>174</v>
      </c>
      <c r="F25" s="268" t="s">
        <v>175</v>
      </c>
    </row>
    <row r="26" spans="2:6" x14ac:dyDescent="0.25">
      <c r="B26" s="265">
        <v>20203</v>
      </c>
      <c r="C26" s="267" t="s">
        <v>176</v>
      </c>
      <c r="D26" s="267" t="s">
        <v>177</v>
      </c>
      <c r="E26" s="267" t="s">
        <v>178</v>
      </c>
      <c r="F26" s="268" t="s">
        <v>179</v>
      </c>
    </row>
    <row r="27" spans="2:6" x14ac:dyDescent="0.25">
      <c r="B27" s="265">
        <v>21701</v>
      </c>
      <c r="C27" s="267" t="s">
        <v>180</v>
      </c>
      <c r="D27" s="267" t="s">
        <v>181</v>
      </c>
      <c r="E27" s="267" t="s">
        <v>182</v>
      </c>
      <c r="F27" s="268" t="s">
        <v>183</v>
      </c>
    </row>
    <row r="28" spans="2:6" x14ac:dyDescent="0.25">
      <c r="B28" s="265">
        <v>22001</v>
      </c>
      <c r="C28" s="267" t="s">
        <v>184</v>
      </c>
      <c r="D28" s="267" t="s">
        <v>185</v>
      </c>
      <c r="E28" s="267" t="s">
        <v>186</v>
      </c>
      <c r="F28" s="268" t="s">
        <v>187</v>
      </c>
    </row>
    <row r="29" spans="2:6" x14ac:dyDescent="0.25">
      <c r="B29" s="265">
        <v>22002</v>
      </c>
      <c r="C29" s="267" t="s">
        <v>188</v>
      </c>
      <c r="D29" s="267" t="s">
        <v>189</v>
      </c>
      <c r="E29" s="267" t="s">
        <v>190</v>
      </c>
      <c r="F29" s="268" t="s">
        <v>191</v>
      </c>
    </row>
    <row r="30" spans="2:6" x14ac:dyDescent="0.25">
      <c r="B30" s="265">
        <v>22701</v>
      </c>
      <c r="C30" s="267" t="s">
        <v>192</v>
      </c>
      <c r="D30" s="267" t="s">
        <v>193</v>
      </c>
      <c r="E30" s="267" t="s">
        <v>194</v>
      </c>
      <c r="F30" s="268" t="s">
        <v>195</v>
      </c>
    </row>
    <row r="31" spans="2:6" x14ac:dyDescent="0.25">
      <c r="B31" s="265">
        <v>23501</v>
      </c>
      <c r="C31" s="267" t="s">
        <v>196</v>
      </c>
      <c r="D31" s="267" t="s">
        <v>197</v>
      </c>
      <c r="E31" s="267" t="s">
        <v>198</v>
      </c>
      <c r="F31" s="268" t="s">
        <v>199</v>
      </c>
    </row>
    <row r="32" spans="2:6" x14ac:dyDescent="0.25">
      <c r="B32" s="265">
        <v>24301</v>
      </c>
      <c r="C32" s="267" t="s">
        <v>200</v>
      </c>
      <c r="D32" s="267" t="s">
        <v>201</v>
      </c>
      <c r="E32" s="267" t="s">
        <v>202</v>
      </c>
      <c r="F32" s="268" t="s">
        <v>203</v>
      </c>
    </row>
    <row r="33" spans="2:6" x14ac:dyDescent="0.25">
      <c r="B33" s="265">
        <v>24401</v>
      </c>
      <c r="C33" s="267" t="s">
        <v>204</v>
      </c>
      <c r="D33" s="267" t="s">
        <v>205</v>
      </c>
      <c r="E33" s="267" t="s">
        <v>206</v>
      </c>
      <c r="F33" s="268" t="s">
        <v>207</v>
      </c>
    </row>
    <row r="34" spans="2:6" x14ac:dyDescent="0.25">
      <c r="B34" s="265">
        <v>25201</v>
      </c>
      <c r="C34" s="267" t="s">
        <v>208</v>
      </c>
      <c r="D34" s="267" t="s">
        <v>209</v>
      </c>
      <c r="E34" s="267" t="s">
        <v>210</v>
      </c>
      <c r="F34" s="268" t="s">
        <v>207</v>
      </c>
    </row>
    <row r="35" spans="2:6" x14ac:dyDescent="0.25">
      <c r="B35" s="265">
        <v>25701</v>
      </c>
      <c r="C35" s="267" t="s">
        <v>211</v>
      </c>
      <c r="D35" s="267" t="s">
        <v>212</v>
      </c>
      <c r="E35" s="267" t="s">
        <v>213</v>
      </c>
      <c r="F35" s="268" t="s">
        <v>214</v>
      </c>
    </row>
    <row r="36" spans="2:6" x14ac:dyDescent="0.25">
      <c r="B36" s="265">
        <v>27601</v>
      </c>
      <c r="C36" s="267" t="s">
        <v>215</v>
      </c>
      <c r="D36" s="267" t="s">
        <v>216</v>
      </c>
      <c r="E36" s="267" t="s">
        <v>217</v>
      </c>
      <c r="F36" s="268" t="s">
        <v>218</v>
      </c>
    </row>
    <row r="37" spans="2:6" x14ac:dyDescent="0.25">
      <c r="B37" s="265">
        <v>27603</v>
      </c>
      <c r="C37" s="267" t="s">
        <v>219</v>
      </c>
      <c r="D37" s="267" t="s">
        <v>220</v>
      </c>
      <c r="E37" s="267" t="s">
        <v>221</v>
      </c>
      <c r="F37" s="268" t="s">
        <v>222</v>
      </c>
    </row>
    <row r="38" spans="2:6" x14ac:dyDescent="0.25">
      <c r="B38" s="265">
        <v>28501</v>
      </c>
      <c r="C38" s="267" t="s">
        <v>223</v>
      </c>
      <c r="D38" s="267" t="s">
        <v>224</v>
      </c>
      <c r="E38" s="267" t="s">
        <v>225</v>
      </c>
      <c r="F38" s="268" t="s">
        <v>226</v>
      </c>
    </row>
    <row r="39" spans="2:6" x14ac:dyDescent="0.25">
      <c r="B39" s="265">
        <v>28503</v>
      </c>
      <c r="C39" s="267" t="s">
        <v>227</v>
      </c>
      <c r="D39" s="267" t="s">
        <v>228</v>
      </c>
      <c r="E39" s="267" t="s">
        <v>229</v>
      </c>
      <c r="F39" s="268" t="s">
        <v>199</v>
      </c>
    </row>
    <row r="40" spans="2:6" x14ac:dyDescent="0.25">
      <c r="B40" s="265">
        <v>29001</v>
      </c>
      <c r="C40" s="267" t="s">
        <v>230</v>
      </c>
      <c r="D40" s="267" t="s">
        <v>231</v>
      </c>
      <c r="E40" s="267" t="s">
        <v>232</v>
      </c>
      <c r="F40" s="268" t="s">
        <v>233</v>
      </c>
    </row>
    <row r="41" spans="2:6" x14ac:dyDescent="0.25">
      <c r="B41" s="265">
        <v>29201</v>
      </c>
      <c r="C41" s="267" t="s">
        <v>234</v>
      </c>
      <c r="D41" s="267" t="s">
        <v>235</v>
      </c>
      <c r="E41" s="267" t="s">
        <v>236</v>
      </c>
      <c r="F41" s="268" t="s">
        <v>237</v>
      </c>
    </row>
    <row r="42" spans="2:6" x14ac:dyDescent="0.25">
      <c r="B42" s="265">
        <v>31801</v>
      </c>
      <c r="C42" s="267" t="s">
        <v>238</v>
      </c>
      <c r="D42" s="267" t="s">
        <v>239</v>
      </c>
      <c r="E42" s="267" t="s">
        <v>240</v>
      </c>
      <c r="F42" s="268" t="s">
        <v>241</v>
      </c>
    </row>
    <row r="43" spans="2:6" x14ac:dyDescent="0.25">
      <c r="B43" s="265">
        <v>32901</v>
      </c>
      <c r="C43" s="267" t="s">
        <v>242</v>
      </c>
      <c r="D43" s="267" t="s">
        <v>243</v>
      </c>
      <c r="E43" s="267" t="s">
        <v>244</v>
      </c>
      <c r="F43" s="268" t="s">
        <v>245</v>
      </c>
    </row>
    <row r="44" spans="2:6" x14ac:dyDescent="0.25">
      <c r="B44" s="265">
        <v>33001</v>
      </c>
      <c r="C44" s="267" t="s">
        <v>2253</v>
      </c>
      <c r="D44" s="267" t="s">
        <v>2254</v>
      </c>
      <c r="E44" s="267" t="s">
        <v>246</v>
      </c>
      <c r="F44" s="268" t="s">
        <v>247</v>
      </c>
    </row>
    <row r="45" spans="2:6" x14ac:dyDescent="0.25">
      <c r="B45" s="265">
        <v>33301</v>
      </c>
      <c r="C45" s="267" t="s">
        <v>248</v>
      </c>
      <c r="D45" s="267" t="s">
        <v>249</v>
      </c>
      <c r="E45" s="267" t="s">
        <v>250</v>
      </c>
      <c r="F45" s="268" t="s">
        <v>251</v>
      </c>
    </row>
    <row r="46" spans="2:6" x14ac:dyDescent="0.25">
      <c r="B46" s="265">
        <v>33401</v>
      </c>
      <c r="C46" s="267" t="s">
        <v>252</v>
      </c>
      <c r="D46" s="267" t="s">
        <v>253</v>
      </c>
      <c r="E46" s="267" t="s">
        <v>254</v>
      </c>
      <c r="F46" s="268" t="s">
        <v>255</v>
      </c>
    </row>
    <row r="47" spans="2:6" x14ac:dyDescent="0.25">
      <c r="B47" s="265">
        <v>33801</v>
      </c>
      <c r="C47" s="267" t="s">
        <v>256</v>
      </c>
      <c r="D47" s="267" t="s">
        <v>257</v>
      </c>
      <c r="E47" s="267" t="s">
        <v>258</v>
      </c>
      <c r="F47" s="268" t="s">
        <v>259</v>
      </c>
    </row>
    <row r="48" spans="2:6" x14ac:dyDescent="0.25">
      <c r="B48" s="265">
        <v>34801</v>
      </c>
      <c r="C48" s="267" t="s">
        <v>260</v>
      </c>
      <c r="D48" s="267" t="s">
        <v>261</v>
      </c>
      <c r="E48" s="267" t="s">
        <v>262</v>
      </c>
      <c r="F48" s="268" t="s">
        <v>263</v>
      </c>
    </row>
    <row r="49" spans="2:6" x14ac:dyDescent="0.25">
      <c r="B49" s="265">
        <v>34802</v>
      </c>
      <c r="C49" s="267" t="s">
        <v>264</v>
      </c>
      <c r="D49" s="267" t="s">
        <v>2255</v>
      </c>
      <c r="E49" s="267" t="s">
        <v>265</v>
      </c>
      <c r="F49" s="268" t="s">
        <v>266</v>
      </c>
    </row>
    <row r="50" spans="2:6" x14ac:dyDescent="0.25">
      <c r="B50" s="265">
        <v>34803</v>
      </c>
      <c r="C50" s="267" t="s">
        <v>267</v>
      </c>
      <c r="D50" s="267" t="s">
        <v>2256</v>
      </c>
      <c r="E50" s="267" t="s">
        <v>268</v>
      </c>
      <c r="F50" s="268" t="s">
        <v>269</v>
      </c>
    </row>
    <row r="51" spans="2:6" x14ac:dyDescent="0.25">
      <c r="B51" s="265">
        <v>34901</v>
      </c>
      <c r="C51" s="267" t="s">
        <v>270</v>
      </c>
      <c r="D51" s="267" t="s">
        <v>271</v>
      </c>
      <c r="E51" s="267" t="s">
        <v>272</v>
      </c>
      <c r="F51" s="268" t="s">
        <v>273</v>
      </c>
    </row>
    <row r="52" spans="2:6" x14ac:dyDescent="0.25">
      <c r="B52" s="265">
        <v>34906</v>
      </c>
      <c r="C52" s="267" t="s">
        <v>274</v>
      </c>
      <c r="D52" s="267" t="s">
        <v>275</v>
      </c>
      <c r="E52" s="267" t="s">
        <v>276</v>
      </c>
      <c r="F52" s="268" t="s">
        <v>277</v>
      </c>
    </row>
    <row r="53" spans="2:6" x14ac:dyDescent="0.25">
      <c r="B53" s="265">
        <v>34907</v>
      </c>
      <c r="C53" s="267" t="s">
        <v>278</v>
      </c>
      <c r="D53" s="267" t="s">
        <v>279</v>
      </c>
      <c r="E53" s="267" t="s">
        <v>280</v>
      </c>
      <c r="F53" s="268" t="s">
        <v>281</v>
      </c>
    </row>
    <row r="54" spans="2:6" x14ac:dyDescent="0.25">
      <c r="B54" s="265">
        <v>34908</v>
      </c>
      <c r="C54" s="267" t="s">
        <v>282</v>
      </c>
      <c r="D54" s="267" t="s">
        <v>283</v>
      </c>
      <c r="E54" s="267" t="s">
        <v>284</v>
      </c>
      <c r="F54" s="268" t="s">
        <v>285</v>
      </c>
    </row>
    <row r="55" spans="2:6" x14ac:dyDescent="0.25">
      <c r="B55" s="265">
        <v>36801</v>
      </c>
      <c r="C55" s="267" t="s">
        <v>286</v>
      </c>
      <c r="D55" s="267" t="s">
        <v>287</v>
      </c>
      <c r="E55" s="267" t="s">
        <v>288</v>
      </c>
      <c r="F55" s="268" t="s">
        <v>289</v>
      </c>
    </row>
    <row r="56" spans="2:6" x14ac:dyDescent="0.25">
      <c r="B56" s="265">
        <v>36802</v>
      </c>
      <c r="C56" s="267" t="s">
        <v>290</v>
      </c>
      <c r="D56" s="267" t="s">
        <v>2257</v>
      </c>
      <c r="E56" s="267" t="s">
        <v>291</v>
      </c>
      <c r="F56" s="268" t="s">
        <v>292</v>
      </c>
    </row>
    <row r="57" spans="2:6" x14ac:dyDescent="0.25">
      <c r="B57" s="265">
        <v>37001</v>
      </c>
      <c r="C57" s="267" t="s">
        <v>293</v>
      </c>
      <c r="D57" s="267" t="s">
        <v>294</v>
      </c>
      <c r="E57" s="267" t="s">
        <v>295</v>
      </c>
      <c r="F57" s="268" t="s">
        <v>296</v>
      </c>
    </row>
    <row r="58" spans="2:6" x14ac:dyDescent="0.25">
      <c r="B58" s="265">
        <v>37301</v>
      </c>
      <c r="C58" s="267" t="s">
        <v>297</v>
      </c>
      <c r="D58" s="267" t="s">
        <v>298</v>
      </c>
      <c r="E58" s="267" t="s">
        <v>299</v>
      </c>
      <c r="F58" s="268" t="s">
        <v>300</v>
      </c>
    </row>
    <row r="59" spans="2:6" x14ac:dyDescent="0.25">
      <c r="B59" s="265">
        <v>38001</v>
      </c>
      <c r="C59" s="267" t="s">
        <v>301</v>
      </c>
      <c r="D59" s="267" t="s">
        <v>302</v>
      </c>
      <c r="E59" s="267" t="s">
        <v>303</v>
      </c>
      <c r="F59" s="268" t="s">
        <v>304</v>
      </c>
    </row>
    <row r="60" spans="2:6" x14ac:dyDescent="0.25">
      <c r="B60" s="265">
        <v>38101</v>
      </c>
      <c r="C60" s="267" t="s">
        <v>305</v>
      </c>
      <c r="D60" s="267" t="s">
        <v>306</v>
      </c>
      <c r="E60" s="267" t="s">
        <v>307</v>
      </c>
      <c r="F60" s="268" t="s">
        <v>308</v>
      </c>
    </row>
    <row r="61" spans="2:6" x14ac:dyDescent="0.25">
      <c r="B61" s="265">
        <v>38901</v>
      </c>
      <c r="C61" s="267" t="s">
        <v>2258</v>
      </c>
      <c r="D61" s="267" t="s">
        <v>2259</v>
      </c>
      <c r="E61" s="267" t="s">
        <v>2260</v>
      </c>
      <c r="F61" s="268" t="s">
        <v>2261</v>
      </c>
    </row>
    <row r="62" spans="2:6" x14ac:dyDescent="0.25">
      <c r="B62" s="265">
        <v>38902</v>
      </c>
      <c r="C62" s="267" t="s">
        <v>309</v>
      </c>
      <c r="D62" s="267" t="s">
        <v>310</v>
      </c>
      <c r="E62" s="267" t="s">
        <v>311</v>
      </c>
      <c r="F62" s="268" t="s">
        <v>312</v>
      </c>
    </row>
    <row r="63" spans="2:6" x14ac:dyDescent="0.25">
      <c r="B63" s="265">
        <v>38903</v>
      </c>
      <c r="C63" s="267" t="s">
        <v>2262</v>
      </c>
      <c r="D63" s="267" t="s">
        <v>2263</v>
      </c>
      <c r="E63" s="267" t="s">
        <v>311</v>
      </c>
      <c r="F63" s="268" t="s">
        <v>2261</v>
      </c>
    </row>
    <row r="64" spans="2:6" x14ac:dyDescent="0.25">
      <c r="B64" s="265">
        <v>38904</v>
      </c>
      <c r="C64" s="267" t="s">
        <v>313</v>
      </c>
      <c r="D64" s="267" t="s">
        <v>314</v>
      </c>
      <c r="E64" s="267" t="s">
        <v>315</v>
      </c>
      <c r="F64" s="268" t="s">
        <v>316</v>
      </c>
    </row>
    <row r="65" spans="2:6" x14ac:dyDescent="0.25">
      <c r="B65" s="269">
        <v>40801</v>
      </c>
      <c r="C65" s="269" t="s">
        <v>317</v>
      </c>
      <c r="D65" s="269" t="s">
        <v>318</v>
      </c>
      <c r="E65" s="269" t="s">
        <v>319</v>
      </c>
      <c r="F65" s="270" t="s">
        <v>3355</v>
      </c>
    </row>
    <row r="66" spans="2:6" x14ac:dyDescent="0.25">
      <c r="B66" s="269">
        <v>40803</v>
      </c>
      <c r="C66" s="269" t="s">
        <v>320</v>
      </c>
      <c r="D66" s="269" t="s">
        <v>3356</v>
      </c>
      <c r="E66" s="269" t="s">
        <v>321</v>
      </c>
      <c r="F66" s="270" t="s">
        <v>3357</v>
      </c>
    </row>
    <row r="67" spans="2:6" x14ac:dyDescent="0.25">
      <c r="B67" s="269">
        <v>40901</v>
      </c>
      <c r="C67" s="269" t="s">
        <v>322</v>
      </c>
      <c r="D67" s="269" t="s">
        <v>323</v>
      </c>
      <c r="E67" s="269" t="s">
        <v>324</v>
      </c>
      <c r="F67" s="270" t="s">
        <v>3358</v>
      </c>
    </row>
    <row r="68" spans="2:6" x14ac:dyDescent="0.25">
      <c r="B68" s="269">
        <v>42501</v>
      </c>
      <c r="C68" s="269" t="s">
        <v>325</v>
      </c>
      <c r="D68" s="269" t="s">
        <v>326</v>
      </c>
      <c r="E68" s="269" t="s">
        <v>327</v>
      </c>
      <c r="F68" s="270" t="s">
        <v>3359</v>
      </c>
    </row>
    <row r="69" spans="2:6" x14ac:dyDescent="0.25">
      <c r="B69" s="269">
        <v>43701</v>
      </c>
      <c r="C69" s="269" t="s">
        <v>328</v>
      </c>
      <c r="D69" s="269" t="s">
        <v>329</v>
      </c>
      <c r="E69" s="269" t="s">
        <v>330</v>
      </c>
      <c r="F69" s="270" t="s">
        <v>3360</v>
      </c>
    </row>
    <row r="70" spans="2:6" x14ac:dyDescent="0.25">
      <c r="B70" s="269">
        <v>43702</v>
      </c>
      <c r="C70" s="269" t="s">
        <v>331</v>
      </c>
      <c r="D70" s="269" t="s">
        <v>332</v>
      </c>
      <c r="E70" s="269" t="s">
        <v>333</v>
      </c>
      <c r="F70" s="270" t="s">
        <v>3361</v>
      </c>
    </row>
    <row r="71" spans="2:6" x14ac:dyDescent="0.25">
      <c r="B71" s="269">
        <v>44501</v>
      </c>
      <c r="C71" s="269" t="s">
        <v>334</v>
      </c>
      <c r="D71" s="269" t="s">
        <v>335</v>
      </c>
      <c r="E71" s="269" t="s">
        <v>336</v>
      </c>
      <c r="F71" s="270" t="s">
        <v>3362</v>
      </c>
    </row>
    <row r="72" spans="2:6" x14ac:dyDescent="0.25">
      <c r="B72" s="269">
        <v>44502</v>
      </c>
      <c r="C72" s="269" t="s">
        <v>3363</v>
      </c>
      <c r="D72" s="269" t="s">
        <v>3364</v>
      </c>
      <c r="E72" s="269" t="s">
        <v>336</v>
      </c>
      <c r="F72" s="270" t="s">
        <v>3365</v>
      </c>
    </row>
    <row r="73" spans="2:6" x14ac:dyDescent="0.25">
      <c r="B73" s="269">
        <v>44503</v>
      </c>
      <c r="C73" s="269" t="s">
        <v>337</v>
      </c>
      <c r="D73" s="269" t="s">
        <v>3366</v>
      </c>
      <c r="E73" s="269" t="s">
        <v>338</v>
      </c>
      <c r="F73" s="270" t="s">
        <v>3367</v>
      </c>
    </row>
    <row r="74" spans="2:6" x14ac:dyDescent="0.25">
      <c r="B74" s="269">
        <v>44601</v>
      </c>
      <c r="C74" s="269" t="s">
        <v>339</v>
      </c>
      <c r="D74" s="269" t="s">
        <v>340</v>
      </c>
      <c r="E74" s="269" t="s">
        <v>341</v>
      </c>
      <c r="F74" s="270" t="s">
        <v>3368</v>
      </c>
    </row>
    <row r="75" spans="2:6" x14ac:dyDescent="0.25">
      <c r="B75" s="269">
        <v>44602</v>
      </c>
      <c r="C75" s="269" t="s">
        <v>342</v>
      </c>
      <c r="D75" s="269" t="s">
        <v>343</v>
      </c>
      <c r="E75" s="269" t="s">
        <v>344</v>
      </c>
      <c r="F75" s="270" t="s">
        <v>3369</v>
      </c>
    </row>
    <row r="76" spans="2:6" x14ac:dyDescent="0.25">
      <c r="B76" s="269">
        <v>44603</v>
      </c>
      <c r="C76" s="269" t="s">
        <v>345</v>
      </c>
      <c r="D76" s="269" t="s">
        <v>346</v>
      </c>
      <c r="E76" s="269" t="s">
        <v>347</v>
      </c>
      <c r="F76" s="270" t="s">
        <v>3370</v>
      </c>
    </row>
    <row r="77" spans="2:6" x14ac:dyDescent="0.25">
      <c r="B77" s="269">
        <v>45001</v>
      </c>
      <c r="C77" s="269" t="s">
        <v>348</v>
      </c>
      <c r="D77" s="271" t="s">
        <v>2264</v>
      </c>
      <c r="E77" s="269" t="s">
        <v>349</v>
      </c>
      <c r="F77" s="270" t="s">
        <v>3371</v>
      </c>
    </row>
    <row r="78" spans="2:6" x14ac:dyDescent="0.25">
      <c r="B78" s="269">
        <v>45601</v>
      </c>
      <c r="C78" s="269" t="s">
        <v>350</v>
      </c>
      <c r="D78" s="269" t="s">
        <v>351</v>
      </c>
      <c r="E78" s="269" t="s">
        <v>352</v>
      </c>
      <c r="F78" s="270" t="s">
        <v>3372</v>
      </c>
    </row>
    <row r="79" spans="2:6" x14ac:dyDescent="0.25">
      <c r="B79" s="269">
        <v>46401</v>
      </c>
      <c r="C79" s="269" t="s">
        <v>353</v>
      </c>
      <c r="D79" s="269" t="s">
        <v>2265</v>
      </c>
      <c r="E79" s="269" t="s">
        <v>2266</v>
      </c>
      <c r="F79" s="270" t="s">
        <v>3373</v>
      </c>
    </row>
    <row r="80" spans="2:6" x14ac:dyDescent="0.25">
      <c r="B80" s="269">
        <v>46601</v>
      </c>
      <c r="C80" s="269" t="s">
        <v>3374</v>
      </c>
      <c r="D80" s="269" t="s">
        <v>354</v>
      </c>
      <c r="E80" s="269" t="s">
        <v>355</v>
      </c>
      <c r="F80" s="270" t="s">
        <v>3375</v>
      </c>
    </row>
    <row r="81" spans="2:6" x14ac:dyDescent="0.25">
      <c r="B81" s="269">
        <v>46602</v>
      </c>
      <c r="C81" s="269" t="s">
        <v>356</v>
      </c>
      <c r="D81" s="269" t="s">
        <v>357</v>
      </c>
      <c r="E81" s="269" t="s">
        <v>358</v>
      </c>
      <c r="F81" s="270" t="s">
        <v>3376</v>
      </c>
    </row>
    <row r="82" spans="2:6" x14ac:dyDescent="0.25">
      <c r="B82" s="269"/>
      <c r="C82" s="269" t="s">
        <v>359</v>
      </c>
      <c r="D82" s="269" t="s">
        <v>360</v>
      </c>
      <c r="E82" s="269" t="s">
        <v>361</v>
      </c>
      <c r="F82" s="270"/>
    </row>
    <row r="83" spans="2:6" x14ac:dyDescent="0.25">
      <c r="B83" s="269">
        <v>47101</v>
      </c>
      <c r="C83" s="269" t="s">
        <v>362</v>
      </c>
      <c r="D83" s="269" t="s">
        <v>363</v>
      </c>
      <c r="E83" s="269" t="s">
        <v>364</v>
      </c>
      <c r="F83" s="270" t="s">
        <v>3377</v>
      </c>
    </row>
    <row r="84" spans="2:6" ht="22.5" x14ac:dyDescent="0.25">
      <c r="B84" s="269">
        <v>50301</v>
      </c>
      <c r="C84" s="272" t="s">
        <v>2267</v>
      </c>
      <c r="D84" s="269" t="s">
        <v>365</v>
      </c>
      <c r="E84" s="269" t="s">
        <v>366</v>
      </c>
      <c r="F84" s="272" t="s">
        <v>2268</v>
      </c>
    </row>
    <row r="85" spans="2:6" x14ac:dyDescent="0.25">
      <c r="B85" s="269">
        <v>50701</v>
      </c>
      <c r="C85" s="269" t="s">
        <v>3378</v>
      </c>
      <c r="D85" s="269" t="s">
        <v>367</v>
      </c>
      <c r="E85" s="269" t="s">
        <v>2269</v>
      </c>
      <c r="F85" s="273" t="s">
        <v>2270</v>
      </c>
    </row>
    <row r="86" spans="2:6" ht="22.5" x14ac:dyDescent="0.25">
      <c r="B86" s="269">
        <v>50001</v>
      </c>
      <c r="C86" s="269" t="s">
        <v>368</v>
      </c>
      <c r="D86" s="272" t="s">
        <v>2271</v>
      </c>
      <c r="E86" s="269" t="s">
        <v>369</v>
      </c>
      <c r="F86" s="272" t="s">
        <v>2272</v>
      </c>
    </row>
    <row r="87" spans="2:6" x14ac:dyDescent="0.25">
      <c r="B87" s="269">
        <v>50501</v>
      </c>
      <c r="C87" s="272" t="s">
        <v>2273</v>
      </c>
      <c r="D87" s="272" t="s">
        <v>1898</v>
      </c>
      <c r="E87" s="269" t="s">
        <v>370</v>
      </c>
      <c r="F87" s="273" t="s">
        <v>2274</v>
      </c>
    </row>
    <row r="88" spans="2:6" x14ac:dyDescent="0.25">
      <c r="B88" s="269">
        <v>50602</v>
      </c>
      <c r="C88" s="269" t="s">
        <v>371</v>
      </c>
      <c r="D88" s="272" t="s">
        <v>2275</v>
      </c>
      <c r="E88" s="269" t="s">
        <v>372</v>
      </c>
      <c r="F88" s="273" t="s">
        <v>2276</v>
      </c>
    </row>
    <row r="89" spans="2:6" x14ac:dyDescent="0.25">
      <c r="B89" s="269">
        <v>50401</v>
      </c>
      <c r="C89" s="269" t="s">
        <v>373</v>
      </c>
      <c r="D89" s="269" t="s">
        <v>2277</v>
      </c>
      <c r="E89" s="269" t="s">
        <v>374</v>
      </c>
      <c r="F89" s="273" t="s">
        <v>2278</v>
      </c>
    </row>
    <row r="90" spans="2:6" x14ac:dyDescent="0.25">
      <c r="B90" s="269">
        <v>50101</v>
      </c>
      <c r="C90" s="269" t="s">
        <v>375</v>
      </c>
      <c r="D90" s="269" t="s">
        <v>376</v>
      </c>
      <c r="E90" s="269" t="s">
        <v>377</v>
      </c>
      <c r="F90" s="273" t="s">
        <v>2279</v>
      </c>
    </row>
    <row r="91" spans="2:6" x14ac:dyDescent="0.25">
      <c r="B91" s="269">
        <v>50601</v>
      </c>
      <c r="C91" s="269" t="s">
        <v>378</v>
      </c>
      <c r="D91" s="269" t="s">
        <v>379</v>
      </c>
      <c r="E91" s="269" t="s">
        <v>380</v>
      </c>
      <c r="F91" s="273" t="s">
        <v>2280</v>
      </c>
    </row>
    <row r="92" spans="2:6" x14ac:dyDescent="0.25">
      <c r="B92" s="269">
        <v>50602</v>
      </c>
      <c r="C92" s="272" t="s">
        <v>2281</v>
      </c>
      <c r="D92" s="269" t="s">
        <v>2282</v>
      </c>
      <c r="E92" s="269" t="s">
        <v>381</v>
      </c>
      <c r="F92" s="273" t="s">
        <v>2283</v>
      </c>
    </row>
    <row r="93" spans="2:6" ht="25.5" customHeight="1" x14ac:dyDescent="0.25">
      <c r="B93" s="269">
        <v>50602</v>
      </c>
      <c r="C93" s="272" t="s">
        <v>2284</v>
      </c>
      <c r="D93" s="272" t="s">
        <v>1899</v>
      </c>
      <c r="E93" s="269" t="s">
        <v>381</v>
      </c>
      <c r="F93" s="273" t="s">
        <v>2283</v>
      </c>
    </row>
    <row r="94" spans="2:6" ht="22.5" x14ac:dyDescent="0.25">
      <c r="B94" s="269">
        <v>50901</v>
      </c>
      <c r="C94" s="272" t="s">
        <v>2285</v>
      </c>
      <c r="D94" s="269" t="s">
        <v>382</v>
      </c>
      <c r="E94" s="269" t="s">
        <v>383</v>
      </c>
      <c r="F94" s="272" t="s">
        <v>2286</v>
      </c>
    </row>
    <row r="95" spans="2:6" x14ac:dyDescent="0.25">
      <c r="B95" s="269">
        <v>50902</v>
      </c>
      <c r="C95" s="269" t="s">
        <v>384</v>
      </c>
      <c r="D95" s="269" t="s">
        <v>385</v>
      </c>
      <c r="E95" s="269" t="s">
        <v>386</v>
      </c>
      <c r="F95" s="273" t="s">
        <v>2287</v>
      </c>
    </row>
    <row r="96" spans="2:6" x14ac:dyDescent="0.25">
      <c r="B96" s="269">
        <v>50001</v>
      </c>
      <c r="C96" s="269" t="s">
        <v>387</v>
      </c>
      <c r="D96" s="269" t="s">
        <v>388</v>
      </c>
      <c r="E96" s="269" t="s">
        <v>389</v>
      </c>
      <c r="F96" s="273" t="s">
        <v>2288</v>
      </c>
    </row>
    <row r="97" spans="2:6" ht="22.5" x14ac:dyDescent="0.25">
      <c r="B97" s="269">
        <v>50301</v>
      </c>
      <c r="C97" s="272" t="s">
        <v>2289</v>
      </c>
      <c r="D97" s="269" t="s">
        <v>390</v>
      </c>
      <c r="E97" s="269" t="s">
        <v>391</v>
      </c>
      <c r="F97" s="272" t="s">
        <v>2290</v>
      </c>
    </row>
    <row r="98" spans="2:6" x14ac:dyDescent="0.25">
      <c r="B98" s="269">
        <v>50501</v>
      </c>
      <c r="C98" s="269" t="s">
        <v>392</v>
      </c>
      <c r="D98" s="269" t="s">
        <v>393</v>
      </c>
      <c r="E98" s="269" t="s">
        <v>394</v>
      </c>
      <c r="F98" s="273" t="s">
        <v>2270</v>
      </c>
    </row>
    <row r="99" spans="2:6" x14ac:dyDescent="0.25">
      <c r="B99" s="269">
        <v>50801</v>
      </c>
      <c r="C99" s="269" t="s">
        <v>395</v>
      </c>
      <c r="D99" s="269" t="s">
        <v>396</v>
      </c>
      <c r="E99" s="272" t="s">
        <v>2291</v>
      </c>
      <c r="F99" s="273" t="s">
        <v>2274</v>
      </c>
    </row>
    <row r="100" spans="2:6" x14ac:dyDescent="0.25">
      <c r="B100" s="269">
        <v>50001</v>
      </c>
      <c r="C100" s="269" t="s">
        <v>397</v>
      </c>
      <c r="D100" s="269" t="s">
        <v>398</v>
      </c>
      <c r="E100" s="269" t="s">
        <v>399</v>
      </c>
      <c r="F100" s="273" t="s">
        <v>2292</v>
      </c>
    </row>
    <row r="101" spans="2:6" x14ac:dyDescent="0.25">
      <c r="B101" s="269">
        <v>50901</v>
      </c>
      <c r="C101" s="269" t="s">
        <v>400</v>
      </c>
      <c r="D101" s="269" t="s">
        <v>401</v>
      </c>
      <c r="E101" s="269" t="s">
        <v>402</v>
      </c>
      <c r="F101" s="273" t="s">
        <v>2293</v>
      </c>
    </row>
    <row r="102" spans="2:6" x14ac:dyDescent="0.25">
      <c r="B102" s="269">
        <v>50902</v>
      </c>
      <c r="C102" s="269" t="s">
        <v>403</v>
      </c>
      <c r="D102" s="272" t="s">
        <v>2294</v>
      </c>
      <c r="E102" s="269" t="s">
        <v>404</v>
      </c>
      <c r="F102" s="273" t="s">
        <v>2295</v>
      </c>
    </row>
    <row r="103" spans="2:6" x14ac:dyDescent="0.25">
      <c r="B103" s="269">
        <v>50201</v>
      </c>
      <c r="C103" s="269" t="s">
        <v>405</v>
      </c>
      <c r="D103" s="269" t="s">
        <v>406</v>
      </c>
      <c r="E103" s="269" t="s">
        <v>407</v>
      </c>
      <c r="F103" s="273" t="s">
        <v>2296</v>
      </c>
    </row>
    <row r="104" spans="2:6" x14ac:dyDescent="0.25">
      <c r="B104" s="269">
        <v>50801</v>
      </c>
      <c r="C104" s="269" t="s">
        <v>408</v>
      </c>
      <c r="D104" s="269" t="s">
        <v>409</v>
      </c>
      <c r="E104" s="269" t="s">
        <v>410</v>
      </c>
      <c r="F104" s="273" t="s">
        <v>2297</v>
      </c>
    </row>
    <row r="105" spans="2:6" x14ac:dyDescent="0.25">
      <c r="B105" s="269">
        <v>60401</v>
      </c>
      <c r="C105" s="269" t="s">
        <v>411</v>
      </c>
      <c r="D105" s="269" t="s">
        <v>412</v>
      </c>
      <c r="E105" s="269" t="s">
        <v>413</v>
      </c>
      <c r="F105" s="270" t="s">
        <v>414</v>
      </c>
    </row>
    <row r="106" spans="2:6" x14ac:dyDescent="0.25">
      <c r="B106" s="269">
        <v>60901</v>
      </c>
      <c r="C106" s="269" t="s">
        <v>415</v>
      </c>
      <c r="D106" s="269" t="s">
        <v>416</v>
      </c>
      <c r="E106" s="269" t="s">
        <v>417</v>
      </c>
      <c r="F106" s="270" t="s">
        <v>418</v>
      </c>
    </row>
    <row r="107" spans="2:6" x14ac:dyDescent="0.25">
      <c r="B107" s="269">
        <v>60601</v>
      </c>
      <c r="C107" s="269" t="s">
        <v>419</v>
      </c>
      <c r="D107" s="269" t="s">
        <v>1900</v>
      </c>
      <c r="E107" s="269" t="s">
        <v>420</v>
      </c>
      <c r="F107" s="270" t="s">
        <v>1317</v>
      </c>
    </row>
    <row r="108" spans="2:6" x14ac:dyDescent="0.25">
      <c r="B108" s="269">
        <v>60801</v>
      </c>
      <c r="C108" s="269" t="s">
        <v>421</v>
      </c>
      <c r="D108" s="269" t="s">
        <v>2298</v>
      </c>
      <c r="E108" s="269" t="s">
        <v>422</v>
      </c>
      <c r="F108" s="270" t="s">
        <v>423</v>
      </c>
    </row>
    <row r="109" spans="2:6" x14ac:dyDescent="0.25">
      <c r="B109" s="269">
        <v>62802</v>
      </c>
      <c r="C109" s="269" t="s">
        <v>424</v>
      </c>
      <c r="D109" s="269" t="s">
        <v>425</v>
      </c>
      <c r="E109" s="269" t="s">
        <v>426</v>
      </c>
      <c r="F109" s="270" t="s">
        <v>427</v>
      </c>
    </row>
    <row r="110" spans="2:6" x14ac:dyDescent="0.25">
      <c r="B110" s="269">
        <v>64201</v>
      </c>
      <c r="C110" s="269" t="s">
        <v>428</v>
      </c>
      <c r="D110" s="269" t="s">
        <v>429</v>
      </c>
      <c r="E110" s="269" t="s">
        <v>430</v>
      </c>
      <c r="F110" s="270" t="s">
        <v>431</v>
      </c>
    </row>
    <row r="111" spans="2:6" x14ac:dyDescent="0.25">
      <c r="B111" s="269">
        <v>64701</v>
      </c>
      <c r="C111" s="269" t="s">
        <v>432</v>
      </c>
      <c r="D111" s="269" t="s">
        <v>433</v>
      </c>
      <c r="E111" s="269" t="s">
        <v>434</v>
      </c>
      <c r="F111" s="270" t="s">
        <v>435</v>
      </c>
    </row>
    <row r="112" spans="2:6" x14ac:dyDescent="0.25">
      <c r="B112" s="269">
        <v>65101</v>
      </c>
      <c r="C112" s="269" t="s">
        <v>436</v>
      </c>
      <c r="D112" s="269" t="s">
        <v>2299</v>
      </c>
      <c r="E112" s="269" t="s">
        <v>437</v>
      </c>
      <c r="F112" s="270" t="s">
        <v>2300</v>
      </c>
    </row>
    <row r="113" spans="2:6" x14ac:dyDescent="0.25">
      <c r="B113" s="269">
        <v>65901</v>
      </c>
      <c r="C113" s="269" t="s">
        <v>438</v>
      </c>
      <c r="D113" s="269" t="s">
        <v>439</v>
      </c>
      <c r="E113" s="269" t="s">
        <v>440</v>
      </c>
      <c r="F113" s="270" t="s">
        <v>2301</v>
      </c>
    </row>
    <row r="114" spans="2:6" x14ac:dyDescent="0.25">
      <c r="B114" s="269">
        <v>66201</v>
      </c>
      <c r="C114" s="269" t="s">
        <v>441</v>
      </c>
      <c r="D114" s="269" t="s">
        <v>442</v>
      </c>
      <c r="E114" s="269" t="s">
        <v>443</v>
      </c>
      <c r="F114" s="270" t="s">
        <v>444</v>
      </c>
    </row>
    <row r="115" spans="2:6" x14ac:dyDescent="0.25">
      <c r="B115" s="269">
        <v>66202</v>
      </c>
      <c r="C115" s="269" t="s">
        <v>445</v>
      </c>
      <c r="D115" s="269" t="s">
        <v>446</v>
      </c>
      <c r="E115" s="269" t="s">
        <v>447</v>
      </c>
      <c r="F115" s="270" t="s">
        <v>448</v>
      </c>
    </row>
    <row r="116" spans="2:6" x14ac:dyDescent="0.25">
      <c r="B116" s="269">
        <v>66203</v>
      </c>
      <c r="C116" s="269" t="s">
        <v>449</v>
      </c>
      <c r="D116" s="269" t="s">
        <v>450</v>
      </c>
      <c r="E116" s="269" t="s">
        <v>451</v>
      </c>
      <c r="F116" s="270" t="s">
        <v>452</v>
      </c>
    </row>
    <row r="117" spans="2:6" x14ac:dyDescent="0.25">
      <c r="B117" s="269">
        <v>66301</v>
      </c>
      <c r="C117" s="269" t="s">
        <v>453</v>
      </c>
      <c r="D117" s="269" t="s">
        <v>454</v>
      </c>
      <c r="E117" s="269" t="s">
        <v>455</v>
      </c>
      <c r="F117" s="270" t="s">
        <v>456</v>
      </c>
    </row>
    <row r="118" spans="2:6" x14ac:dyDescent="0.25">
      <c r="B118" s="269">
        <v>66501</v>
      </c>
      <c r="C118" s="269" t="s">
        <v>457</v>
      </c>
      <c r="D118" s="269" t="s">
        <v>458</v>
      </c>
      <c r="E118" s="269" t="s">
        <v>459</v>
      </c>
      <c r="F118" s="270" t="s">
        <v>460</v>
      </c>
    </row>
    <row r="119" spans="2:6" x14ac:dyDescent="0.25">
      <c r="B119" s="269">
        <v>67401</v>
      </c>
      <c r="C119" s="269" t="s">
        <v>461</v>
      </c>
      <c r="D119" s="269" t="s">
        <v>462</v>
      </c>
      <c r="E119" s="269" t="s">
        <v>463</v>
      </c>
      <c r="F119" s="270" t="s">
        <v>464</v>
      </c>
    </row>
    <row r="120" spans="2:6" x14ac:dyDescent="0.25">
      <c r="B120" s="269">
        <v>67402</v>
      </c>
      <c r="C120" s="269" t="s">
        <v>465</v>
      </c>
      <c r="D120" s="269" t="s">
        <v>466</v>
      </c>
      <c r="E120" s="269" t="s">
        <v>467</v>
      </c>
      <c r="F120" s="270" t="s">
        <v>468</v>
      </c>
    </row>
    <row r="121" spans="2:6" x14ac:dyDescent="0.25">
      <c r="B121" s="269">
        <v>67701</v>
      </c>
      <c r="C121" s="269" t="s">
        <v>469</v>
      </c>
      <c r="D121" s="269" t="s">
        <v>470</v>
      </c>
      <c r="E121" s="269" t="s">
        <v>471</v>
      </c>
      <c r="F121" s="270" t="s">
        <v>472</v>
      </c>
    </row>
    <row r="122" spans="2:6" x14ac:dyDescent="0.25">
      <c r="B122" s="269">
        <v>68201</v>
      </c>
      <c r="C122" s="269" t="s">
        <v>473</v>
      </c>
      <c r="D122" s="269" t="s">
        <v>474</v>
      </c>
      <c r="E122" s="269" t="s">
        <v>475</v>
      </c>
      <c r="F122" s="270" t="s">
        <v>476</v>
      </c>
    </row>
    <row r="123" spans="2:6" x14ac:dyDescent="0.25">
      <c r="B123" s="269">
        <v>68202</v>
      </c>
      <c r="C123" s="269" t="s">
        <v>2302</v>
      </c>
      <c r="D123" s="269" t="s">
        <v>477</v>
      </c>
      <c r="E123" s="269" t="s">
        <v>478</v>
      </c>
      <c r="F123" s="270" t="s">
        <v>479</v>
      </c>
    </row>
    <row r="124" spans="2:6" x14ac:dyDescent="0.25">
      <c r="B124" s="269">
        <v>68701</v>
      </c>
      <c r="C124" s="269" t="s">
        <v>480</v>
      </c>
      <c r="D124" s="269" t="s">
        <v>481</v>
      </c>
      <c r="E124" s="269" t="s">
        <v>482</v>
      </c>
      <c r="F124" s="270" t="s">
        <v>483</v>
      </c>
    </row>
  </sheetData>
  <sheetProtection algorithmName="SHA-512" hashValue="eVUVEG83N2H7o400znsGyRKvyZ5NgFjdOXZLhSJPgRnEoTPAx7iX8i6DHn9KszlKRQ7GvPB8+vzQ/NudLTifoA==" saltValue="CUwrCsZcW6HHm78AbhcHsg==" spinCount="100000" sheet="1" objects="1" scenarios="1"/>
  <mergeCells count="1">
    <mergeCell ref="B2:F2"/>
  </mergeCells>
  <printOptions horizontalCentered="1"/>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Treated Salt</vt:lpstr>
      <vt:lpstr>Untreated Salt</vt:lpstr>
      <vt:lpstr>Other State Agencies</vt:lpstr>
      <vt:lpstr>Local Entities Tonnage</vt:lpstr>
      <vt:lpstr>Local Entities Delivery Info</vt:lpstr>
      <vt:lpstr>INDOT Sub-District Breakout</vt:lpstr>
      <vt:lpstr>INDOT Early Fill Requirement</vt:lpstr>
      <vt:lpstr>INDOT Facility Addresses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ljones</dc:creator>
  <cp:lastModifiedBy>Jones, Austin</cp:lastModifiedBy>
  <cp:lastPrinted>2018-04-10T19:15:03Z</cp:lastPrinted>
  <dcterms:created xsi:type="dcterms:W3CDTF">2016-04-07T20:06:58Z</dcterms:created>
  <dcterms:modified xsi:type="dcterms:W3CDTF">2018-04-26T19:23:14Z</dcterms:modified>
</cp:coreProperties>
</file>