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3" activeTab="5"/>
  </bookViews>
  <sheets>
    <sheet name="TWSA GLI Cancer" sheetId="1" r:id="rId1"/>
    <sheet name="GLI Non Cancer" sheetId="2" r:id="rId2"/>
    <sheet name="NEI Cancer" sheetId="3" r:id="rId3"/>
    <sheet name="NEI Non Cancer" sheetId="4" r:id="rId4"/>
    <sheet name="TRI Cancer" sheetId="5" r:id="rId5"/>
    <sheet name="TRI Non Cancer" sheetId="6" r:id="rId6"/>
  </sheets>
  <definedNames/>
  <calcPr fullCalcOnLoad="1"/>
</workbook>
</file>

<file path=xl/sharedStrings.xml><?xml version="1.0" encoding="utf-8"?>
<sst xmlns="http://schemas.openxmlformats.org/spreadsheetml/2006/main" count="625" uniqueCount="238">
  <si>
    <t>Pollutant</t>
  </si>
  <si>
    <t>cas_no</t>
  </si>
  <si>
    <t>2002 GLI Pounds</t>
  </si>
  <si>
    <t>POLYCHLORINATED DIBENZOFURANS, TOTAL</t>
  </si>
  <si>
    <t>4-Nitrophenol</t>
  </si>
  <si>
    <t>100-02-7</t>
  </si>
  <si>
    <t>ETHYLBENZENE</t>
  </si>
  <si>
    <t>100-41-4</t>
  </si>
  <si>
    <t>STYRENE</t>
  </si>
  <si>
    <t>100-42-5</t>
  </si>
  <si>
    <t>BENZYL CHLORIDE</t>
  </si>
  <si>
    <t>100-44-7</t>
  </si>
  <si>
    <t>4,4'-Methylenediphenyl Diisocyanate</t>
  </si>
  <si>
    <t>101-68-8</t>
  </si>
  <si>
    <t>1,4-Dichlorobenzene</t>
  </si>
  <si>
    <t>106-46-7</t>
  </si>
  <si>
    <t>1,2-DIBROMOETHANE</t>
  </si>
  <si>
    <t>106-93-4</t>
  </si>
  <si>
    <t>1,3-BUTADIENE</t>
  </si>
  <si>
    <t>106-99-0</t>
  </si>
  <si>
    <t>ACROLEIN</t>
  </si>
  <si>
    <t>107-02-8</t>
  </si>
  <si>
    <t>1,2-DICHLOROETHANE</t>
  </si>
  <si>
    <t>107-06-2</t>
  </si>
  <si>
    <t>Acrylonitrile</t>
  </si>
  <si>
    <t>107-13-1</t>
  </si>
  <si>
    <t>ETHYLENE GLYCOL</t>
  </si>
  <si>
    <t>107-21-1</t>
  </si>
  <si>
    <t>VINYL ACETATE</t>
  </si>
  <si>
    <t>108-05-4</t>
  </si>
  <si>
    <t>METHYL ISOBUTYL KETONE</t>
  </si>
  <si>
    <t>108-10-1</t>
  </si>
  <si>
    <t>TOLUENE</t>
  </si>
  <si>
    <t>108-88-3</t>
  </si>
  <si>
    <t>CHLOROBENZENE</t>
  </si>
  <si>
    <t>108-90-7</t>
  </si>
  <si>
    <t>PHENOL</t>
  </si>
  <si>
    <t>108-95-2</t>
  </si>
  <si>
    <t>N-HEXANE</t>
  </si>
  <si>
    <t>110-54-3</t>
  </si>
  <si>
    <t>PYRIDINE</t>
  </si>
  <si>
    <t>110-86-1</t>
  </si>
  <si>
    <t>Butyl Cellosolve</t>
  </si>
  <si>
    <t>111-76-2</t>
  </si>
  <si>
    <t>PROPYLENE</t>
  </si>
  <si>
    <t>115-07-1</t>
  </si>
  <si>
    <t>Bis(2-Ethylhexyl)Phthalate</t>
  </si>
  <si>
    <t>117-81-7</t>
  </si>
  <si>
    <t>DIOCTYL PHTHALATE</t>
  </si>
  <si>
    <t>117-84-0</t>
  </si>
  <si>
    <t>ANTHRACENE</t>
  </si>
  <si>
    <t>120-12-7</t>
  </si>
  <si>
    <t>2,4-DINITROTOLUENE</t>
  </si>
  <si>
    <t>121-14-2</t>
  </si>
  <si>
    <t>TRIETHYLAMINE</t>
  </si>
  <si>
    <t>121-44-8</t>
  </si>
  <si>
    <t>Hydroquinone</t>
  </si>
  <si>
    <t>123-31-9</t>
  </si>
  <si>
    <t>DIMETHYLAMINE</t>
  </si>
  <si>
    <t>124-40-3</t>
  </si>
  <si>
    <t>TETRACHLOROETHYLENE</t>
  </si>
  <si>
    <t>127-18-4</t>
  </si>
  <si>
    <t>PYRENE</t>
  </si>
  <si>
    <t>129-00-0</t>
  </si>
  <si>
    <t>Cresol</t>
  </si>
  <si>
    <t>1319-77-3</t>
  </si>
  <si>
    <t>XYLENES (MIXED ISOMERS)</t>
  </si>
  <si>
    <t>1330-20-7</t>
  </si>
  <si>
    <t>Polychlorinated Biphenyls</t>
  </si>
  <si>
    <t>1336-36-3</t>
  </si>
  <si>
    <t>METHYL TERT BUTYL ETHER</t>
  </si>
  <si>
    <t>1634-04-4</t>
  </si>
  <si>
    <t>POLYCHLORINATED DIBENZODIOXINS, TOTAL</t>
  </si>
  <si>
    <t>1746-01-6</t>
  </si>
  <si>
    <t>CHROMIUM (VI)</t>
  </si>
  <si>
    <t>18540-29-9</t>
  </si>
  <si>
    <t>BENZO(G,H,I)PERYLENE</t>
  </si>
  <si>
    <t>191-24-2</t>
  </si>
  <si>
    <t>INDENO(1,2,3-C,D)PYRENE</t>
  </si>
  <si>
    <t>193-39-5</t>
  </si>
  <si>
    <t>BENZO(B)FLUORANTHENE</t>
  </si>
  <si>
    <t>205-99-2</t>
  </si>
  <si>
    <t>FLUORANTHENE</t>
  </si>
  <si>
    <t>206-44-0</t>
  </si>
  <si>
    <t>BENZO(K)FLUORANTHENE</t>
  </si>
  <si>
    <t>207-08-9</t>
  </si>
  <si>
    <t>CHRYSENE</t>
  </si>
  <si>
    <t>218-01-9</t>
  </si>
  <si>
    <t>5-Methylchrysene</t>
  </si>
  <si>
    <t>3697-24-3</t>
  </si>
  <si>
    <t>Carbonyl Sulfide</t>
  </si>
  <si>
    <t>463-58-1</t>
  </si>
  <si>
    <t>FORMALDEHYDE</t>
  </si>
  <si>
    <t>50-00-0</t>
  </si>
  <si>
    <t>BENZO(A)PYRENE</t>
  </si>
  <si>
    <t>50-32-8</t>
  </si>
  <si>
    <t>2,3,7,8-TETRACHLORODIBENZOFURAN</t>
  </si>
  <si>
    <t>51207-31-9</t>
  </si>
  <si>
    <t>2-CHLOROACETOPHENONE</t>
  </si>
  <si>
    <t>532-27-4</t>
  </si>
  <si>
    <t>DIBENZO(A,H)ANTHRACENE</t>
  </si>
  <si>
    <t>53-70-3</t>
  </si>
  <si>
    <t>1,3-Dichloropropene</t>
  </si>
  <si>
    <t>542-75-6</t>
  </si>
  <si>
    <t>Carbon Tetrachloride</t>
  </si>
  <si>
    <t>56-23-5</t>
  </si>
  <si>
    <t>3-METHYLCHOLANTHENE</t>
  </si>
  <si>
    <t>56-49-5</t>
  </si>
  <si>
    <t>BENZ(A)ANTHRACENE</t>
  </si>
  <si>
    <t>56-55-3</t>
  </si>
  <si>
    <t>CYANIDE</t>
  </si>
  <si>
    <t>57-12-5</t>
  </si>
  <si>
    <t>7,12-Dimethylbenz[a]Anthracene</t>
  </si>
  <si>
    <t>57-97-6</t>
  </si>
  <si>
    <t>2,4-Toluene Diisocyanate</t>
  </si>
  <si>
    <t>584-84-9</t>
  </si>
  <si>
    <t>METHYL HYDRAZINE</t>
  </si>
  <si>
    <t>60-34-4</t>
  </si>
  <si>
    <t>METHANOL</t>
  </si>
  <si>
    <t>67-56-1</t>
  </si>
  <si>
    <t>CHLOROFORM</t>
  </si>
  <si>
    <t>67-66-3</t>
  </si>
  <si>
    <t>DIMETHYLFORMAMIDE, N,N-</t>
  </si>
  <si>
    <t>68-12-2</t>
  </si>
  <si>
    <t>BENZENE</t>
  </si>
  <si>
    <t>71-43-2</t>
  </si>
  <si>
    <t>1,1,1-TRICHLOROETHANE</t>
  </si>
  <si>
    <t>71-55-6</t>
  </si>
  <si>
    <t>LEAD</t>
  </si>
  <si>
    <t>7439-92-1</t>
  </si>
  <si>
    <t>MANGANESE</t>
  </si>
  <si>
    <t>7439-96-5</t>
  </si>
  <si>
    <t>MERCURY</t>
  </si>
  <si>
    <t>7439-97-6</t>
  </si>
  <si>
    <t>NICKEL</t>
  </si>
  <si>
    <t>7440-02-0</t>
  </si>
  <si>
    <t>ANTIMONY</t>
  </si>
  <si>
    <t>7440-36-0</t>
  </si>
  <si>
    <t>ARSENIC</t>
  </si>
  <si>
    <t>7440-38-2</t>
  </si>
  <si>
    <t>BARIUM COMPOUNDS</t>
  </si>
  <si>
    <t>7440-39-3</t>
  </si>
  <si>
    <t>BERYLLIUM</t>
  </si>
  <si>
    <t>7440-41-7</t>
  </si>
  <si>
    <t>CADMIUM</t>
  </si>
  <si>
    <t>7440-43-9</t>
  </si>
  <si>
    <t>CHROMIUM</t>
  </si>
  <si>
    <t>7440-47-3</t>
  </si>
  <si>
    <t>COBALT</t>
  </si>
  <si>
    <t>7440-48-4</t>
  </si>
  <si>
    <t>COPPER</t>
  </si>
  <si>
    <t>7440-50-8</t>
  </si>
  <si>
    <t>BROMOMETHANE</t>
  </si>
  <si>
    <t>74-83-9</t>
  </si>
  <si>
    <t>METHYL CHLORIDE</t>
  </si>
  <si>
    <t>74-87-3</t>
  </si>
  <si>
    <t>HYDROGEN CYANIDE</t>
  </si>
  <si>
    <t>74-90-8</t>
  </si>
  <si>
    <t>CHLOROETHANE</t>
  </si>
  <si>
    <t>75-00-3</t>
  </si>
  <si>
    <t>Vinyl chloride</t>
  </si>
  <si>
    <t>75-01-4</t>
  </si>
  <si>
    <t>ACETONITRILE</t>
  </si>
  <si>
    <t>75-05-8</t>
  </si>
  <si>
    <t>ACETALDEHYDE</t>
  </si>
  <si>
    <t>75-07-0</t>
  </si>
  <si>
    <t>METHYLENE CHLORIDE</t>
  </si>
  <si>
    <t>75-09-2</t>
  </si>
  <si>
    <t>CARBON DISULFIDE</t>
  </si>
  <si>
    <t>75-15-0</t>
  </si>
  <si>
    <t>BROMOFORM</t>
  </si>
  <si>
    <t>75-25-2</t>
  </si>
  <si>
    <t>Ethylidene Dichloride (1,1-Dichloroethane)</t>
  </si>
  <si>
    <t>75-34-3</t>
  </si>
  <si>
    <t>Vinylidene Chloride</t>
  </si>
  <si>
    <t>75-35-4</t>
  </si>
  <si>
    <t>PROPYLENE OXIDE</t>
  </si>
  <si>
    <t>75-56-9</t>
  </si>
  <si>
    <t>HYDROCHLORIC ACID</t>
  </si>
  <si>
    <t>7647-01-0</t>
  </si>
  <si>
    <t>HYDROGEN FLUORIDE</t>
  </si>
  <si>
    <t>7664-39-3</t>
  </si>
  <si>
    <t>AMMONIA</t>
  </si>
  <si>
    <t>7664-41-7</t>
  </si>
  <si>
    <t xml:space="preserve">SULFURIC ACID </t>
  </si>
  <si>
    <t>7664-93-9</t>
  </si>
  <si>
    <t>NITRIC ACID</t>
  </si>
  <si>
    <t>7697-37-2</t>
  </si>
  <si>
    <t>Phosphorous</t>
  </si>
  <si>
    <t>7723-14-0</t>
  </si>
  <si>
    <t>SELENIUM</t>
  </si>
  <si>
    <t>7782-49-2</t>
  </si>
  <si>
    <t>CHLORINE</t>
  </si>
  <si>
    <t>7782-50-5</t>
  </si>
  <si>
    <t>ISOPHORONE</t>
  </si>
  <si>
    <t>78-59-1</t>
  </si>
  <si>
    <t>Propylene Dichloride</t>
  </si>
  <si>
    <t>78-87-5</t>
  </si>
  <si>
    <t>METHYL ETHYL KETONE</t>
  </si>
  <si>
    <t>78-93-3</t>
  </si>
  <si>
    <t>1,1,2-Trichloroethane</t>
  </si>
  <si>
    <t>79-00-5</t>
  </si>
  <si>
    <t>TRICHLOROETHYLENE</t>
  </si>
  <si>
    <t>79-01-6</t>
  </si>
  <si>
    <t>1,1,2,2-Tetrachloroethane</t>
  </si>
  <si>
    <t>79-34-5</t>
  </si>
  <si>
    <t>METHYL METHACRYLATE</t>
  </si>
  <si>
    <t>80-62-6</t>
  </si>
  <si>
    <t>Hexamethylene Diisocyanate</t>
  </si>
  <si>
    <t>822-06-0</t>
  </si>
  <si>
    <t>PHENANTHRENE</t>
  </si>
  <si>
    <t>85-01-8</t>
  </si>
  <si>
    <t>FLUORENE</t>
  </si>
  <si>
    <t>86-73-7</t>
  </si>
  <si>
    <t>N-METHYL-2-PYRROLIDONE</t>
  </si>
  <si>
    <t>872-50-4</t>
  </si>
  <si>
    <t>NAPHTHALENE</t>
  </si>
  <si>
    <t>91-20-3</t>
  </si>
  <si>
    <t>Benzidine</t>
  </si>
  <si>
    <t>92-87-5</t>
  </si>
  <si>
    <t>1,2,4-TRIMETHYLBENZENE</t>
  </si>
  <si>
    <t>95-63-6</t>
  </si>
  <si>
    <t>CUMENE</t>
  </si>
  <si>
    <t>98-82-8</t>
  </si>
  <si>
    <t>GLYCOL ETHERS (MISC.)</t>
  </si>
  <si>
    <t>edf-109</t>
  </si>
  <si>
    <t>ZINC COMPOUNDS</t>
  </si>
  <si>
    <t>URF</t>
  </si>
  <si>
    <t>Cancer Equivalent</t>
  </si>
  <si>
    <t>Percent of Total</t>
  </si>
  <si>
    <t>RfC</t>
  </si>
  <si>
    <t>2002 NEI Pounds</t>
  </si>
  <si>
    <t>2004 TRI Pounds</t>
  </si>
  <si>
    <t>Total</t>
  </si>
  <si>
    <t>Noncancer Equivalent</t>
  </si>
  <si>
    <t>TOTAL</t>
  </si>
  <si>
    <t>Percentage of Total</t>
  </si>
  <si>
    <t>Cumulative Percentage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</si>
</sst>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NumberFormat="1" applyBorder="1" applyAlignment="1" quotePrefix="1">
      <alignment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 quotePrefix="1">
      <alignment/>
    </xf>
    <xf numFmtId="0" fontId="0" fillId="0" borderId="1" xfId="0" applyFont="1" applyBorder="1" applyAlignment="1">
      <alignment/>
    </xf>
    <xf numFmtId="0" fontId="2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1" fontId="0" fillId="0" borderId="1" xfId="0" applyNumberFormat="1" applyBorder="1" applyAlignment="1">
      <alignment horizontal="center"/>
    </xf>
    <xf numFmtId="11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11" fontId="2" fillId="0" borderId="2" xfId="0" applyNumberFormat="1" applyFont="1" applyBorder="1" applyAlignment="1">
      <alignment horizontal="center"/>
    </xf>
    <xf numFmtId="11" fontId="0" fillId="0" borderId="1" xfId="0" applyNumberFormat="1" applyFont="1" applyBorder="1" applyAlignment="1">
      <alignment horizontal="center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1" fontId="0" fillId="0" borderId="5" xfId="0" applyNumberFormat="1" applyBorder="1" applyAlignment="1">
      <alignment horizontal="center"/>
    </xf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11" fontId="2" fillId="0" borderId="7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0" fontId="3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NumberFormat="1" applyBorder="1" applyAlignment="1" quotePrefix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1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9" fontId="2" fillId="0" borderId="1" xfId="19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1" fontId="2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1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1" fontId="0" fillId="0" borderId="4" xfId="0" applyNumberFormat="1" applyBorder="1" applyAlignment="1">
      <alignment horizontal="center"/>
    </xf>
    <xf numFmtId="164" fontId="2" fillId="0" borderId="1" xfId="19" applyNumberFormat="1" applyFont="1" applyBorder="1" applyAlignment="1">
      <alignment horizontal="center"/>
    </xf>
    <xf numFmtId="164" fontId="0" fillId="0" borderId="1" xfId="19" applyNumberFormat="1" applyBorder="1" applyAlignment="1">
      <alignment horizontal="center"/>
    </xf>
    <xf numFmtId="164" fontId="0" fillId="0" borderId="6" xfId="19" applyNumberFormat="1" applyBorder="1" applyAlignment="1">
      <alignment horizontal="center"/>
    </xf>
    <xf numFmtId="164" fontId="0" fillId="0" borderId="4" xfId="19" applyNumberFormat="1" applyBorder="1" applyAlignment="1">
      <alignment horizontal="center"/>
    </xf>
    <xf numFmtId="9" fontId="0" fillId="0" borderId="1" xfId="19" applyBorder="1" applyAlignment="1">
      <alignment horizontal="center"/>
    </xf>
    <xf numFmtId="9" fontId="0" fillId="0" borderId="0" xfId="19" applyAlignment="1">
      <alignment horizontal="center"/>
    </xf>
    <xf numFmtId="11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4" sqref="A10:A14"/>
    </sheetView>
  </sheetViews>
  <sheetFormatPr defaultColWidth="9.140625" defaultRowHeight="12.75"/>
  <cols>
    <col min="1" max="1" width="43.00390625" style="20" customWidth="1"/>
    <col min="2" max="2" width="10.57421875" style="21" customWidth="1"/>
    <col min="3" max="3" width="19.00390625" style="22" customWidth="1"/>
    <col min="4" max="4" width="9.140625" style="25" customWidth="1"/>
    <col min="5" max="5" width="10.28125" style="70" customWidth="1"/>
    <col min="6" max="6" width="10.140625" style="25" customWidth="1"/>
    <col min="7" max="7" width="12.421875" style="25" customWidth="1"/>
  </cols>
  <sheetData>
    <row r="1" spans="1:7" ht="27.75" customHeight="1">
      <c r="A1" s="1" t="s">
        <v>0</v>
      </c>
      <c r="B1" s="2" t="s">
        <v>1</v>
      </c>
      <c r="C1" s="3" t="s">
        <v>2</v>
      </c>
      <c r="D1" s="26" t="s">
        <v>227</v>
      </c>
      <c r="E1" s="59" t="s">
        <v>228</v>
      </c>
      <c r="F1" s="59" t="s">
        <v>229</v>
      </c>
      <c r="G1" s="59" t="s">
        <v>237</v>
      </c>
    </row>
    <row r="2" spans="1:7" s="48" customFormat="1" ht="14.25" customHeight="1">
      <c r="A2" s="10" t="s">
        <v>146</v>
      </c>
      <c r="B2" s="11" t="s">
        <v>147</v>
      </c>
      <c r="C2" s="11">
        <v>1162</v>
      </c>
      <c r="D2" s="30">
        <v>0.012</v>
      </c>
      <c r="E2" s="24">
        <f aca="true" t="shared" si="0" ref="E2:E38">C2*D2</f>
        <v>13.944</v>
      </c>
      <c r="F2" s="62">
        <f aca="true" t="shared" si="1" ref="F2:F38">E2/E$39</f>
        <v>0.7132787708568369</v>
      </c>
      <c r="G2" s="62">
        <v>0.713</v>
      </c>
    </row>
    <row r="3" spans="1:7" s="48" customFormat="1" ht="12.75">
      <c r="A3" s="10" t="s">
        <v>138</v>
      </c>
      <c r="B3" s="11" t="s">
        <v>139</v>
      </c>
      <c r="C3" s="12">
        <v>691.36</v>
      </c>
      <c r="D3" s="30">
        <v>0.0043</v>
      </c>
      <c r="E3" s="24">
        <f t="shared" si="0"/>
        <v>2.972848</v>
      </c>
      <c r="F3" s="62">
        <f t="shared" si="1"/>
        <v>0.15207037918704858</v>
      </c>
      <c r="G3" s="62">
        <f>G2+F3</f>
        <v>0.8650703791870485</v>
      </c>
    </row>
    <row r="4" spans="1:7" s="48" customFormat="1" ht="12.75">
      <c r="A4" s="10" t="s">
        <v>74</v>
      </c>
      <c r="B4" s="11" t="s">
        <v>75</v>
      </c>
      <c r="C4" s="11">
        <v>132.6</v>
      </c>
      <c r="D4" s="30">
        <v>0.012</v>
      </c>
      <c r="E4" s="24">
        <f t="shared" si="0"/>
        <v>1.5912</v>
      </c>
      <c r="F4" s="62">
        <f t="shared" si="1"/>
        <v>0.08139480638176984</v>
      </c>
      <c r="G4" s="62">
        <f aca="true" t="shared" si="2" ref="G4:G38">G3+F4</f>
        <v>0.9464651855688184</v>
      </c>
    </row>
    <row r="5" spans="1:7" s="48" customFormat="1" ht="12.75">
      <c r="A5" s="10" t="s">
        <v>60</v>
      </c>
      <c r="B5" s="11" t="s">
        <v>61</v>
      </c>
      <c r="C5" s="11">
        <v>15058</v>
      </c>
      <c r="D5" s="30">
        <v>1.49E-05</v>
      </c>
      <c r="E5" s="24">
        <f t="shared" si="0"/>
        <v>0.22436419999999999</v>
      </c>
      <c r="F5" s="62">
        <f t="shared" si="1"/>
        <v>0.011476923465309631</v>
      </c>
      <c r="G5" s="62">
        <f t="shared" si="2"/>
        <v>0.957942109034128</v>
      </c>
    </row>
    <row r="6" spans="1:7" s="48" customFormat="1" ht="12.75">
      <c r="A6" s="10" t="s">
        <v>144</v>
      </c>
      <c r="B6" s="11" t="s">
        <v>145</v>
      </c>
      <c r="C6" s="11">
        <v>104.4</v>
      </c>
      <c r="D6" s="30">
        <v>0.0018</v>
      </c>
      <c r="E6" s="24">
        <f t="shared" si="0"/>
        <v>0.18792</v>
      </c>
      <c r="F6" s="62">
        <f t="shared" si="1"/>
        <v>0.009612689803457886</v>
      </c>
      <c r="G6" s="62">
        <f t="shared" si="2"/>
        <v>0.9675547988375859</v>
      </c>
    </row>
    <row r="7" spans="1:7" s="48" customFormat="1" ht="12.75">
      <c r="A7" s="10" t="s">
        <v>134</v>
      </c>
      <c r="B7" s="11" t="s">
        <v>135</v>
      </c>
      <c r="C7" s="11">
        <v>652.6</v>
      </c>
      <c r="D7" s="30">
        <v>0.00024</v>
      </c>
      <c r="E7" s="24">
        <f t="shared" si="0"/>
        <v>0.156624</v>
      </c>
      <c r="F7" s="62">
        <f t="shared" si="1"/>
        <v>0.008011802510519308</v>
      </c>
      <c r="G7" s="62">
        <f t="shared" si="2"/>
        <v>0.9755666013481052</v>
      </c>
    </row>
    <row r="8" spans="1:7" ht="12.75">
      <c r="A8" s="4" t="s">
        <v>216</v>
      </c>
      <c r="B8" s="14" t="s">
        <v>217</v>
      </c>
      <c r="C8" s="6">
        <v>3275.777</v>
      </c>
      <c r="D8" s="27">
        <v>3.4E-05</v>
      </c>
      <c r="E8" s="23">
        <f t="shared" si="0"/>
        <v>0.111376418</v>
      </c>
      <c r="F8" s="61">
        <f t="shared" si="1"/>
        <v>0.00569724860394989</v>
      </c>
      <c r="G8" s="61">
        <f t="shared" si="2"/>
        <v>0.9812638499520552</v>
      </c>
    </row>
    <row r="9" spans="1:7" ht="12.75">
      <c r="A9" s="10" t="s">
        <v>124</v>
      </c>
      <c r="B9" s="11" t="s">
        <v>125</v>
      </c>
      <c r="C9" s="12">
        <v>12636</v>
      </c>
      <c r="D9" s="30">
        <v>7.8E-06</v>
      </c>
      <c r="E9" s="24">
        <f t="shared" si="0"/>
        <v>0.0985608</v>
      </c>
      <c r="F9" s="62">
        <f t="shared" si="1"/>
        <v>0.005041690065882567</v>
      </c>
      <c r="G9" s="62">
        <f t="shared" si="2"/>
        <v>0.9863055400179378</v>
      </c>
    </row>
    <row r="10" spans="1:7" ht="13.5" thickBot="1">
      <c r="A10" s="37" t="s">
        <v>142</v>
      </c>
      <c r="B10" s="38" t="s">
        <v>143</v>
      </c>
      <c r="C10" s="39">
        <v>35.36</v>
      </c>
      <c r="D10" s="40">
        <v>0.0024</v>
      </c>
      <c r="E10" s="66">
        <f t="shared" si="0"/>
        <v>0.084864</v>
      </c>
      <c r="F10" s="67">
        <f t="shared" si="1"/>
        <v>0.004341056340361058</v>
      </c>
      <c r="G10" s="67">
        <f t="shared" si="2"/>
        <v>0.9906465963582989</v>
      </c>
    </row>
    <row r="11" spans="1:7" ht="12.75">
      <c r="A11" s="33" t="s">
        <v>116</v>
      </c>
      <c r="B11" s="34" t="s">
        <v>117</v>
      </c>
      <c r="C11" s="35">
        <v>285.34</v>
      </c>
      <c r="D11" s="36">
        <v>0.00022</v>
      </c>
      <c r="E11" s="71">
        <f t="shared" si="0"/>
        <v>0.06277479999999999</v>
      </c>
      <c r="F11" s="64">
        <f t="shared" si="1"/>
        <v>0.0032111253718290125</v>
      </c>
      <c r="G11" s="64">
        <f t="shared" si="2"/>
        <v>0.9938577217301279</v>
      </c>
    </row>
    <row r="12" spans="1:7" ht="12.75">
      <c r="A12" s="10" t="s">
        <v>10</v>
      </c>
      <c r="B12" s="11" t="s">
        <v>11</v>
      </c>
      <c r="C12" s="12">
        <v>1175</v>
      </c>
      <c r="D12" s="30">
        <v>4.9E-05</v>
      </c>
      <c r="E12" s="24">
        <f t="shared" si="0"/>
        <v>0.057575</v>
      </c>
      <c r="F12" s="62">
        <f t="shared" si="1"/>
        <v>0.002945139503161387</v>
      </c>
      <c r="G12" s="62">
        <f t="shared" si="2"/>
        <v>0.9968028612332893</v>
      </c>
    </row>
    <row r="13" spans="1:7" ht="12.75">
      <c r="A13" s="10" t="s">
        <v>92</v>
      </c>
      <c r="B13" s="11" t="s">
        <v>93</v>
      </c>
      <c r="C13" s="11">
        <v>3036</v>
      </c>
      <c r="D13" s="30">
        <v>1.3E-05</v>
      </c>
      <c r="E13" s="24">
        <f t="shared" si="0"/>
        <v>0.039467999999999996</v>
      </c>
      <c r="F13" s="62">
        <f t="shared" si="1"/>
        <v>0.0020189103935870363</v>
      </c>
      <c r="G13" s="62">
        <f t="shared" si="2"/>
        <v>0.9988217716268764</v>
      </c>
    </row>
    <row r="14" spans="1:7" ht="12.75">
      <c r="A14" s="10" t="s">
        <v>164</v>
      </c>
      <c r="B14" s="11" t="s">
        <v>165</v>
      </c>
      <c r="C14" s="12">
        <v>1934</v>
      </c>
      <c r="D14" s="30">
        <v>2.2E-06</v>
      </c>
      <c r="E14" s="24">
        <f t="shared" si="0"/>
        <v>0.0042548</v>
      </c>
      <c r="F14" s="62">
        <f t="shared" si="1"/>
        <v>0.00021764619293184663</v>
      </c>
      <c r="G14" s="62">
        <f t="shared" si="2"/>
        <v>0.9990394178198082</v>
      </c>
    </row>
    <row r="15" spans="1:7" ht="12.75">
      <c r="A15" s="10" t="s">
        <v>120</v>
      </c>
      <c r="B15" s="11" t="s">
        <v>121</v>
      </c>
      <c r="C15" s="11">
        <v>100.41</v>
      </c>
      <c r="D15" s="30">
        <v>2.3E-05</v>
      </c>
      <c r="E15" s="24">
        <f t="shared" si="0"/>
        <v>0.00230943</v>
      </c>
      <c r="F15" s="62">
        <f t="shared" si="1"/>
        <v>0.00011813449453384284</v>
      </c>
      <c r="G15" s="62">
        <f t="shared" si="2"/>
        <v>0.999157552314342</v>
      </c>
    </row>
    <row r="16" spans="1:7" ht="12.75">
      <c r="A16" s="10" t="s">
        <v>202</v>
      </c>
      <c r="B16" s="11" t="s">
        <v>203</v>
      </c>
      <c r="C16" s="11">
        <v>987</v>
      </c>
      <c r="D16" s="30">
        <v>2E-06</v>
      </c>
      <c r="E16" s="24">
        <f t="shared" si="0"/>
        <v>0.001974</v>
      </c>
      <c r="F16" s="62">
        <f t="shared" si="1"/>
        <v>0.00010097621153696183</v>
      </c>
      <c r="G16" s="62">
        <f t="shared" si="2"/>
        <v>0.9992585285258789</v>
      </c>
    </row>
    <row r="17" spans="1:7" ht="12.75">
      <c r="A17" s="10" t="s">
        <v>22</v>
      </c>
      <c r="B17" s="11" t="s">
        <v>23</v>
      </c>
      <c r="C17" s="11">
        <v>74.12</v>
      </c>
      <c r="D17" s="30">
        <v>2.6E-05</v>
      </c>
      <c r="E17" s="24">
        <f t="shared" si="0"/>
        <v>0.00192712</v>
      </c>
      <c r="F17" s="62">
        <f t="shared" si="1"/>
        <v>9.857815439569903E-05</v>
      </c>
      <c r="G17" s="62">
        <f t="shared" si="2"/>
        <v>0.9993571066802747</v>
      </c>
    </row>
    <row r="18" spans="1:7" ht="12.75">
      <c r="A18" s="10" t="s">
        <v>166</v>
      </c>
      <c r="B18" s="11" t="s">
        <v>167</v>
      </c>
      <c r="C18" s="11">
        <v>3916.78</v>
      </c>
      <c r="D18" s="30">
        <v>4.7E-07</v>
      </c>
      <c r="E18" s="24">
        <f t="shared" si="0"/>
        <v>0.0018408866000000001</v>
      </c>
      <c r="F18" s="62">
        <f t="shared" si="1"/>
        <v>9.416704900565272E-05</v>
      </c>
      <c r="G18" s="62">
        <f t="shared" si="2"/>
        <v>0.9994512737292803</v>
      </c>
    </row>
    <row r="19" spans="1:7" ht="12.75">
      <c r="A19" s="10" t="s">
        <v>154</v>
      </c>
      <c r="B19" s="11" t="s">
        <v>155</v>
      </c>
      <c r="C19" s="11">
        <v>889.63</v>
      </c>
      <c r="D19" s="30">
        <v>1.8E-06</v>
      </c>
      <c r="E19" s="24">
        <f t="shared" si="0"/>
        <v>0.0016013339999999998</v>
      </c>
      <c r="F19" s="62">
        <f t="shared" si="1"/>
        <v>8.191319185680305E-05</v>
      </c>
      <c r="G19" s="62">
        <f t="shared" si="2"/>
        <v>0.9995331869211371</v>
      </c>
    </row>
    <row r="20" spans="1:7" ht="12.75">
      <c r="A20" s="4" t="s">
        <v>96</v>
      </c>
      <c r="B20" s="14" t="s">
        <v>97</v>
      </c>
      <c r="C20" s="6">
        <v>0.0003</v>
      </c>
      <c r="D20" s="28">
        <v>4.57</v>
      </c>
      <c r="E20" s="23">
        <f t="shared" si="0"/>
        <v>0.001371</v>
      </c>
      <c r="F20" s="61">
        <f t="shared" si="1"/>
        <v>7.013089463889295E-05</v>
      </c>
      <c r="G20" s="61">
        <f t="shared" si="2"/>
        <v>0.999603317815776</v>
      </c>
    </row>
    <row r="21" spans="1:7" ht="12.75">
      <c r="A21" s="4" t="s">
        <v>108</v>
      </c>
      <c r="B21" s="14" t="s">
        <v>109</v>
      </c>
      <c r="C21" s="9">
        <v>4.04</v>
      </c>
      <c r="D21" s="27">
        <v>0.00011</v>
      </c>
      <c r="E21" s="23">
        <f t="shared" si="0"/>
        <v>0.0004444</v>
      </c>
      <c r="F21" s="61">
        <f t="shared" si="1"/>
        <v>2.273243586982059E-05</v>
      </c>
      <c r="G21" s="61">
        <f t="shared" si="2"/>
        <v>0.9996260502516459</v>
      </c>
    </row>
    <row r="22" spans="1:7" ht="12.75">
      <c r="A22" s="10" t="s">
        <v>16</v>
      </c>
      <c r="B22" s="11" t="s">
        <v>17</v>
      </c>
      <c r="C22" s="11">
        <v>2</v>
      </c>
      <c r="D22" s="30">
        <v>0.00022</v>
      </c>
      <c r="E22" s="24">
        <f t="shared" si="0"/>
        <v>0.00044</v>
      </c>
      <c r="F22" s="62">
        <f t="shared" si="1"/>
        <v>2.2507362247347116E-05</v>
      </c>
      <c r="G22" s="62">
        <f t="shared" si="2"/>
        <v>0.9996485576138932</v>
      </c>
    </row>
    <row r="23" spans="1:7" ht="12.75">
      <c r="A23" s="4" t="s">
        <v>76</v>
      </c>
      <c r="B23" s="14" t="s">
        <v>77</v>
      </c>
      <c r="C23" s="9">
        <v>0.0352</v>
      </c>
      <c r="D23" s="27">
        <v>0.0089</v>
      </c>
      <c r="E23" s="23">
        <f t="shared" si="0"/>
        <v>0.00031328000000000004</v>
      </c>
      <c r="F23" s="61">
        <f t="shared" si="1"/>
        <v>1.6025241920111148E-05</v>
      </c>
      <c r="G23" s="61">
        <f t="shared" si="2"/>
        <v>0.9996645828558133</v>
      </c>
    </row>
    <row r="24" spans="1:7" ht="12.75">
      <c r="A24" s="4" t="s">
        <v>86</v>
      </c>
      <c r="B24" s="14" t="s">
        <v>87</v>
      </c>
      <c r="C24" s="6">
        <v>0.3406</v>
      </c>
      <c r="D24" s="27">
        <v>0.00089</v>
      </c>
      <c r="E24" s="23">
        <f t="shared" si="0"/>
        <v>0.000303134</v>
      </c>
      <c r="F24" s="61">
        <f t="shared" si="1"/>
        <v>1.550624260792573E-05</v>
      </c>
      <c r="G24" s="61">
        <f t="shared" si="2"/>
        <v>0.9996800890984212</v>
      </c>
    </row>
    <row r="25" spans="1:7" ht="12.75">
      <c r="A25" s="4" t="s">
        <v>194</v>
      </c>
      <c r="B25" s="14" t="s">
        <v>195</v>
      </c>
      <c r="C25" s="6">
        <v>973.57</v>
      </c>
      <c r="D25" s="27">
        <v>2.7E-07</v>
      </c>
      <c r="E25" s="23">
        <f t="shared" si="0"/>
        <v>0.00026286390000000004</v>
      </c>
      <c r="F25" s="61">
        <f t="shared" si="1"/>
        <v>1.34463023160237E-05</v>
      </c>
      <c r="G25" s="61">
        <f t="shared" si="2"/>
        <v>0.9996935354007372</v>
      </c>
    </row>
    <row r="26" spans="1:7" ht="12.75">
      <c r="A26" s="10" t="s">
        <v>70</v>
      </c>
      <c r="B26" s="11" t="s">
        <v>71</v>
      </c>
      <c r="C26" s="11">
        <v>568.73</v>
      </c>
      <c r="D26" s="30">
        <v>2.6E-07</v>
      </c>
      <c r="E26" s="24">
        <f t="shared" si="0"/>
        <v>0.0001478698</v>
      </c>
      <c r="F26" s="62">
        <f t="shared" si="1"/>
        <v>7.5639980773699285E-06</v>
      </c>
      <c r="G26" s="62">
        <f t="shared" si="2"/>
        <v>0.9997010993988146</v>
      </c>
    </row>
    <row r="27" spans="1:7" ht="12.75">
      <c r="A27" s="4" t="s">
        <v>176</v>
      </c>
      <c r="B27" s="14" t="s">
        <v>177</v>
      </c>
      <c r="C27" s="6">
        <v>33.3</v>
      </c>
      <c r="D27" s="27">
        <v>3.7E-06</v>
      </c>
      <c r="E27" s="23">
        <f t="shared" si="0"/>
        <v>0.00012321</v>
      </c>
      <c r="F27" s="61">
        <f t="shared" si="1"/>
        <v>6.30257296021736E-06</v>
      </c>
      <c r="G27" s="61">
        <f t="shared" si="2"/>
        <v>0.9997074019717748</v>
      </c>
    </row>
    <row r="28" spans="1:7" ht="12.75">
      <c r="A28" s="4" t="s">
        <v>94</v>
      </c>
      <c r="B28" s="14" t="s">
        <v>95</v>
      </c>
      <c r="C28" s="9">
        <v>0.0807</v>
      </c>
      <c r="D28" s="27">
        <v>0.0011</v>
      </c>
      <c r="E28" s="23">
        <f t="shared" si="0"/>
        <v>8.876999999999999E-05</v>
      </c>
      <c r="F28" s="61">
        <f t="shared" si="1"/>
        <v>4.5408603334022805E-06</v>
      </c>
      <c r="G28" s="61">
        <f t="shared" si="2"/>
        <v>0.9997119428321082</v>
      </c>
    </row>
    <row r="29" spans="1:7" ht="12.75">
      <c r="A29" s="4" t="s">
        <v>52</v>
      </c>
      <c r="B29" s="14" t="s">
        <v>53</v>
      </c>
      <c r="C29" s="6">
        <v>0.45</v>
      </c>
      <c r="D29" s="27">
        <v>0.000194</v>
      </c>
      <c r="E29" s="23">
        <f t="shared" si="0"/>
        <v>8.730000000000001E-05</v>
      </c>
      <c r="F29" s="61">
        <f t="shared" si="1"/>
        <v>4.465665282257735E-06</v>
      </c>
      <c r="G29" s="61">
        <f t="shared" si="2"/>
        <v>0.9997164084973904</v>
      </c>
    </row>
    <row r="30" spans="1:7" ht="12.75">
      <c r="A30" s="10" t="s">
        <v>170</v>
      </c>
      <c r="B30" s="11" t="s">
        <v>171</v>
      </c>
      <c r="C30" s="11">
        <v>65.45</v>
      </c>
      <c r="D30" s="30">
        <v>1.1E-06</v>
      </c>
      <c r="E30" s="24">
        <f t="shared" si="0"/>
        <v>7.1995E-05</v>
      </c>
      <c r="F30" s="62">
        <f t="shared" si="1"/>
        <v>3.682767147722172E-06</v>
      </c>
      <c r="G30" s="62">
        <f t="shared" si="2"/>
        <v>0.9997200912645381</v>
      </c>
    </row>
    <row r="31" spans="1:7" ht="12.75">
      <c r="A31" s="10" t="s">
        <v>158</v>
      </c>
      <c r="B31" s="11" t="s">
        <v>159</v>
      </c>
      <c r="C31" s="11">
        <v>70.49</v>
      </c>
      <c r="D31" s="30">
        <v>1.33E-07</v>
      </c>
      <c r="E31" s="24">
        <f t="shared" si="0"/>
        <v>9.375170000000001E-06</v>
      </c>
      <c r="F31" s="62">
        <f t="shared" si="1"/>
        <v>4.795689711828666E-07</v>
      </c>
      <c r="G31" s="62">
        <f t="shared" si="2"/>
        <v>0.9997205708335093</v>
      </c>
    </row>
    <row r="32" spans="1:7" ht="12.75">
      <c r="A32" s="4" t="s">
        <v>78</v>
      </c>
      <c r="B32" s="14" t="s">
        <v>79</v>
      </c>
      <c r="C32" s="6">
        <v>0.0803</v>
      </c>
      <c r="D32" s="27">
        <v>0.00011</v>
      </c>
      <c r="E32" s="23">
        <f t="shared" si="0"/>
        <v>8.833E-06</v>
      </c>
      <c r="F32" s="61">
        <f t="shared" si="1"/>
        <v>4.5183529711549335E-07</v>
      </c>
      <c r="G32" s="61">
        <f t="shared" si="2"/>
        <v>0.9997210226688064</v>
      </c>
    </row>
    <row r="33" spans="1:7" ht="12.75">
      <c r="A33" s="10" t="s">
        <v>18</v>
      </c>
      <c r="B33" s="11" t="s">
        <v>19</v>
      </c>
      <c r="C33" s="11">
        <v>0.1121</v>
      </c>
      <c r="D33" s="30">
        <v>3E-05</v>
      </c>
      <c r="E33" s="24">
        <f t="shared" si="0"/>
        <v>3.3630000000000002E-06</v>
      </c>
      <c r="F33" s="62">
        <f t="shared" si="1"/>
        <v>1.7202786190415535E-07</v>
      </c>
      <c r="G33" s="62">
        <f t="shared" si="2"/>
        <v>0.9997211946966683</v>
      </c>
    </row>
    <row r="34" spans="1:7" ht="12.75">
      <c r="A34" s="4" t="s">
        <v>100</v>
      </c>
      <c r="B34" s="14" t="s">
        <v>101</v>
      </c>
      <c r="C34" s="6">
        <v>0.0002</v>
      </c>
      <c r="D34" s="27">
        <v>0.0012</v>
      </c>
      <c r="E34" s="23">
        <f t="shared" si="0"/>
        <v>2.4E-07</v>
      </c>
      <c r="F34" s="61">
        <f t="shared" si="1"/>
        <v>1.2276743044007516E-08</v>
      </c>
      <c r="G34" s="61">
        <f t="shared" si="2"/>
        <v>0.9997212069734114</v>
      </c>
    </row>
    <row r="35" spans="1:7" ht="12.75">
      <c r="A35" s="4" t="s">
        <v>3</v>
      </c>
      <c r="B35" s="5">
        <v>1080</v>
      </c>
      <c r="C35" s="6">
        <v>0.0068</v>
      </c>
      <c r="D35" s="27">
        <v>3.3E-05</v>
      </c>
      <c r="E35" s="23">
        <f t="shared" si="0"/>
        <v>2.244E-07</v>
      </c>
      <c r="F35" s="61">
        <f t="shared" si="1"/>
        <v>1.147875474614703E-08</v>
      </c>
      <c r="G35" s="61">
        <f t="shared" si="2"/>
        <v>0.9997212184521661</v>
      </c>
    </row>
    <row r="36" spans="1:7" ht="12.75">
      <c r="A36" s="4" t="s">
        <v>72</v>
      </c>
      <c r="B36" s="5" t="s">
        <v>73</v>
      </c>
      <c r="C36" s="6">
        <v>0.004</v>
      </c>
      <c r="D36" s="27">
        <v>3.3E-05</v>
      </c>
      <c r="E36" s="23">
        <f t="shared" si="0"/>
        <v>1.3200000000000002E-07</v>
      </c>
      <c r="F36" s="61">
        <f t="shared" si="1"/>
        <v>6.752208674204135E-09</v>
      </c>
      <c r="G36" s="61">
        <f t="shared" si="2"/>
        <v>0.9997212252043748</v>
      </c>
    </row>
    <row r="37" spans="1:7" ht="12.75">
      <c r="A37" s="4" t="s">
        <v>80</v>
      </c>
      <c r="B37" s="14" t="s">
        <v>81</v>
      </c>
      <c r="C37" s="9">
        <v>0.0004</v>
      </c>
      <c r="D37" s="27">
        <v>0.00011</v>
      </c>
      <c r="E37" s="23">
        <f t="shared" si="0"/>
        <v>4.4000000000000004E-08</v>
      </c>
      <c r="F37" s="61">
        <f t="shared" si="1"/>
        <v>2.2507362247347117E-09</v>
      </c>
      <c r="G37" s="61">
        <f t="shared" si="2"/>
        <v>0.999721227455111</v>
      </c>
    </row>
    <row r="38" spans="1:7" ht="12.75">
      <c r="A38" s="4" t="s">
        <v>84</v>
      </c>
      <c r="B38" s="14" t="s">
        <v>85</v>
      </c>
      <c r="C38" s="9">
        <v>0.0003</v>
      </c>
      <c r="D38" s="27">
        <v>0.00011</v>
      </c>
      <c r="E38" s="78">
        <f t="shared" si="0"/>
        <v>3.3E-08</v>
      </c>
      <c r="F38" s="61">
        <f t="shared" si="1"/>
        <v>1.6880521685510336E-09</v>
      </c>
      <c r="G38" s="61">
        <f t="shared" si="2"/>
        <v>0.9997212291431632</v>
      </c>
    </row>
    <row r="39" spans="1:7" ht="12.75">
      <c r="A39" s="32" t="s">
        <v>233</v>
      </c>
      <c r="E39" s="23">
        <f>SUM(E2:E38)</f>
        <v>19.54915885587</v>
      </c>
      <c r="F39" s="61">
        <f>SUM(F2:F38)</f>
        <v>1</v>
      </c>
      <c r="G39" s="16"/>
    </row>
  </sheetData>
  <printOptions horizontalCentered="1"/>
  <pageMargins left="0.75" right="0.75" top="0.51" bottom="0.81" header="0.16" footer="0.17"/>
  <pageSetup horizontalDpi="600" verticalDpi="600" orientation="landscape" r:id="rId1"/>
  <headerFooter alignWithMargins="0">
    <oddHeader>&amp;CToxicity Weighted Screening Analysis 
2002 GLI Cancer Effects</oddHeader>
    <oddFooter>&amp;CPage &amp;P of &amp;N&amp;RSouthwest Indianapolis 
Air Toxics Project
IDEM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H6" sqref="H6"/>
    </sheetView>
  </sheetViews>
  <sheetFormatPr defaultColWidth="9.140625" defaultRowHeight="12.75"/>
  <cols>
    <col min="1" max="1" width="35.421875" style="20" customWidth="1"/>
    <col min="2" max="2" width="10.57421875" style="21" customWidth="1"/>
    <col min="3" max="3" width="19.00390625" style="22" customWidth="1"/>
    <col min="4" max="4" width="9.140625" style="25" customWidth="1"/>
    <col min="5" max="5" width="12.421875" style="25" customWidth="1"/>
    <col min="6" max="6" width="10.00390625" style="25" customWidth="1"/>
    <col min="7" max="7" width="12.00390625" style="77" customWidth="1"/>
  </cols>
  <sheetData>
    <row r="1" spans="1:7" ht="24" customHeight="1">
      <c r="A1" s="1" t="s">
        <v>0</v>
      </c>
      <c r="B1" s="2" t="s">
        <v>1</v>
      </c>
      <c r="C1" s="3" t="s">
        <v>2</v>
      </c>
      <c r="D1" s="26" t="s">
        <v>230</v>
      </c>
      <c r="E1" s="59" t="s">
        <v>234</v>
      </c>
      <c r="F1" s="59" t="s">
        <v>229</v>
      </c>
      <c r="G1" s="60" t="s">
        <v>237</v>
      </c>
    </row>
    <row r="2" spans="1:7" ht="12.75">
      <c r="A2" s="10" t="s">
        <v>130</v>
      </c>
      <c r="B2" s="11" t="s">
        <v>131</v>
      </c>
      <c r="C2" s="11">
        <v>7536</v>
      </c>
      <c r="D2" s="29">
        <v>0.05</v>
      </c>
      <c r="E2" s="12">
        <f aca="true" t="shared" si="0" ref="E2:E33">C2/D2</f>
        <v>150720</v>
      </c>
      <c r="F2" s="62">
        <f>E2/E$68</f>
        <v>0.43773889201370736</v>
      </c>
      <c r="G2" s="72">
        <v>0.438</v>
      </c>
    </row>
    <row r="3" spans="1:7" ht="12.75">
      <c r="A3" s="4" t="s">
        <v>178</v>
      </c>
      <c r="B3" s="14" t="s">
        <v>179</v>
      </c>
      <c r="C3" s="6">
        <v>1612614</v>
      </c>
      <c r="D3" s="28">
        <v>20</v>
      </c>
      <c r="E3" s="16">
        <f t="shared" si="0"/>
        <v>80630.7</v>
      </c>
      <c r="F3" s="61">
        <f aca="true" t="shared" si="1" ref="F3:F66">E3/E$68</f>
        <v>0.23417723779385374</v>
      </c>
      <c r="G3" s="73">
        <f>G2+F3</f>
        <v>0.6721772377938537</v>
      </c>
    </row>
    <row r="4" spans="1:7" ht="12.75">
      <c r="A4" s="10" t="s">
        <v>20</v>
      </c>
      <c r="B4" s="11" t="s">
        <v>21</v>
      </c>
      <c r="C4" s="12">
        <v>508.13</v>
      </c>
      <c r="D4" s="29">
        <v>0.02</v>
      </c>
      <c r="E4" s="12">
        <f t="shared" si="0"/>
        <v>25406.5</v>
      </c>
      <c r="F4" s="62">
        <f t="shared" si="1"/>
        <v>0.07378856926715935</v>
      </c>
      <c r="G4" s="72">
        <f aca="true" t="shared" si="2" ref="G4:G67">G3+F4</f>
        <v>0.7459658070610131</v>
      </c>
    </row>
    <row r="5" spans="1:7" ht="12.75">
      <c r="A5" s="10" t="s">
        <v>138</v>
      </c>
      <c r="B5" s="11" t="s">
        <v>139</v>
      </c>
      <c r="C5" s="12">
        <v>691.36</v>
      </c>
      <c r="D5" s="29">
        <v>0.03</v>
      </c>
      <c r="E5" s="12">
        <f t="shared" si="0"/>
        <v>23045.333333333336</v>
      </c>
      <c r="F5" s="62">
        <f t="shared" si="1"/>
        <v>0.06693098911504705</v>
      </c>
      <c r="G5" s="72">
        <f t="shared" si="2"/>
        <v>0.8128967961760601</v>
      </c>
    </row>
    <row r="6" spans="1:7" ht="12.75">
      <c r="A6" s="4" t="s">
        <v>150</v>
      </c>
      <c r="B6" s="14" t="s">
        <v>151</v>
      </c>
      <c r="C6" s="6">
        <v>265</v>
      </c>
      <c r="D6" s="28">
        <v>0.02</v>
      </c>
      <c r="E6" s="16">
        <f t="shared" si="0"/>
        <v>13250</v>
      </c>
      <c r="F6" s="61">
        <f t="shared" si="1"/>
        <v>0.03848222080136427</v>
      </c>
      <c r="G6" s="73">
        <f t="shared" si="2"/>
        <v>0.8513790169774245</v>
      </c>
    </row>
    <row r="7" spans="1:7" ht="12.75">
      <c r="A7" s="10" t="s">
        <v>146</v>
      </c>
      <c r="B7" s="11" t="s">
        <v>147</v>
      </c>
      <c r="C7" s="11">
        <v>1162</v>
      </c>
      <c r="D7" s="29">
        <v>0.1</v>
      </c>
      <c r="E7" s="12">
        <f t="shared" si="0"/>
        <v>11620</v>
      </c>
      <c r="F7" s="62">
        <f t="shared" si="1"/>
        <v>0.0337481815631587</v>
      </c>
      <c r="G7" s="72">
        <f t="shared" si="2"/>
        <v>0.8851271985405832</v>
      </c>
    </row>
    <row r="8" spans="1:7" ht="12.75">
      <c r="A8" s="4" t="s">
        <v>180</v>
      </c>
      <c r="B8" s="14" t="s">
        <v>181</v>
      </c>
      <c r="C8" s="6">
        <v>201429</v>
      </c>
      <c r="D8" s="28">
        <v>20</v>
      </c>
      <c r="E8" s="16">
        <f t="shared" si="0"/>
        <v>10071.45</v>
      </c>
      <c r="F8" s="61">
        <f t="shared" si="1"/>
        <v>0.029250699070935866</v>
      </c>
      <c r="G8" s="73">
        <f t="shared" si="2"/>
        <v>0.9143778976115191</v>
      </c>
    </row>
    <row r="9" spans="1:7" ht="12.75">
      <c r="A9" s="10" t="s">
        <v>144</v>
      </c>
      <c r="B9" s="11" t="s">
        <v>145</v>
      </c>
      <c r="C9" s="11">
        <v>104.4</v>
      </c>
      <c r="D9" s="29">
        <v>0.02</v>
      </c>
      <c r="E9" s="12">
        <f t="shared" si="0"/>
        <v>5220</v>
      </c>
      <c r="F9" s="62">
        <f t="shared" si="1"/>
        <v>0.015160542836462</v>
      </c>
      <c r="G9" s="72">
        <f t="shared" si="2"/>
        <v>0.9295384404479811</v>
      </c>
    </row>
    <row r="10" spans="1:7" ht="12.75">
      <c r="A10" s="4" t="s">
        <v>54</v>
      </c>
      <c r="B10" s="14" t="s">
        <v>55</v>
      </c>
      <c r="C10" s="6">
        <v>27841</v>
      </c>
      <c r="D10" s="28">
        <v>7</v>
      </c>
      <c r="E10" s="16">
        <f t="shared" si="0"/>
        <v>3977.285714285714</v>
      </c>
      <c r="F10" s="61">
        <f t="shared" si="1"/>
        <v>0.011551304682811672</v>
      </c>
      <c r="G10" s="73">
        <f t="shared" si="2"/>
        <v>0.9410897451307927</v>
      </c>
    </row>
    <row r="11" spans="1:7" ht="12.75">
      <c r="A11" s="10" t="s">
        <v>134</v>
      </c>
      <c r="B11" s="11" t="s">
        <v>135</v>
      </c>
      <c r="C11" s="11">
        <v>652.6</v>
      </c>
      <c r="D11" s="29">
        <v>0.2</v>
      </c>
      <c r="E11" s="12">
        <f t="shared" si="0"/>
        <v>3263</v>
      </c>
      <c r="F11" s="62">
        <f t="shared" si="1"/>
        <v>0.009476791432064273</v>
      </c>
      <c r="G11" s="72">
        <f t="shared" si="2"/>
        <v>0.950566536562857</v>
      </c>
    </row>
    <row r="12" spans="1:7" ht="12.75">
      <c r="A12" s="4" t="s">
        <v>132</v>
      </c>
      <c r="B12" s="14" t="s">
        <v>133</v>
      </c>
      <c r="C12" s="6">
        <v>212.93</v>
      </c>
      <c r="D12" s="28">
        <v>0.09</v>
      </c>
      <c r="E12" s="16">
        <f t="shared" si="0"/>
        <v>2365.888888888889</v>
      </c>
      <c r="F12" s="61">
        <f t="shared" si="1"/>
        <v>0.0068712949897144614</v>
      </c>
      <c r="G12" s="73">
        <f t="shared" si="2"/>
        <v>0.9574378315525715</v>
      </c>
    </row>
    <row r="13" spans="1:7" ht="12.75">
      <c r="A13" s="10" t="s">
        <v>142</v>
      </c>
      <c r="B13" s="11" t="s">
        <v>143</v>
      </c>
      <c r="C13" s="12">
        <v>35.36</v>
      </c>
      <c r="D13" s="29">
        <v>0.02</v>
      </c>
      <c r="E13" s="12">
        <f t="shared" si="0"/>
        <v>1768</v>
      </c>
      <c r="F13" s="62">
        <f t="shared" si="1"/>
        <v>0.005134835198249965</v>
      </c>
      <c r="G13" s="72">
        <f t="shared" si="2"/>
        <v>0.9625726667508214</v>
      </c>
    </row>
    <row r="14" spans="1:7" ht="12.75">
      <c r="A14" s="4" t="s">
        <v>192</v>
      </c>
      <c r="B14" s="14" t="s">
        <v>193</v>
      </c>
      <c r="C14" s="6">
        <v>340</v>
      </c>
      <c r="D14" s="28">
        <v>0.2</v>
      </c>
      <c r="E14" s="16">
        <f t="shared" si="0"/>
        <v>1700</v>
      </c>
      <c r="F14" s="61">
        <f t="shared" si="1"/>
        <v>0.004937341536778812</v>
      </c>
      <c r="G14" s="73">
        <f t="shared" si="2"/>
        <v>0.9675100082876003</v>
      </c>
    </row>
    <row r="15" spans="1:7" ht="12.75">
      <c r="A15" s="4" t="s">
        <v>148</v>
      </c>
      <c r="B15" s="14" t="s">
        <v>149</v>
      </c>
      <c r="C15" s="6">
        <v>167.95</v>
      </c>
      <c r="D15" s="28">
        <v>0.1</v>
      </c>
      <c r="E15" s="16">
        <f t="shared" si="0"/>
        <v>1679.4999999999998</v>
      </c>
      <c r="F15" s="61">
        <f t="shared" si="1"/>
        <v>0.004877803006482361</v>
      </c>
      <c r="G15" s="73">
        <f t="shared" si="2"/>
        <v>0.9723878112940826</v>
      </c>
    </row>
    <row r="16" spans="1:7" ht="12.75">
      <c r="A16" s="4" t="s">
        <v>110</v>
      </c>
      <c r="B16" s="14" t="s">
        <v>111</v>
      </c>
      <c r="C16" s="6">
        <v>4581</v>
      </c>
      <c r="D16" s="28">
        <v>3</v>
      </c>
      <c r="E16" s="16">
        <f t="shared" si="0"/>
        <v>1527</v>
      </c>
      <c r="F16" s="61">
        <f t="shared" si="1"/>
        <v>0.0044348944274477916</v>
      </c>
      <c r="G16" s="73">
        <f t="shared" si="2"/>
        <v>0.9768227057215304</v>
      </c>
    </row>
    <row r="17" spans="1:7" ht="12.75">
      <c r="A17" s="4" t="s">
        <v>156</v>
      </c>
      <c r="B17" s="14" t="s">
        <v>157</v>
      </c>
      <c r="C17" s="6">
        <v>4567</v>
      </c>
      <c r="D17" s="28">
        <v>3</v>
      </c>
      <c r="E17" s="16">
        <f t="shared" si="0"/>
        <v>1522.3333333333333</v>
      </c>
      <c r="F17" s="61">
        <f t="shared" si="1"/>
        <v>0.004421340940876242</v>
      </c>
      <c r="G17" s="73">
        <f t="shared" si="2"/>
        <v>0.9812440466624066</v>
      </c>
    </row>
    <row r="18" spans="1:7" ht="12.75">
      <c r="A18" s="10" t="s">
        <v>74</v>
      </c>
      <c r="B18" s="11" t="s">
        <v>75</v>
      </c>
      <c r="C18" s="11">
        <v>132.6</v>
      </c>
      <c r="D18" s="29">
        <v>0.1</v>
      </c>
      <c r="E18" s="12">
        <f t="shared" si="0"/>
        <v>1325.9999999999998</v>
      </c>
      <c r="F18" s="62">
        <f t="shared" si="1"/>
        <v>0.0038511263986874726</v>
      </c>
      <c r="G18" s="72">
        <f t="shared" si="2"/>
        <v>0.9850951730610941</v>
      </c>
    </row>
    <row r="19" spans="1:7" ht="12.75">
      <c r="A19" s="10" t="s">
        <v>128</v>
      </c>
      <c r="B19" s="11" t="s">
        <v>129</v>
      </c>
      <c r="C19" s="11">
        <v>1669</v>
      </c>
      <c r="D19" s="29">
        <v>1.5</v>
      </c>
      <c r="E19" s="12">
        <f t="shared" si="0"/>
        <v>1112.6666666666667</v>
      </c>
      <c r="F19" s="62">
        <f t="shared" si="1"/>
        <v>0.003231538441130917</v>
      </c>
      <c r="G19" s="72">
        <f t="shared" si="2"/>
        <v>0.988326711502225</v>
      </c>
    </row>
    <row r="20" spans="1:7" ht="13.5" thickBot="1">
      <c r="A20" s="44" t="s">
        <v>216</v>
      </c>
      <c r="B20" s="45" t="s">
        <v>217</v>
      </c>
      <c r="C20" s="46">
        <v>3275.777</v>
      </c>
      <c r="D20" s="47">
        <v>3</v>
      </c>
      <c r="E20" s="53">
        <f t="shared" si="0"/>
        <v>1091.9256666666668</v>
      </c>
      <c r="F20" s="63">
        <f t="shared" si="1"/>
        <v>0.003171299970063664</v>
      </c>
      <c r="G20" s="74">
        <f t="shared" si="2"/>
        <v>0.9914980114722887</v>
      </c>
    </row>
    <row r="21" spans="1:7" ht="12.75">
      <c r="A21" s="33" t="s">
        <v>162</v>
      </c>
      <c r="B21" s="34" t="s">
        <v>163</v>
      </c>
      <c r="C21" s="41">
        <v>27241</v>
      </c>
      <c r="D21" s="42">
        <v>60</v>
      </c>
      <c r="E21" s="54">
        <f t="shared" si="0"/>
        <v>454.01666666666665</v>
      </c>
      <c r="F21" s="64">
        <f t="shared" si="1"/>
        <v>0.0013186090274842316</v>
      </c>
      <c r="G21" s="75">
        <f t="shared" si="2"/>
        <v>0.9928166204997729</v>
      </c>
    </row>
    <row r="22" spans="1:7" ht="12.75">
      <c r="A22" s="10" t="s">
        <v>60</v>
      </c>
      <c r="B22" s="11" t="s">
        <v>61</v>
      </c>
      <c r="C22" s="11">
        <v>15058</v>
      </c>
      <c r="D22" s="29">
        <v>35</v>
      </c>
      <c r="E22" s="12">
        <f t="shared" si="0"/>
        <v>430.22857142857146</v>
      </c>
      <c r="F22" s="62">
        <f t="shared" si="1"/>
        <v>0.001249520821190174</v>
      </c>
      <c r="G22" s="72">
        <f t="shared" si="2"/>
        <v>0.994066141320963</v>
      </c>
    </row>
    <row r="23" spans="1:7" ht="12.75">
      <c r="A23" s="4" t="s">
        <v>98</v>
      </c>
      <c r="B23" s="14" t="s">
        <v>99</v>
      </c>
      <c r="C23" s="6">
        <v>11.73</v>
      </c>
      <c r="D23" s="28">
        <v>0.03</v>
      </c>
      <c r="E23" s="16">
        <f t="shared" si="0"/>
        <v>391.00000000000006</v>
      </c>
      <c r="F23" s="61">
        <f t="shared" si="1"/>
        <v>0.001135588553459127</v>
      </c>
      <c r="G23" s="73">
        <f t="shared" si="2"/>
        <v>0.9952017298744221</v>
      </c>
    </row>
    <row r="24" spans="1:7" ht="12.75">
      <c r="A24" s="10" t="s">
        <v>120</v>
      </c>
      <c r="B24" s="11" t="s">
        <v>121</v>
      </c>
      <c r="C24" s="11">
        <v>100.41</v>
      </c>
      <c r="D24" s="29">
        <v>0.3</v>
      </c>
      <c r="E24" s="12">
        <f t="shared" si="0"/>
        <v>334.7</v>
      </c>
      <c r="F24" s="62">
        <f t="shared" si="1"/>
        <v>0.0009720754190352167</v>
      </c>
      <c r="G24" s="72">
        <f t="shared" si="2"/>
        <v>0.9961738052934573</v>
      </c>
    </row>
    <row r="25" spans="1:7" ht="12.75">
      <c r="A25" s="10" t="s">
        <v>92</v>
      </c>
      <c r="B25" s="11" t="s">
        <v>93</v>
      </c>
      <c r="C25" s="11">
        <v>3036</v>
      </c>
      <c r="D25" s="29">
        <v>9.8</v>
      </c>
      <c r="E25" s="12">
        <f t="shared" si="0"/>
        <v>309.7959183673469</v>
      </c>
      <c r="F25" s="62">
        <f t="shared" si="1"/>
        <v>0.0008997460327527294</v>
      </c>
      <c r="G25" s="72">
        <f t="shared" si="2"/>
        <v>0.9970735513262101</v>
      </c>
    </row>
    <row r="26" spans="1:7" ht="12.75">
      <c r="A26" s="10" t="s">
        <v>164</v>
      </c>
      <c r="B26" s="11" t="s">
        <v>165</v>
      </c>
      <c r="C26" s="12">
        <v>1934</v>
      </c>
      <c r="D26" s="29">
        <v>9</v>
      </c>
      <c r="E26" s="12">
        <f t="shared" si="0"/>
        <v>214.88888888888889</v>
      </c>
      <c r="F26" s="62">
        <f t="shared" si="1"/>
        <v>0.00062410578641374</v>
      </c>
      <c r="G26" s="72">
        <f t="shared" si="2"/>
        <v>0.9976976571126238</v>
      </c>
    </row>
    <row r="27" spans="1:7" ht="25.5">
      <c r="A27" s="4" t="s">
        <v>3</v>
      </c>
      <c r="B27" s="5">
        <v>1080</v>
      </c>
      <c r="C27" s="6">
        <v>0.0068</v>
      </c>
      <c r="D27" s="28">
        <v>4E-05</v>
      </c>
      <c r="E27" s="16">
        <f t="shared" si="0"/>
        <v>169.99999999999997</v>
      </c>
      <c r="F27" s="61">
        <f t="shared" si="1"/>
        <v>0.0004937341536778811</v>
      </c>
      <c r="G27" s="73">
        <f t="shared" si="2"/>
        <v>0.9981913912663017</v>
      </c>
    </row>
    <row r="28" spans="1:7" ht="12.75">
      <c r="A28" s="4" t="s">
        <v>136</v>
      </c>
      <c r="B28" s="14" t="s">
        <v>137</v>
      </c>
      <c r="C28" s="9">
        <v>30.2</v>
      </c>
      <c r="D28" s="28">
        <v>0.2</v>
      </c>
      <c r="E28" s="16">
        <f t="shared" si="0"/>
        <v>151</v>
      </c>
      <c r="F28" s="61">
        <f t="shared" si="1"/>
        <v>0.00043855210120800035</v>
      </c>
      <c r="G28" s="73">
        <f t="shared" si="2"/>
        <v>0.9986299433675098</v>
      </c>
    </row>
    <row r="29" spans="1:7" ht="12.75">
      <c r="A29" s="10" t="s">
        <v>10</v>
      </c>
      <c r="B29" s="11" t="s">
        <v>11</v>
      </c>
      <c r="C29" s="12">
        <v>1175</v>
      </c>
      <c r="D29" s="29">
        <v>10.15</v>
      </c>
      <c r="E29" s="12">
        <f t="shared" si="0"/>
        <v>115.76354679802955</v>
      </c>
      <c r="F29" s="62">
        <f t="shared" si="1"/>
        <v>0.00033621421650044067</v>
      </c>
      <c r="G29" s="72">
        <f t="shared" si="2"/>
        <v>0.9989661575840102</v>
      </c>
    </row>
    <row r="30" spans="1:7" ht="12.75">
      <c r="A30" s="4" t="s">
        <v>190</v>
      </c>
      <c r="B30" s="14" t="s">
        <v>191</v>
      </c>
      <c r="C30" s="6">
        <v>2183</v>
      </c>
      <c r="D30" s="28">
        <v>20</v>
      </c>
      <c r="E30" s="16">
        <f t="shared" si="0"/>
        <v>109.15</v>
      </c>
      <c r="F30" s="61">
        <f t="shared" si="1"/>
        <v>0.0003170063698467102</v>
      </c>
      <c r="G30" s="73">
        <f t="shared" si="2"/>
        <v>0.9992831639538569</v>
      </c>
    </row>
    <row r="31" spans="1:7" ht="25.5">
      <c r="A31" s="4" t="s">
        <v>72</v>
      </c>
      <c r="B31" s="5" t="s">
        <v>73</v>
      </c>
      <c r="C31" s="6">
        <v>0.004</v>
      </c>
      <c r="D31" s="28">
        <v>4E-05</v>
      </c>
      <c r="E31" s="16">
        <f t="shared" si="0"/>
        <v>100</v>
      </c>
      <c r="F31" s="61">
        <f t="shared" si="1"/>
        <v>0.000290431855104636</v>
      </c>
      <c r="G31" s="73">
        <f t="shared" si="2"/>
        <v>0.9995735958089615</v>
      </c>
    </row>
    <row r="32" spans="1:7" ht="12.75">
      <c r="A32" s="10" t="s">
        <v>32</v>
      </c>
      <c r="B32" s="11" t="s">
        <v>33</v>
      </c>
      <c r="C32" s="11">
        <v>25492</v>
      </c>
      <c r="D32" s="29">
        <v>400</v>
      </c>
      <c r="E32" s="12">
        <f t="shared" si="0"/>
        <v>63.73</v>
      </c>
      <c r="F32" s="62">
        <f t="shared" si="1"/>
        <v>0.00018509222125818453</v>
      </c>
      <c r="G32" s="72">
        <f t="shared" si="2"/>
        <v>0.9997586880302197</v>
      </c>
    </row>
    <row r="33" spans="1:7" ht="12.75">
      <c r="A33" s="10" t="s">
        <v>152</v>
      </c>
      <c r="B33" s="11" t="s">
        <v>153</v>
      </c>
      <c r="C33" s="11">
        <v>268.55</v>
      </c>
      <c r="D33" s="29">
        <v>5</v>
      </c>
      <c r="E33" s="12">
        <f t="shared" si="0"/>
        <v>53.71</v>
      </c>
      <c r="F33" s="62">
        <f t="shared" si="1"/>
        <v>0.0001559909493767</v>
      </c>
      <c r="G33" s="72">
        <f t="shared" si="2"/>
        <v>0.9999146789795964</v>
      </c>
    </row>
    <row r="34" spans="1:7" ht="12.75">
      <c r="A34" s="10" t="s">
        <v>66</v>
      </c>
      <c r="B34" s="11" t="s">
        <v>67</v>
      </c>
      <c r="C34" s="11">
        <v>2662</v>
      </c>
      <c r="D34" s="29">
        <v>100</v>
      </c>
      <c r="E34" s="12">
        <f aca="true" t="shared" si="3" ref="E34:E65">C34/D34</f>
        <v>26.62</v>
      </c>
      <c r="F34" s="62">
        <f t="shared" si="1"/>
        <v>7.731295982885411E-05</v>
      </c>
      <c r="G34" s="72">
        <f t="shared" si="2"/>
        <v>0.9999919919394252</v>
      </c>
    </row>
    <row r="35" spans="1:7" ht="12.75">
      <c r="A35" s="10" t="s">
        <v>38</v>
      </c>
      <c r="B35" s="11" t="s">
        <v>39</v>
      </c>
      <c r="C35" s="11">
        <v>4233</v>
      </c>
      <c r="D35" s="29">
        <v>200</v>
      </c>
      <c r="E35" s="12">
        <f t="shared" si="3"/>
        <v>21.165</v>
      </c>
      <c r="F35" s="62">
        <f t="shared" si="1"/>
        <v>6.146990213289621E-05</v>
      </c>
      <c r="G35" s="72">
        <f t="shared" si="2"/>
        <v>1.0000534618415582</v>
      </c>
    </row>
    <row r="36" spans="1:7" ht="12.75">
      <c r="A36" s="4" t="s">
        <v>36</v>
      </c>
      <c r="B36" s="14" t="s">
        <v>37</v>
      </c>
      <c r="C36" s="6">
        <v>3708</v>
      </c>
      <c r="D36" s="28">
        <v>200</v>
      </c>
      <c r="E36" s="16">
        <f t="shared" si="3"/>
        <v>18.54</v>
      </c>
      <c r="F36" s="61">
        <f t="shared" si="1"/>
        <v>5.3846065936399514E-05</v>
      </c>
      <c r="G36" s="73">
        <f t="shared" si="2"/>
        <v>1.0001073079074947</v>
      </c>
    </row>
    <row r="37" spans="1:7" ht="12.75">
      <c r="A37" s="10" t="s">
        <v>16</v>
      </c>
      <c r="B37" s="11" t="s">
        <v>17</v>
      </c>
      <c r="C37" s="11">
        <v>2</v>
      </c>
      <c r="D37" s="29">
        <v>0.2</v>
      </c>
      <c r="E37" s="12">
        <f t="shared" si="3"/>
        <v>10</v>
      </c>
      <c r="F37" s="62">
        <f t="shared" si="1"/>
        <v>2.90431855104636E-05</v>
      </c>
      <c r="G37" s="72">
        <f t="shared" si="2"/>
        <v>1.0001363510930052</v>
      </c>
    </row>
    <row r="38" spans="1:7" ht="12.75">
      <c r="A38" s="10" t="s">
        <v>154</v>
      </c>
      <c r="B38" s="11" t="s">
        <v>155</v>
      </c>
      <c r="C38" s="11">
        <v>889.63</v>
      </c>
      <c r="D38" s="29">
        <v>90</v>
      </c>
      <c r="E38" s="12">
        <f t="shared" si="3"/>
        <v>9.884777777777778</v>
      </c>
      <c r="F38" s="62">
        <f t="shared" si="1"/>
        <v>2.8708543472970813E-05</v>
      </c>
      <c r="G38" s="72">
        <f t="shared" si="2"/>
        <v>1.0001650596364782</v>
      </c>
    </row>
    <row r="39" spans="1:7" ht="12.75">
      <c r="A39" s="4" t="s">
        <v>122</v>
      </c>
      <c r="B39" s="14" t="s">
        <v>123</v>
      </c>
      <c r="C39" s="6">
        <v>288</v>
      </c>
      <c r="D39" s="28">
        <v>30</v>
      </c>
      <c r="E39" s="16">
        <f t="shared" si="3"/>
        <v>9.6</v>
      </c>
      <c r="F39" s="61">
        <f t="shared" si="1"/>
        <v>2.7881458090045056E-05</v>
      </c>
      <c r="G39" s="73">
        <f t="shared" si="2"/>
        <v>1.0001929410945682</v>
      </c>
    </row>
    <row r="40" spans="1:7" ht="12.75">
      <c r="A40" s="4" t="s">
        <v>118</v>
      </c>
      <c r="B40" s="14" t="s">
        <v>119</v>
      </c>
      <c r="C40" s="6">
        <v>23195</v>
      </c>
      <c r="D40" s="28">
        <v>4000</v>
      </c>
      <c r="E40" s="16">
        <f t="shared" si="3"/>
        <v>5.79875</v>
      </c>
      <c r="F40" s="61">
        <f t="shared" si="1"/>
        <v>1.684141719788008E-05</v>
      </c>
      <c r="G40" s="73">
        <f t="shared" si="2"/>
        <v>1.0002097825117662</v>
      </c>
    </row>
    <row r="41" spans="1:7" ht="12.75">
      <c r="A41" s="4" t="s">
        <v>224</v>
      </c>
      <c r="B41" s="5" t="s">
        <v>225</v>
      </c>
      <c r="C41" s="6">
        <v>113</v>
      </c>
      <c r="D41" s="28">
        <v>20</v>
      </c>
      <c r="E41" s="16">
        <f t="shared" si="3"/>
        <v>5.65</v>
      </c>
      <c r="F41" s="61">
        <f t="shared" si="1"/>
        <v>1.6409399813411936E-05</v>
      </c>
      <c r="G41" s="73">
        <f t="shared" si="2"/>
        <v>1.0002261919115796</v>
      </c>
    </row>
    <row r="42" spans="1:7" ht="12.75">
      <c r="A42" s="10" t="s">
        <v>198</v>
      </c>
      <c r="B42" s="11" t="s">
        <v>199</v>
      </c>
      <c r="C42" s="11">
        <v>14899</v>
      </c>
      <c r="D42" s="29">
        <v>5000</v>
      </c>
      <c r="E42" s="12">
        <f t="shared" si="3"/>
        <v>2.9798</v>
      </c>
      <c r="F42" s="62">
        <f t="shared" si="1"/>
        <v>8.654288418407943E-06</v>
      </c>
      <c r="G42" s="72">
        <f t="shared" si="2"/>
        <v>1.000234846199998</v>
      </c>
    </row>
    <row r="43" spans="1:7" ht="12.75">
      <c r="A43" s="4" t="s">
        <v>48</v>
      </c>
      <c r="B43" s="14" t="s">
        <v>49</v>
      </c>
      <c r="C43" s="6">
        <v>122.53</v>
      </c>
      <c r="D43" s="28">
        <v>70</v>
      </c>
      <c r="E43" s="16">
        <f t="shared" si="3"/>
        <v>1.7504285714285714</v>
      </c>
      <c r="F43" s="61">
        <f t="shared" si="1"/>
        <v>5.0838021722815785E-06</v>
      </c>
      <c r="G43" s="73">
        <f t="shared" si="2"/>
        <v>1.0002399300021703</v>
      </c>
    </row>
    <row r="44" spans="1:7" ht="12.75">
      <c r="A44" s="10" t="s">
        <v>202</v>
      </c>
      <c r="B44" s="11" t="s">
        <v>203</v>
      </c>
      <c r="C44" s="11">
        <v>987</v>
      </c>
      <c r="D44" s="29">
        <v>600</v>
      </c>
      <c r="E44" s="12">
        <f t="shared" si="3"/>
        <v>1.645</v>
      </c>
      <c r="F44" s="62">
        <f t="shared" si="1"/>
        <v>4.777604016471262E-06</v>
      </c>
      <c r="G44" s="72">
        <f t="shared" si="2"/>
        <v>1.0002447076061867</v>
      </c>
    </row>
    <row r="45" spans="1:7" ht="12.75">
      <c r="A45" s="10" t="s">
        <v>166</v>
      </c>
      <c r="B45" s="11" t="s">
        <v>167</v>
      </c>
      <c r="C45" s="11">
        <v>3916.78</v>
      </c>
      <c r="D45" s="29">
        <v>3000</v>
      </c>
      <c r="E45" s="12">
        <f t="shared" si="3"/>
        <v>1.3055933333333334</v>
      </c>
      <c r="F45" s="62">
        <f t="shared" si="1"/>
        <v>3.7918589381224543E-06</v>
      </c>
      <c r="G45" s="72">
        <f t="shared" si="2"/>
        <v>1.0002484994651248</v>
      </c>
    </row>
    <row r="46" spans="1:7" ht="12.75">
      <c r="A46" s="4" t="s">
        <v>176</v>
      </c>
      <c r="B46" s="14" t="s">
        <v>177</v>
      </c>
      <c r="C46" s="6">
        <v>33.3</v>
      </c>
      <c r="D46" s="28">
        <v>30</v>
      </c>
      <c r="E46" s="16">
        <f t="shared" si="3"/>
        <v>1.1099999999999999</v>
      </c>
      <c r="F46" s="61">
        <f t="shared" si="1"/>
        <v>3.223793591661459E-06</v>
      </c>
      <c r="G46" s="73">
        <f t="shared" si="2"/>
        <v>1.0002517232587165</v>
      </c>
    </row>
    <row r="47" spans="1:7" ht="12.75">
      <c r="A47" s="10" t="s">
        <v>6</v>
      </c>
      <c r="B47" s="11" t="s">
        <v>7</v>
      </c>
      <c r="C47" s="11">
        <v>650.67</v>
      </c>
      <c r="D47" s="29">
        <v>1000</v>
      </c>
      <c r="E47" s="12">
        <f t="shared" si="3"/>
        <v>0.65067</v>
      </c>
      <c r="F47" s="62">
        <f t="shared" si="1"/>
        <v>1.889752951609335E-06</v>
      </c>
      <c r="G47" s="72">
        <f t="shared" si="2"/>
        <v>1.0002536130116682</v>
      </c>
    </row>
    <row r="48" spans="1:7" ht="12.75">
      <c r="A48" s="4" t="s">
        <v>194</v>
      </c>
      <c r="B48" s="14" t="s">
        <v>195</v>
      </c>
      <c r="C48" s="6">
        <v>973.57</v>
      </c>
      <c r="D48" s="28">
        <v>2000</v>
      </c>
      <c r="E48" s="16">
        <f t="shared" si="3"/>
        <v>0.486785</v>
      </c>
      <c r="F48" s="61">
        <f t="shared" si="1"/>
        <v>1.4137787058711025E-06</v>
      </c>
      <c r="G48" s="73">
        <f t="shared" si="2"/>
        <v>1.000255026790374</v>
      </c>
    </row>
    <row r="49" spans="1:7" ht="12.75">
      <c r="A49" s="4" t="s">
        <v>210</v>
      </c>
      <c r="B49" s="14" t="s">
        <v>211</v>
      </c>
      <c r="C49" s="6">
        <v>4.547</v>
      </c>
      <c r="D49" s="28">
        <v>10.5</v>
      </c>
      <c r="E49" s="16">
        <f t="shared" si="3"/>
        <v>0.433047619047619</v>
      </c>
      <c r="F49" s="61">
        <f t="shared" si="1"/>
        <v>1.257708233486457E-06</v>
      </c>
      <c r="G49" s="73">
        <f t="shared" si="2"/>
        <v>1.0002562844986076</v>
      </c>
    </row>
    <row r="50" spans="1:7" ht="12.75">
      <c r="A50" s="10" t="s">
        <v>30</v>
      </c>
      <c r="B50" s="11" t="s">
        <v>31</v>
      </c>
      <c r="C50" s="11">
        <v>1284</v>
      </c>
      <c r="D50" s="29">
        <v>3000</v>
      </c>
      <c r="E50" s="12">
        <f t="shared" si="3"/>
        <v>0.428</v>
      </c>
      <c r="F50" s="62">
        <f t="shared" si="1"/>
        <v>1.243048339847842E-06</v>
      </c>
      <c r="G50" s="72">
        <f t="shared" si="2"/>
        <v>1.0002575275469474</v>
      </c>
    </row>
    <row r="51" spans="1:7" ht="12.75">
      <c r="A51" s="10" t="s">
        <v>168</v>
      </c>
      <c r="B51" s="11" t="s">
        <v>169</v>
      </c>
      <c r="C51" s="11">
        <v>218.2</v>
      </c>
      <c r="D51" s="29">
        <v>700</v>
      </c>
      <c r="E51" s="12">
        <f t="shared" si="3"/>
        <v>0.3117142857142857</v>
      </c>
      <c r="F51" s="62">
        <f t="shared" si="1"/>
        <v>9.053175826261654E-07</v>
      </c>
      <c r="G51" s="72">
        <f t="shared" si="2"/>
        <v>1.00025843286453</v>
      </c>
    </row>
    <row r="52" spans="1:7" ht="12.75">
      <c r="A52" s="10" t="s">
        <v>70</v>
      </c>
      <c r="B52" s="11" t="s">
        <v>71</v>
      </c>
      <c r="C52" s="11">
        <v>568.73</v>
      </c>
      <c r="D52" s="29">
        <v>3000</v>
      </c>
      <c r="E52" s="12">
        <f t="shared" si="3"/>
        <v>0.18957666666666667</v>
      </c>
      <c r="F52" s="62">
        <f t="shared" si="1"/>
        <v>5.505910298455321E-07</v>
      </c>
      <c r="G52" s="72">
        <f t="shared" si="2"/>
        <v>1.00025898345556</v>
      </c>
    </row>
    <row r="53" spans="1:7" ht="12.75">
      <c r="A53" s="10" t="s">
        <v>22</v>
      </c>
      <c r="B53" s="11" t="s">
        <v>23</v>
      </c>
      <c r="C53" s="11">
        <v>74.12</v>
      </c>
      <c r="D53" s="29">
        <v>400</v>
      </c>
      <c r="E53" s="12">
        <f t="shared" si="3"/>
        <v>0.18530000000000002</v>
      </c>
      <c r="F53" s="62">
        <f t="shared" si="1"/>
        <v>5.381702275088906E-07</v>
      </c>
      <c r="G53" s="72">
        <f t="shared" si="2"/>
        <v>1.0002595216257875</v>
      </c>
    </row>
    <row r="54" spans="1:7" ht="12.75">
      <c r="A54" s="10" t="s">
        <v>28</v>
      </c>
      <c r="B54" s="11" t="s">
        <v>29</v>
      </c>
      <c r="C54" s="11">
        <v>19.74</v>
      </c>
      <c r="D54" s="29">
        <v>200</v>
      </c>
      <c r="E54" s="12">
        <f t="shared" si="3"/>
        <v>0.0987</v>
      </c>
      <c r="F54" s="62">
        <f t="shared" si="1"/>
        <v>2.866562409882757E-07</v>
      </c>
      <c r="G54" s="72">
        <f t="shared" si="2"/>
        <v>1.0002598082820284</v>
      </c>
    </row>
    <row r="55" spans="1:7" ht="12.75">
      <c r="A55" s="4" t="s">
        <v>222</v>
      </c>
      <c r="B55" s="14" t="s">
        <v>223</v>
      </c>
      <c r="C55" s="6">
        <v>32.88</v>
      </c>
      <c r="D55" s="28">
        <v>400</v>
      </c>
      <c r="E55" s="16">
        <f t="shared" si="3"/>
        <v>0.08220000000000001</v>
      </c>
      <c r="F55" s="61">
        <f t="shared" si="1"/>
        <v>2.387349848960108E-07</v>
      </c>
      <c r="G55" s="73">
        <f t="shared" si="2"/>
        <v>1.0002600470170133</v>
      </c>
    </row>
    <row r="56" spans="1:7" ht="12.75">
      <c r="A56" s="4" t="s">
        <v>52</v>
      </c>
      <c r="B56" s="14" t="s">
        <v>53</v>
      </c>
      <c r="C56" s="6">
        <v>0.45</v>
      </c>
      <c r="D56" s="28">
        <v>7</v>
      </c>
      <c r="E56" s="16">
        <f t="shared" si="3"/>
        <v>0.0642857142857143</v>
      </c>
      <c r="F56" s="61">
        <f t="shared" si="1"/>
        <v>1.8670619256726602E-07</v>
      </c>
      <c r="G56" s="73">
        <f t="shared" si="2"/>
        <v>1.0002602337232058</v>
      </c>
    </row>
    <row r="57" spans="1:7" ht="12.75">
      <c r="A57" s="4" t="s">
        <v>206</v>
      </c>
      <c r="B57" s="14" t="s">
        <v>207</v>
      </c>
      <c r="C57" s="6">
        <v>42.56</v>
      </c>
      <c r="D57" s="28">
        <v>700</v>
      </c>
      <c r="E57" s="16">
        <f t="shared" si="3"/>
        <v>0.0608</v>
      </c>
      <c r="F57" s="61">
        <f t="shared" si="1"/>
        <v>1.765825679036187E-07</v>
      </c>
      <c r="G57" s="73">
        <f t="shared" si="2"/>
        <v>1.0002604103057737</v>
      </c>
    </row>
    <row r="58" spans="1:7" ht="12.75">
      <c r="A58" s="10" t="s">
        <v>18</v>
      </c>
      <c r="B58" s="11" t="s">
        <v>19</v>
      </c>
      <c r="C58" s="11">
        <v>0.1121</v>
      </c>
      <c r="D58" s="29">
        <v>2</v>
      </c>
      <c r="E58" s="12">
        <f t="shared" si="3"/>
        <v>0.05605</v>
      </c>
      <c r="F58" s="62">
        <f t="shared" si="1"/>
        <v>1.6278705478614848E-07</v>
      </c>
      <c r="G58" s="72">
        <f t="shared" si="2"/>
        <v>1.0002605730928285</v>
      </c>
    </row>
    <row r="59" spans="1:7" ht="12.75">
      <c r="A59" s="10" t="s">
        <v>8</v>
      </c>
      <c r="B59" s="11" t="s">
        <v>9</v>
      </c>
      <c r="C59" s="11">
        <v>41.98</v>
      </c>
      <c r="D59" s="29">
        <v>1000</v>
      </c>
      <c r="E59" s="12">
        <f t="shared" si="3"/>
        <v>0.041979999999999996</v>
      </c>
      <c r="F59" s="62">
        <f t="shared" si="1"/>
        <v>1.219232927729262E-07</v>
      </c>
      <c r="G59" s="72">
        <f t="shared" si="2"/>
        <v>1.0002606950161212</v>
      </c>
    </row>
    <row r="60" spans="1:7" ht="12.75">
      <c r="A60" s="10" t="s">
        <v>126</v>
      </c>
      <c r="B60" s="11" t="s">
        <v>127</v>
      </c>
      <c r="C60" s="11">
        <v>41.69</v>
      </c>
      <c r="D60" s="29">
        <v>1000</v>
      </c>
      <c r="E60" s="12">
        <f t="shared" si="3"/>
        <v>0.04169</v>
      </c>
      <c r="F60" s="62">
        <f t="shared" si="1"/>
        <v>1.2108104039312274E-07</v>
      </c>
      <c r="G60" s="72">
        <f t="shared" si="2"/>
        <v>1.0002608160971616</v>
      </c>
    </row>
    <row r="61" spans="1:7" ht="12.75">
      <c r="A61" s="10" t="s">
        <v>34</v>
      </c>
      <c r="B61" s="11" t="s">
        <v>35</v>
      </c>
      <c r="C61" s="11">
        <v>41.17</v>
      </c>
      <c r="D61" s="29">
        <v>1000</v>
      </c>
      <c r="E61" s="12">
        <f t="shared" si="3"/>
        <v>0.04117</v>
      </c>
      <c r="F61" s="62">
        <f t="shared" si="1"/>
        <v>1.1957079474657865E-07</v>
      </c>
      <c r="G61" s="72">
        <f t="shared" si="2"/>
        <v>1.0002609356679564</v>
      </c>
    </row>
    <row r="62" spans="1:7" ht="12.75">
      <c r="A62" s="4" t="s">
        <v>82</v>
      </c>
      <c r="B62" s="14" t="s">
        <v>83</v>
      </c>
      <c r="C62" s="6">
        <v>3.77</v>
      </c>
      <c r="D62" s="28">
        <v>140</v>
      </c>
      <c r="E62" s="16">
        <f t="shared" si="3"/>
        <v>0.02692857142857143</v>
      </c>
      <c r="F62" s="61">
        <f t="shared" si="1"/>
        <v>7.820914955317699E-08</v>
      </c>
      <c r="G62" s="73">
        <f t="shared" si="2"/>
        <v>1.000261013877106</v>
      </c>
    </row>
    <row r="63" spans="1:7" ht="12.75">
      <c r="A63" s="4" t="s">
        <v>212</v>
      </c>
      <c r="B63" s="14" t="s">
        <v>213</v>
      </c>
      <c r="C63" s="6">
        <v>1.515</v>
      </c>
      <c r="D63" s="28">
        <v>140</v>
      </c>
      <c r="E63" s="16">
        <f t="shared" si="3"/>
        <v>0.01082142857142857</v>
      </c>
      <c r="F63" s="61">
        <f t="shared" si="1"/>
        <v>3.142887574882311E-08</v>
      </c>
      <c r="G63" s="73">
        <f t="shared" si="2"/>
        <v>1.0002610453059817</v>
      </c>
    </row>
    <row r="64" spans="1:7" ht="12.75">
      <c r="A64" s="4" t="s">
        <v>26</v>
      </c>
      <c r="B64" s="14" t="s">
        <v>27</v>
      </c>
      <c r="C64" s="6">
        <v>3.6</v>
      </c>
      <c r="D64" s="28">
        <v>400</v>
      </c>
      <c r="E64" s="16">
        <f t="shared" si="3"/>
        <v>0.009000000000000001</v>
      </c>
      <c r="F64" s="61">
        <f t="shared" si="1"/>
        <v>2.6138866959417243E-08</v>
      </c>
      <c r="G64" s="73">
        <f t="shared" si="2"/>
        <v>1.0002610714448485</v>
      </c>
    </row>
    <row r="65" spans="1:7" ht="12.75">
      <c r="A65" s="10" t="s">
        <v>158</v>
      </c>
      <c r="B65" s="11" t="s">
        <v>159</v>
      </c>
      <c r="C65" s="11">
        <v>70.49</v>
      </c>
      <c r="D65" s="29">
        <v>10000</v>
      </c>
      <c r="E65" s="12">
        <f t="shared" si="3"/>
        <v>0.007049</v>
      </c>
      <c r="F65" s="62">
        <f t="shared" si="1"/>
        <v>2.047254146632579E-08</v>
      </c>
      <c r="G65" s="72">
        <f t="shared" si="2"/>
        <v>1.00026109191739</v>
      </c>
    </row>
    <row r="66" spans="1:7" ht="12.75">
      <c r="A66" s="4" t="s">
        <v>62</v>
      </c>
      <c r="B66" s="14" t="s">
        <v>63</v>
      </c>
      <c r="C66" s="6">
        <v>0.5469</v>
      </c>
      <c r="D66" s="28">
        <v>105</v>
      </c>
      <c r="E66" s="16">
        <f>C66/D66</f>
        <v>0.005208571428571429</v>
      </c>
      <c r="F66" s="61">
        <f t="shared" si="1"/>
        <v>1.5127350624450042E-08</v>
      </c>
      <c r="G66" s="73">
        <f t="shared" si="2"/>
        <v>1.0002611070447407</v>
      </c>
    </row>
    <row r="67" spans="1:7" ht="12.75">
      <c r="A67" s="4" t="s">
        <v>50</v>
      </c>
      <c r="B67" s="14" t="s">
        <v>51</v>
      </c>
      <c r="C67" s="9">
        <v>0.3404</v>
      </c>
      <c r="D67" s="28">
        <v>1050</v>
      </c>
      <c r="E67" s="16">
        <f>C67/D67</f>
        <v>0.0003241904761904762</v>
      </c>
      <c r="F67" s="61">
        <f>E67/E$68</f>
        <v>9.415524140725533E-10</v>
      </c>
      <c r="G67" s="73">
        <f t="shared" si="2"/>
        <v>1.000261107986293</v>
      </c>
    </row>
    <row r="68" spans="1:7" ht="12.75">
      <c r="A68" s="32" t="s">
        <v>235</v>
      </c>
      <c r="E68" s="16">
        <f>SUM(E2:E67)</f>
        <v>344314.8478460542</v>
      </c>
      <c r="F68" s="61">
        <f>SUM(F2:F67)</f>
        <v>1.0000000000000002</v>
      </c>
      <c r="G68" s="76"/>
    </row>
  </sheetData>
  <printOptions horizontalCentered="1"/>
  <pageMargins left="0.75" right="0.75" top="1" bottom="1.16" header="0.5" footer="0.5"/>
  <pageSetup horizontalDpi="600" verticalDpi="600" orientation="landscape" r:id="rId1"/>
  <headerFooter alignWithMargins="0">
    <oddHeader>&amp;CToxicity Weighted Screening Analysis 
2002 GLI Non Cancer Effects</oddHeader>
    <oddFooter>&amp;CPage &amp;P of &amp;N&amp;RSouthwest Indianapolis 
Air Toxics Project
IDEM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H5" sqref="H5"/>
    </sheetView>
  </sheetViews>
  <sheetFormatPr defaultColWidth="9.140625" defaultRowHeight="12.75"/>
  <cols>
    <col min="1" max="1" width="35.421875" style="20" customWidth="1"/>
    <col min="2" max="2" width="10.57421875" style="21" customWidth="1"/>
    <col min="3" max="3" width="19.00390625" style="22" customWidth="1"/>
    <col min="4" max="4" width="9.140625" style="25" customWidth="1"/>
    <col min="5" max="5" width="11.421875" style="70" customWidth="1"/>
    <col min="6" max="6" width="11.8515625" style="25" customWidth="1"/>
    <col min="7" max="7" width="13.140625" style="25" customWidth="1"/>
  </cols>
  <sheetData>
    <row r="1" spans="1:7" ht="25.5" customHeight="1">
      <c r="A1" s="1" t="s">
        <v>0</v>
      </c>
      <c r="B1" s="2" t="s">
        <v>1</v>
      </c>
      <c r="C1" s="3" t="s">
        <v>231</v>
      </c>
      <c r="D1" s="26" t="s">
        <v>227</v>
      </c>
      <c r="E1" s="59" t="s">
        <v>228</v>
      </c>
      <c r="F1" s="59" t="s">
        <v>236</v>
      </c>
      <c r="G1" s="59" t="s">
        <v>237</v>
      </c>
    </row>
    <row r="2" spans="1:7" ht="12.75">
      <c r="A2" s="10" t="s">
        <v>146</v>
      </c>
      <c r="B2" s="11" t="s">
        <v>147</v>
      </c>
      <c r="C2" s="11">
        <v>2873</v>
      </c>
      <c r="D2" s="30">
        <v>0.012</v>
      </c>
      <c r="E2" s="24">
        <f aca="true" t="shared" si="0" ref="E2:E33">C2*D2</f>
        <v>34.476</v>
      </c>
      <c r="F2" s="62">
        <f>E2/E$54</f>
        <v>0.5037161179933115</v>
      </c>
      <c r="G2" s="62">
        <v>0.504</v>
      </c>
    </row>
    <row r="3" spans="1:7" ht="12.75">
      <c r="A3" s="10" t="s">
        <v>138</v>
      </c>
      <c r="B3" s="11" t="s">
        <v>139</v>
      </c>
      <c r="C3" s="12">
        <v>5102</v>
      </c>
      <c r="D3" s="30">
        <v>0.0043</v>
      </c>
      <c r="E3" s="24">
        <f t="shared" si="0"/>
        <v>21.9386</v>
      </c>
      <c r="F3" s="62">
        <f aca="true" t="shared" si="1" ref="F3:F53">E3/E$54</f>
        <v>0.3205367915711818</v>
      </c>
      <c r="G3" s="62">
        <f>G2+F3</f>
        <v>0.8245367915711819</v>
      </c>
    </row>
    <row r="4" spans="1:7" ht="12.75">
      <c r="A4" s="4" t="s">
        <v>76</v>
      </c>
      <c r="B4" s="14" t="s">
        <v>77</v>
      </c>
      <c r="C4" s="9">
        <v>537</v>
      </c>
      <c r="D4" s="27">
        <v>0.0089</v>
      </c>
      <c r="E4" s="23">
        <f t="shared" si="0"/>
        <v>4.7793</v>
      </c>
      <c r="F4" s="61">
        <f t="shared" si="1"/>
        <v>0.06982858924252912</v>
      </c>
      <c r="G4" s="61">
        <f aca="true" t="shared" si="2" ref="G4:G53">G3+F4</f>
        <v>0.894365380813711</v>
      </c>
    </row>
    <row r="5" spans="1:7" ht="12.75">
      <c r="A5" s="7" t="s">
        <v>46</v>
      </c>
      <c r="B5" s="16" t="s">
        <v>47</v>
      </c>
      <c r="C5" s="9">
        <v>127</v>
      </c>
      <c r="D5" s="27">
        <v>0.014</v>
      </c>
      <c r="E5" s="23">
        <f t="shared" si="0"/>
        <v>1.778</v>
      </c>
      <c r="F5" s="61">
        <f t="shared" si="1"/>
        <v>0.025977702105583825</v>
      </c>
      <c r="G5" s="61">
        <f t="shared" si="2"/>
        <v>0.9203430829192948</v>
      </c>
    </row>
    <row r="6" spans="1:7" ht="12.75">
      <c r="A6" s="10" t="s">
        <v>74</v>
      </c>
      <c r="B6" s="11" t="s">
        <v>75</v>
      </c>
      <c r="C6" s="11">
        <v>138</v>
      </c>
      <c r="D6" s="30">
        <v>0.012</v>
      </c>
      <c r="E6" s="24">
        <f t="shared" si="0"/>
        <v>1.6560000000000001</v>
      </c>
      <c r="F6" s="62">
        <f t="shared" si="1"/>
        <v>0.024195205110712496</v>
      </c>
      <c r="G6" s="62">
        <f t="shared" si="2"/>
        <v>0.9445382880300073</v>
      </c>
    </row>
    <row r="7" spans="1:7" ht="12.75">
      <c r="A7" s="10" t="s">
        <v>144</v>
      </c>
      <c r="B7" s="11" t="s">
        <v>145</v>
      </c>
      <c r="C7" s="11">
        <v>496</v>
      </c>
      <c r="D7" s="30">
        <v>0.0018</v>
      </c>
      <c r="E7" s="24">
        <f t="shared" si="0"/>
        <v>0.8927999999999999</v>
      </c>
      <c r="F7" s="62">
        <f t="shared" si="1"/>
        <v>0.013044371450992822</v>
      </c>
      <c r="G7" s="62">
        <f t="shared" si="2"/>
        <v>0.9575826594810001</v>
      </c>
    </row>
    <row r="8" spans="1:7" ht="12.75">
      <c r="A8" s="10" t="s">
        <v>92</v>
      </c>
      <c r="B8" s="11" t="s">
        <v>93</v>
      </c>
      <c r="C8" s="11">
        <v>56108</v>
      </c>
      <c r="D8" s="30">
        <v>1.3E-05</v>
      </c>
      <c r="E8" s="24">
        <f t="shared" si="0"/>
        <v>0.7294039999999999</v>
      </c>
      <c r="F8" s="62">
        <f t="shared" si="1"/>
        <v>0.0106570527708781</v>
      </c>
      <c r="G8" s="62">
        <f t="shared" si="2"/>
        <v>0.9682397122518782</v>
      </c>
    </row>
    <row r="9" spans="1:7" ht="12.75">
      <c r="A9" s="10" t="s">
        <v>134</v>
      </c>
      <c r="B9" s="11" t="s">
        <v>135</v>
      </c>
      <c r="C9" s="11">
        <v>2122</v>
      </c>
      <c r="D9" s="30">
        <v>0.00024</v>
      </c>
      <c r="E9" s="24">
        <f t="shared" si="0"/>
        <v>0.5092800000000001</v>
      </c>
      <c r="F9" s="62">
        <f t="shared" si="1"/>
        <v>0.007440902209410422</v>
      </c>
      <c r="G9" s="62">
        <f t="shared" si="2"/>
        <v>0.9756806144612886</v>
      </c>
    </row>
    <row r="10" spans="1:7" ht="12.75">
      <c r="A10" s="4" t="s">
        <v>94</v>
      </c>
      <c r="B10" s="14" t="s">
        <v>95</v>
      </c>
      <c r="C10" s="9">
        <v>304</v>
      </c>
      <c r="D10" s="27">
        <v>0.0011</v>
      </c>
      <c r="E10" s="23">
        <f t="shared" si="0"/>
        <v>0.33440000000000003</v>
      </c>
      <c r="F10" s="61">
        <f t="shared" si="1"/>
        <v>0.004885795041680107</v>
      </c>
      <c r="G10" s="61">
        <f t="shared" si="2"/>
        <v>0.9805664095029687</v>
      </c>
    </row>
    <row r="11" spans="1:7" ht="12.75">
      <c r="A11" s="10" t="s">
        <v>124</v>
      </c>
      <c r="B11" s="11" t="s">
        <v>125</v>
      </c>
      <c r="C11" s="12">
        <v>38201</v>
      </c>
      <c r="D11" s="30">
        <v>7.8E-06</v>
      </c>
      <c r="E11" s="24">
        <f t="shared" si="0"/>
        <v>0.2979678</v>
      </c>
      <c r="F11" s="62">
        <f t="shared" si="1"/>
        <v>0.004353497607118211</v>
      </c>
      <c r="G11" s="62">
        <f t="shared" si="2"/>
        <v>0.9849199071100869</v>
      </c>
    </row>
    <row r="12" spans="1:7" ht="12.75">
      <c r="A12" s="4" t="s">
        <v>216</v>
      </c>
      <c r="B12" s="14" t="s">
        <v>217</v>
      </c>
      <c r="C12" s="6">
        <v>7998</v>
      </c>
      <c r="D12" s="27">
        <v>3.4E-05</v>
      </c>
      <c r="E12" s="23">
        <f t="shared" si="0"/>
        <v>0.271932</v>
      </c>
      <c r="F12" s="61">
        <f t="shared" si="1"/>
        <v>0.0039730981377815635</v>
      </c>
      <c r="G12" s="61">
        <f t="shared" si="2"/>
        <v>0.9888930052478685</v>
      </c>
    </row>
    <row r="13" spans="1:7" ht="13.5" thickBot="1">
      <c r="A13" s="37" t="s">
        <v>60</v>
      </c>
      <c r="B13" s="38" t="s">
        <v>61</v>
      </c>
      <c r="C13" s="38">
        <v>13463</v>
      </c>
      <c r="D13" s="40">
        <v>1.49E-05</v>
      </c>
      <c r="E13" s="66">
        <f t="shared" si="0"/>
        <v>0.2005987</v>
      </c>
      <c r="F13" s="67">
        <f t="shared" si="1"/>
        <v>0.002930873605943407</v>
      </c>
      <c r="G13" s="67">
        <f t="shared" si="2"/>
        <v>0.9918238788538118</v>
      </c>
    </row>
    <row r="14" spans="1:7" ht="12.75">
      <c r="A14" s="43" t="s">
        <v>24</v>
      </c>
      <c r="B14" s="49" t="s">
        <v>25</v>
      </c>
      <c r="C14" s="41">
        <v>1747</v>
      </c>
      <c r="D14" s="36">
        <v>6.8E-05</v>
      </c>
      <c r="E14" s="71">
        <f t="shared" si="0"/>
        <v>0.118796</v>
      </c>
      <c r="F14" s="64">
        <f t="shared" si="1"/>
        <v>0.0017356845328093003</v>
      </c>
      <c r="G14" s="64">
        <f t="shared" si="2"/>
        <v>0.9935595633866211</v>
      </c>
    </row>
    <row r="15" spans="1:7" ht="12.75">
      <c r="A15" s="10" t="s">
        <v>142</v>
      </c>
      <c r="B15" s="11" t="s">
        <v>143</v>
      </c>
      <c r="C15" s="12">
        <v>38</v>
      </c>
      <c r="D15" s="30">
        <v>0.0024</v>
      </c>
      <c r="E15" s="24">
        <f t="shared" si="0"/>
        <v>0.09119999999999999</v>
      </c>
      <c r="F15" s="62">
        <f t="shared" si="1"/>
        <v>0.0013324895568218474</v>
      </c>
      <c r="G15" s="62">
        <f t="shared" si="2"/>
        <v>0.994892052943443</v>
      </c>
    </row>
    <row r="16" spans="1:7" ht="12.75">
      <c r="A16" s="4" t="s">
        <v>86</v>
      </c>
      <c r="B16" s="14" t="s">
        <v>87</v>
      </c>
      <c r="C16" s="6">
        <v>96</v>
      </c>
      <c r="D16" s="27">
        <v>0.00089</v>
      </c>
      <c r="E16" s="23">
        <f t="shared" si="0"/>
        <v>0.08543999999999999</v>
      </c>
      <c r="F16" s="61">
        <f t="shared" si="1"/>
        <v>0.0012483323216541517</v>
      </c>
      <c r="G16" s="61">
        <f t="shared" si="2"/>
        <v>0.9961403852650971</v>
      </c>
    </row>
    <row r="17" spans="1:7" ht="12.75">
      <c r="A17" s="4" t="s">
        <v>116</v>
      </c>
      <c r="B17" s="14" t="s">
        <v>117</v>
      </c>
      <c r="C17" s="6">
        <v>297</v>
      </c>
      <c r="D17" s="27">
        <v>0.00022</v>
      </c>
      <c r="E17" s="23">
        <f t="shared" si="0"/>
        <v>0.06534000000000001</v>
      </c>
      <c r="F17" s="61">
        <f t="shared" si="1"/>
        <v>0.0009546586364335474</v>
      </c>
      <c r="G17" s="61">
        <f t="shared" si="2"/>
        <v>0.9970950439015306</v>
      </c>
    </row>
    <row r="18" spans="1:7" ht="12.75">
      <c r="A18" s="10" t="s">
        <v>10</v>
      </c>
      <c r="B18" s="11" t="s">
        <v>11</v>
      </c>
      <c r="C18" s="12">
        <v>1221</v>
      </c>
      <c r="D18" s="30">
        <v>4.9E-05</v>
      </c>
      <c r="E18" s="24">
        <f t="shared" si="0"/>
        <v>0.059829</v>
      </c>
      <c r="F18" s="62">
        <f t="shared" si="1"/>
        <v>0.0008741394484111218</v>
      </c>
      <c r="G18" s="62">
        <f t="shared" si="2"/>
        <v>0.9979691833499417</v>
      </c>
    </row>
    <row r="19" spans="1:7" ht="12.75">
      <c r="A19" s="10" t="s">
        <v>202</v>
      </c>
      <c r="B19" s="11" t="s">
        <v>203</v>
      </c>
      <c r="C19" s="11">
        <v>21877</v>
      </c>
      <c r="D19" s="30">
        <v>2E-06</v>
      </c>
      <c r="E19" s="24">
        <f t="shared" si="0"/>
        <v>0.043754</v>
      </c>
      <c r="F19" s="62">
        <f t="shared" si="1"/>
        <v>0.0006392735533901657</v>
      </c>
      <c r="G19" s="62">
        <f t="shared" si="2"/>
        <v>0.9986084569033319</v>
      </c>
    </row>
    <row r="20" spans="1:7" ht="12.75">
      <c r="A20" s="10" t="s">
        <v>18</v>
      </c>
      <c r="B20" s="11" t="s">
        <v>19</v>
      </c>
      <c r="C20" s="11">
        <v>785</v>
      </c>
      <c r="D20" s="30">
        <v>3E-05</v>
      </c>
      <c r="E20" s="24">
        <f t="shared" si="0"/>
        <v>0.02355</v>
      </c>
      <c r="F20" s="62">
        <f t="shared" si="1"/>
        <v>0.0003440803625345889</v>
      </c>
      <c r="G20" s="62">
        <f t="shared" si="2"/>
        <v>0.9989525372658665</v>
      </c>
    </row>
    <row r="21" spans="1:7" ht="12.75">
      <c r="A21" s="4" t="s">
        <v>176</v>
      </c>
      <c r="B21" s="14" t="s">
        <v>177</v>
      </c>
      <c r="C21" s="6">
        <v>5236</v>
      </c>
      <c r="D21" s="27">
        <v>3.7E-06</v>
      </c>
      <c r="E21" s="23">
        <f t="shared" si="0"/>
        <v>0.0193732</v>
      </c>
      <c r="F21" s="61">
        <f t="shared" si="1"/>
        <v>0.00028305467853312517</v>
      </c>
      <c r="G21" s="61">
        <f t="shared" si="2"/>
        <v>0.9992355919443997</v>
      </c>
    </row>
    <row r="22" spans="1:7" ht="12.75">
      <c r="A22" s="10" t="s">
        <v>164</v>
      </c>
      <c r="B22" s="11" t="s">
        <v>165</v>
      </c>
      <c r="C22" s="12">
        <v>8234</v>
      </c>
      <c r="D22" s="30">
        <v>2.2E-06</v>
      </c>
      <c r="E22" s="24">
        <f t="shared" si="0"/>
        <v>0.0181148</v>
      </c>
      <c r="F22" s="62">
        <f t="shared" si="1"/>
        <v>0.00026466866034996055</v>
      </c>
      <c r="G22" s="62">
        <f t="shared" si="2"/>
        <v>0.9995002606047496</v>
      </c>
    </row>
    <row r="23" spans="1:7" ht="12.75">
      <c r="A23" s="10" t="s">
        <v>16</v>
      </c>
      <c r="B23" s="11" t="s">
        <v>17</v>
      </c>
      <c r="C23" s="11">
        <v>66</v>
      </c>
      <c r="D23" s="30">
        <v>0.00022</v>
      </c>
      <c r="E23" s="24">
        <f t="shared" si="0"/>
        <v>0.01452</v>
      </c>
      <c r="F23" s="62">
        <f t="shared" si="1"/>
        <v>0.0002121463636518994</v>
      </c>
      <c r="G23" s="62">
        <f t="shared" si="2"/>
        <v>0.9997124069684015</v>
      </c>
    </row>
    <row r="24" spans="1:7" ht="12.75">
      <c r="A24" s="10" t="s">
        <v>166</v>
      </c>
      <c r="B24" s="11" t="s">
        <v>167</v>
      </c>
      <c r="C24" s="11">
        <v>19454</v>
      </c>
      <c r="D24" s="30">
        <v>4.7E-07</v>
      </c>
      <c r="E24" s="24">
        <f t="shared" si="0"/>
        <v>0.00914338</v>
      </c>
      <c r="F24" s="62">
        <f t="shared" si="1"/>
        <v>0.0001335905522374314</v>
      </c>
      <c r="G24" s="62">
        <f t="shared" si="2"/>
        <v>0.9998459975206389</v>
      </c>
    </row>
    <row r="25" spans="1:7" ht="12.75">
      <c r="A25" s="13" t="s">
        <v>204</v>
      </c>
      <c r="B25" s="12" t="s">
        <v>205</v>
      </c>
      <c r="C25" s="12">
        <v>126</v>
      </c>
      <c r="D25" s="30">
        <v>5.8E-05</v>
      </c>
      <c r="E25" s="24">
        <f t="shared" si="0"/>
        <v>0.007308</v>
      </c>
      <c r="F25" s="62">
        <f t="shared" si="1"/>
        <v>0.00010677449211901382</v>
      </c>
      <c r="G25" s="62">
        <f t="shared" si="2"/>
        <v>0.9999527720127579</v>
      </c>
    </row>
    <row r="26" spans="1:7" ht="12.75">
      <c r="A26" s="10" t="s">
        <v>120</v>
      </c>
      <c r="B26" s="11" t="s">
        <v>121</v>
      </c>
      <c r="C26" s="11">
        <v>282</v>
      </c>
      <c r="D26" s="30">
        <v>2.3E-05</v>
      </c>
      <c r="E26" s="24">
        <f t="shared" si="0"/>
        <v>0.006486</v>
      </c>
      <c r="F26" s="62">
        <f t="shared" si="1"/>
        <v>9.476455335029059E-05</v>
      </c>
      <c r="G26" s="62">
        <f t="shared" si="2"/>
        <v>1.0000475365661081</v>
      </c>
    </row>
    <row r="27" spans="1:7" ht="12.75">
      <c r="A27" s="13" t="s">
        <v>160</v>
      </c>
      <c r="B27" s="12" t="s">
        <v>161</v>
      </c>
      <c r="C27" s="12">
        <v>594</v>
      </c>
      <c r="D27" s="30">
        <v>8.8E-06</v>
      </c>
      <c r="E27" s="24">
        <f t="shared" si="0"/>
        <v>0.0052272</v>
      </c>
      <c r="F27" s="62">
        <f t="shared" si="1"/>
        <v>7.637269091468379E-05</v>
      </c>
      <c r="G27" s="62">
        <f t="shared" si="2"/>
        <v>1.0001239092570229</v>
      </c>
    </row>
    <row r="28" spans="1:7" ht="12.75">
      <c r="A28" s="10" t="s">
        <v>22</v>
      </c>
      <c r="B28" s="11" t="s">
        <v>23</v>
      </c>
      <c r="C28" s="11">
        <v>130</v>
      </c>
      <c r="D28" s="30">
        <v>2.6E-05</v>
      </c>
      <c r="E28" s="24">
        <f t="shared" si="0"/>
        <v>0.0033799999999999998</v>
      </c>
      <c r="F28" s="62">
        <f t="shared" si="1"/>
        <v>4.9383933136599164E-05</v>
      </c>
      <c r="G28" s="62">
        <f t="shared" si="2"/>
        <v>1.0001732931901595</v>
      </c>
    </row>
    <row r="29" spans="1:7" ht="12.75">
      <c r="A29" s="10" t="s">
        <v>154</v>
      </c>
      <c r="B29" s="11" t="s">
        <v>155</v>
      </c>
      <c r="C29" s="11">
        <v>948</v>
      </c>
      <c r="D29" s="30">
        <v>1.8E-06</v>
      </c>
      <c r="E29" s="24">
        <f t="shared" si="0"/>
        <v>0.0017063999999999998</v>
      </c>
      <c r="F29" s="62">
        <f t="shared" si="1"/>
        <v>2.4931580918429828E-05</v>
      </c>
      <c r="G29" s="62">
        <f t="shared" si="2"/>
        <v>1.000198224771078</v>
      </c>
    </row>
    <row r="30" spans="1:7" ht="12.75">
      <c r="A30" s="7" t="s">
        <v>56</v>
      </c>
      <c r="B30" s="8" t="s">
        <v>57</v>
      </c>
      <c r="C30" s="9">
        <v>60</v>
      </c>
      <c r="D30" s="27">
        <v>1.6E-05</v>
      </c>
      <c r="E30" s="23">
        <f t="shared" si="0"/>
        <v>0.0009599999999999999</v>
      </c>
      <c r="F30" s="61">
        <f t="shared" si="1"/>
        <v>1.4026205861282603E-05</v>
      </c>
      <c r="G30" s="61">
        <f t="shared" si="2"/>
        <v>1.000212250976939</v>
      </c>
    </row>
    <row r="31" spans="1:7" ht="12.75">
      <c r="A31" s="19" t="s">
        <v>104</v>
      </c>
      <c r="B31" s="12" t="s">
        <v>105</v>
      </c>
      <c r="C31" s="12">
        <v>59</v>
      </c>
      <c r="D31" s="30">
        <v>1.5E-05</v>
      </c>
      <c r="E31" s="24">
        <f t="shared" si="0"/>
        <v>0.000885</v>
      </c>
      <c r="F31" s="62">
        <f t="shared" si="1"/>
        <v>1.2930408528369902E-05</v>
      </c>
      <c r="G31" s="62">
        <f t="shared" si="2"/>
        <v>1.0002251813854675</v>
      </c>
    </row>
    <row r="32" spans="1:7" ht="12.75">
      <c r="A32" s="4" t="s">
        <v>108</v>
      </c>
      <c r="B32" s="14" t="s">
        <v>109</v>
      </c>
      <c r="C32" s="9">
        <v>7.87</v>
      </c>
      <c r="D32" s="27">
        <v>0.00011</v>
      </c>
      <c r="E32" s="23">
        <f t="shared" si="0"/>
        <v>0.0008657000000000001</v>
      </c>
      <c r="F32" s="61">
        <f t="shared" si="1"/>
        <v>1.26484233480337E-05</v>
      </c>
      <c r="G32" s="61">
        <f t="shared" si="2"/>
        <v>1.0002378298088155</v>
      </c>
    </row>
    <row r="33" spans="1:7" ht="12.75">
      <c r="A33" s="13" t="s">
        <v>200</v>
      </c>
      <c r="B33" s="12" t="s">
        <v>201</v>
      </c>
      <c r="C33" s="12">
        <v>51</v>
      </c>
      <c r="D33" s="30">
        <v>1.6E-05</v>
      </c>
      <c r="E33" s="24">
        <f t="shared" si="0"/>
        <v>0.000816</v>
      </c>
      <c r="F33" s="62">
        <f t="shared" si="1"/>
        <v>1.1922274982090214E-05</v>
      </c>
      <c r="G33" s="62">
        <f t="shared" si="2"/>
        <v>1.0002497520837976</v>
      </c>
    </row>
    <row r="34" spans="1:7" ht="12.75">
      <c r="A34" s="13" t="s">
        <v>196</v>
      </c>
      <c r="B34" s="12" t="s">
        <v>197</v>
      </c>
      <c r="C34" s="12">
        <v>37</v>
      </c>
      <c r="D34" s="30">
        <v>1.94E-05</v>
      </c>
      <c r="E34" s="24">
        <f aca="true" t="shared" si="3" ref="E34:E53">C34*D34</f>
        <v>0.0007178</v>
      </c>
      <c r="F34" s="62">
        <f t="shared" si="1"/>
        <v>1.0487511007529848E-05</v>
      </c>
      <c r="G34" s="62">
        <f t="shared" si="2"/>
        <v>1.0002602395948053</v>
      </c>
    </row>
    <row r="35" spans="1:7" ht="12.75">
      <c r="A35" s="13" t="s">
        <v>14</v>
      </c>
      <c r="B35" s="12" t="s">
        <v>15</v>
      </c>
      <c r="C35" s="12">
        <v>49</v>
      </c>
      <c r="D35" s="30">
        <v>6.86E-06</v>
      </c>
      <c r="E35" s="24">
        <f t="shared" si="3"/>
        <v>0.00033614</v>
      </c>
      <c r="F35" s="62">
        <f t="shared" si="1"/>
        <v>4.9112175398036825E-06</v>
      </c>
      <c r="G35" s="62">
        <f t="shared" si="2"/>
        <v>1.000265150812345</v>
      </c>
    </row>
    <row r="36" spans="1:7" ht="12.75">
      <c r="A36" s="4" t="s">
        <v>194</v>
      </c>
      <c r="B36" s="14" t="s">
        <v>195</v>
      </c>
      <c r="C36" s="6">
        <v>1012</v>
      </c>
      <c r="D36" s="27">
        <v>2.7E-07</v>
      </c>
      <c r="E36" s="23">
        <f t="shared" si="3"/>
        <v>0.00027324</v>
      </c>
      <c r="F36" s="61">
        <f t="shared" si="1"/>
        <v>3.992208843267561E-06</v>
      </c>
      <c r="G36" s="61">
        <f t="shared" si="2"/>
        <v>1.0002691430211883</v>
      </c>
    </row>
    <row r="37" spans="1:7" ht="12.75">
      <c r="A37" s="7" t="s">
        <v>112</v>
      </c>
      <c r="B37" s="8" t="s">
        <v>113</v>
      </c>
      <c r="C37" s="9">
        <v>0.0036</v>
      </c>
      <c r="D37" s="27">
        <v>0.071</v>
      </c>
      <c r="E37" s="23">
        <f t="shared" si="3"/>
        <v>0.0002556</v>
      </c>
      <c r="F37" s="61">
        <f t="shared" si="1"/>
        <v>3.734477310566493E-06</v>
      </c>
      <c r="G37" s="61">
        <f t="shared" si="2"/>
        <v>1.0002728774984988</v>
      </c>
    </row>
    <row r="38" spans="1:7" ht="12.75">
      <c r="A38" s="10" t="s">
        <v>70</v>
      </c>
      <c r="B38" s="11" t="s">
        <v>71</v>
      </c>
      <c r="C38" s="11">
        <v>659</v>
      </c>
      <c r="D38" s="30">
        <v>2.6E-07</v>
      </c>
      <c r="E38" s="24">
        <f t="shared" si="3"/>
        <v>0.00017134</v>
      </c>
      <c r="F38" s="62">
        <f t="shared" si="1"/>
        <v>2.5033855336168348E-06</v>
      </c>
      <c r="G38" s="62">
        <f t="shared" si="2"/>
        <v>1.0002753808840323</v>
      </c>
    </row>
    <row r="39" spans="1:7" ht="12.75">
      <c r="A39" s="7" t="s">
        <v>102</v>
      </c>
      <c r="B39" s="8" t="s">
        <v>103</v>
      </c>
      <c r="C39" s="9">
        <v>36</v>
      </c>
      <c r="D39" s="27">
        <v>4E-06</v>
      </c>
      <c r="E39" s="23">
        <f t="shared" si="3"/>
        <v>0.000144</v>
      </c>
      <c r="F39" s="61">
        <f t="shared" si="1"/>
        <v>2.1039308791923906E-06</v>
      </c>
      <c r="G39" s="61">
        <f t="shared" si="2"/>
        <v>1.0002774848149116</v>
      </c>
    </row>
    <row r="40" spans="1:7" ht="12.75">
      <c r="A40" s="4" t="s">
        <v>52</v>
      </c>
      <c r="B40" s="14" t="s">
        <v>53</v>
      </c>
      <c r="C40" s="6">
        <v>0.49</v>
      </c>
      <c r="D40" s="27">
        <v>0.000194</v>
      </c>
      <c r="E40" s="23">
        <f t="shared" si="3"/>
        <v>9.506E-05</v>
      </c>
      <c r="F40" s="61">
        <f t="shared" si="1"/>
        <v>1.388886592889088E-06</v>
      </c>
      <c r="G40" s="61">
        <f t="shared" si="2"/>
        <v>1.0002788737015045</v>
      </c>
    </row>
    <row r="41" spans="1:7" ht="12.75">
      <c r="A41" s="13" t="s">
        <v>174</v>
      </c>
      <c r="B41" s="12" t="s">
        <v>175</v>
      </c>
      <c r="C41" s="12">
        <v>0.25</v>
      </c>
      <c r="D41" s="30">
        <v>0.000343</v>
      </c>
      <c r="E41" s="24">
        <f t="shared" si="3"/>
        <v>8.575E-05</v>
      </c>
      <c r="F41" s="62">
        <f t="shared" si="1"/>
        <v>1.2528616172968576E-06</v>
      </c>
      <c r="G41" s="62">
        <f t="shared" si="2"/>
        <v>1.0002801265631218</v>
      </c>
    </row>
    <row r="42" spans="1:7" ht="12.75">
      <c r="A42" s="13" t="s">
        <v>172</v>
      </c>
      <c r="B42" s="12" t="s">
        <v>173</v>
      </c>
      <c r="C42" s="12">
        <v>47</v>
      </c>
      <c r="D42" s="30">
        <v>1.6E-06</v>
      </c>
      <c r="E42" s="24">
        <f t="shared" si="3"/>
        <v>7.52E-05</v>
      </c>
      <c r="F42" s="62">
        <f t="shared" si="1"/>
        <v>1.098719459133804E-06</v>
      </c>
      <c r="G42" s="62">
        <f t="shared" si="2"/>
        <v>1.000281225282581</v>
      </c>
    </row>
    <row r="43" spans="1:7" ht="12.75">
      <c r="A43" s="10" t="s">
        <v>170</v>
      </c>
      <c r="B43" s="11" t="s">
        <v>171</v>
      </c>
      <c r="C43" s="11">
        <v>68</v>
      </c>
      <c r="D43" s="30">
        <v>1.1E-06</v>
      </c>
      <c r="E43" s="24">
        <f t="shared" si="3"/>
        <v>7.48E-05</v>
      </c>
      <c r="F43" s="62">
        <f t="shared" si="1"/>
        <v>1.092875206691603E-06</v>
      </c>
      <c r="G43" s="62">
        <f t="shared" si="2"/>
        <v>1.0002823181577878</v>
      </c>
    </row>
    <row r="44" spans="1:7" ht="12.75">
      <c r="A44" s="7" t="s">
        <v>88</v>
      </c>
      <c r="B44" s="8" t="s">
        <v>89</v>
      </c>
      <c r="C44" s="9">
        <v>0.04</v>
      </c>
      <c r="D44" s="27">
        <v>0.0011</v>
      </c>
      <c r="E44" s="23">
        <f t="shared" si="3"/>
        <v>4.4000000000000006E-05</v>
      </c>
      <c r="F44" s="61">
        <f t="shared" si="1"/>
        <v>6.428677686421195E-07</v>
      </c>
      <c r="G44" s="61">
        <f t="shared" si="2"/>
        <v>1.0002829610255564</v>
      </c>
    </row>
    <row r="45" spans="1:7" ht="12.75">
      <c r="A45" s="10" t="s">
        <v>158</v>
      </c>
      <c r="B45" s="11" t="s">
        <v>159</v>
      </c>
      <c r="C45" s="11">
        <v>105</v>
      </c>
      <c r="D45" s="30">
        <v>1.33E-07</v>
      </c>
      <c r="E45" s="24">
        <f t="shared" si="3"/>
        <v>1.3965000000000001E-05</v>
      </c>
      <c r="F45" s="62">
        <f t="shared" si="1"/>
        <v>2.040374633883454E-07</v>
      </c>
      <c r="G45" s="62">
        <f t="shared" si="2"/>
        <v>1.0002831650630197</v>
      </c>
    </row>
    <row r="46" spans="1:7" ht="12.75">
      <c r="A46" s="4" t="s">
        <v>78</v>
      </c>
      <c r="B46" s="14" t="s">
        <v>79</v>
      </c>
      <c r="C46" s="6">
        <v>0.12</v>
      </c>
      <c r="D46" s="27">
        <v>0.00011</v>
      </c>
      <c r="E46" s="23">
        <f t="shared" si="3"/>
        <v>1.32E-05</v>
      </c>
      <c r="F46" s="61">
        <f t="shared" si="1"/>
        <v>1.9286033059263581E-07</v>
      </c>
      <c r="G46" s="61">
        <f t="shared" si="2"/>
        <v>1.0002833579233503</v>
      </c>
    </row>
    <row r="47" spans="1:7" ht="12.75">
      <c r="A47" s="7" t="s">
        <v>218</v>
      </c>
      <c r="B47" s="8" t="s">
        <v>219</v>
      </c>
      <c r="C47" s="31">
        <v>0.00012</v>
      </c>
      <c r="D47" s="27">
        <v>0.067</v>
      </c>
      <c r="E47" s="23">
        <f t="shared" si="3"/>
        <v>8.040000000000001E-06</v>
      </c>
      <c r="F47" s="61">
        <f t="shared" si="1"/>
        <v>1.1746947408824183E-07</v>
      </c>
      <c r="G47" s="61">
        <f t="shared" si="2"/>
        <v>1.0002834753928245</v>
      </c>
    </row>
    <row r="48" spans="1:7" ht="12.75">
      <c r="A48" s="7" t="s">
        <v>114</v>
      </c>
      <c r="B48" s="8" t="s">
        <v>115</v>
      </c>
      <c r="C48" s="9">
        <v>0.71</v>
      </c>
      <c r="D48" s="27">
        <v>1.1E-05</v>
      </c>
      <c r="E48" s="23">
        <f t="shared" si="3"/>
        <v>7.81E-06</v>
      </c>
      <c r="F48" s="61">
        <f t="shared" si="1"/>
        <v>1.1410902893397618E-07</v>
      </c>
      <c r="G48" s="61">
        <f t="shared" si="2"/>
        <v>1.0002835895018534</v>
      </c>
    </row>
    <row r="49" spans="1:7" ht="12.75">
      <c r="A49" s="7" t="s">
        <v>68</v>
      </c>
      <c r="B49" s="8" t="s">
        <v>69</v>
      </c>
      <c r="C49" s="9">
        <v>0.06</v>
      </c>
      <c r="D49" s="27">
        <v>0.0001</v>
      </c>
      <c r="E49" s="23">
        <f t="shared" si="3"/>
        <v>6E-06</v>
      </c>
      <c r="F49" s="61">
        <f t="shared" si="1"/>
        <v>8.766378663301628E-08</v>
      </c>
      <c r="G49" s="61">
        <f t="shared" si="2"/>
        <v>1.00028367716564</v>
      </c>
    </row>
    <row r="50" spans="1:7" ht="12.75">
      <c r="A50" s="4" t="s">
        <v>100</v>
      </c>
      <c r="B50" s="14" t="s">
        <v>101</v>
      </c>
      <c r="C50" s="6">
        <v>0.005</v>
      </c>
      <c r="D50" s="27">
        <v>0.0012</v>
      </c>
      <c r="E50" s="23">
        <f t="shared" si="3"/>
        <v>5.999999999999999E-06</v>
      </c>
      <c r="F50" s="61">
        <f t="shared" si="1"/>
        <v>8.766378663301627E-08</v>
      </c>
      <c r="G50" s="61">
        <f t="shared" si="2"/>
        <v>1.0002837648294267</v>
      </c>
    </row>
    <row r="51" spans="1:7" ht="12.75">
      <c r="A51" s="4" t="s">
        <v>80</v>
      </c>
      <c r="B51" s="14" t="s">
        <v>81</v>
      </c>
      <c r="C51" s="9">
        <v>0.04</v>
      </c>
      <c r="D51" s="27">
        <v>0.00011</v>
      </c>
      <c r="E51" s="23">
        <f t="shared" si="3"/>
        <v>4.4E-06</v>
      </c>
      <c r="F51" s="61">
        <f t="shared" si="1"/>
        <v>6.428677686421195E-08</v>
      </c>
      <c r="G51" s="61">
        <f t="shared" si="2"/>
        <v>1.0002838291162035</v>
      </c>
    </row>
    <row r="52" spans="1:7" ht="12.75">
      <c r="A52" s="18" t="s">
        <v>106</v>
      </c>
      <c r="B52" s="8" t="s">
        <v>107</v>
      </c>
      <c r="C52" s="9">
        <v>0.0004</v>
      </c>
      <c r="D52" s="27">
        <v>0.0063</v>
      </c>
      <c r="E52" s="23">
        <f t="shared" si="3"/>
        <v>2.52E-06</v>
      </c>
      <c r="F52" s="61">
        <f t="shared" si="1"/>
        <v>3.681879038586684E-08</v>
      </c>
      <c r="G52" s="61">
        <f t="shared" si="2"/>
        <v>1.000283865934994</v>
      </c>
    </row>
    <row r="53" spans="1:7" ht="12.75">
      <c r="A53" s="4" t="s">
        <v>84</v>
      </c>
      <c r="B53" s="14" t="s">
        <v>85</v>
      </c>
      <c r="C53" s="9">
        <v>0.01</v>
      </c>
      <c r="D53" s="27">
        <v>0.00011</v>
      </c>
      <c r="E53" s="23">
        <f t="shared" si="3"/>
        <v>1.1E-06</v>
      </c>
      <c r="F53" s="61">
        <f t="shared" si="1"/>
        <v>1.6071694216052987E-08</v>
      </c>
      <c r="G53" s="61">
        <f t="shared" si="2"/>
        <v>1.0002838820066882</v>
      </c>
    </row>
    <row r="54" spans="5:7" ht="12.75">
      <c r="E54" s="23">
        <f>SUM(E2:E53)</f>
        <v>68.44331314500002</v>
      </c>
      <c r="F54" s="61">
        <f>SUM(F2:F53)</f>
        <v>0.9999999999999993</v>
      </c>
      <c r="G54" s="16"/>
    </row>
  </sheetData>
  <printOptions horizontalCentered="1"/>
  <pageMargins left="0.75" right="0.75" top="1" bottom="1.19" header="0.5" footer="0.5"/>
  <pageSetup horizontalDpi="600" verticalDpi="600" orientation="landscape" r:id="rId1"/>
  <headerFooter alignWithMargins="0">
    <oddHeader>&amp;CToxicity Weighted Screening Analysis 
2002 NEI Cancer Effects</oddHeader>
    <oddFooter>&amp;CPage &amp;P of &amp;N&amp;RSouthwest Indianapolis 
Air Toxics Project
IDEM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H5" sqref="H5"/>
    </sheetView>
  </sheetViews>
  <sheetFormatPr defaultColWidth="9.140625" defaultRowHeight="12.75"/>
  <cols>
    <col min="1" max="1" width="35.421875" style="20" customWidth="1"/>
    <col min="2" max="2" width="10.57421875" style="21" customWidth="1"/>
    <col min="3" max="3" width="19.00390625" style="22" customWidth="1"/>
    <col min="4" max="4" width="9.140625" style="25" customWidth="1"/>
    <col min="5" max="5" width="13.28125" style="25" customWidth="1"/>
    <col min="6" max="6" width="10.00390625" style="25" customWidth="1"/>
    <col min="7" max="7" width="14.140625" style="25" customWidth="1"/>
  </cols>
  <sheetData>
    <row r="1" spans="1:7" ht="25.5" customHeight="1">
      <c r="A1" s="1" t="s">
        <v>0</v>
      </c>
      <c r="B1" s="2" t="s">
        <v>1</v>
      </c>
      <c r="C1" s="3" t="s">
        <v>231</v>
      </c>
      <c r="D1" s="3" t="s">
        <v>230</v>
      </c>
      <c r="E1" s="59" t="s">
        <v>234</v>
      </c>
      <c r="F1" s="59" t="s">
        <v>229</v>
      </c>
      <c r="G1" s="60" t="s">
        <v>237</v>
      </c>
    </row>
    <row r="2" spans="1:7" ht="12.75">
      <c r="A2" s="10" t="s">
        <v>20</v>
      </c>
      <c r="B2" s="11" t="s">
        <v>21</v>
      </c>
      <c r="C2" s="12">
        <v>6767</v>
      </c>
      <c r="D2" s="12">
        <v>0.02</v>
      </c>
      <c r="E2" s="12">
        <f aca="true" t="shared" si="0" ref="E2:E33">C2/D2</f>
        <v>338350</v>
      </c>
      <c r="F2" s="62">
        <f>E2/E$84</f>
        <v>0.3369121842886003</v>
      </c>
      <c r="G2" s="62">
        <v>0.337</v>
      </c>
    </row>
    <row r="3" spans="1:7" ht="12.75">
      <c r="A3" s="10" t="s">
        <v>130</v>
      </c>
      <c r="B3" s="11" t="s">
        <v>131</v>
      </c>
      <c r="C3" s="11">
        <v>11140</v>
      </c>
      <c r="D3" s="12">
        <v>0.05</v>
      </c>
      <c r="E3" s="12">
        <f t="shared" si="0"/>
        <v>222800</v>
      </c>
      <c r="F3" s="62">
        <f aca="true" t="shared" si="1" ref="F3:F66">E3/E$84</f>
        <v>0.22185321312102896</v>
      </c>
      <c r="G3" s="62">
        <f>G2+F3</f>
        <v>0.558853213121029</v>
      </c>
    </row>
    <row r="4" spans="1:7" ht="12.75">
      <c r="A4" s="10" t="s">
        <v>138</v>
      </c>
      <c r="B4" s="11" t="s">
        <v>139</v>
      </c>
      <c r="C4" s="12">
        <v>5102</v>
      </c>
      <c r="D4" s="12">
        <v>0.03</v>
      </c>
      <c r="E4" s="12">
        <f t="shared" si="0"/>
        <v>170066.6666666667</v>
      </c>
      <c r="F4" s="62">
        <f t="shared" si="1"/>
        <v>0.16934396968035456</v>
      </c>
      <c r="G4" s="62">
        <f aca="true" t="shared" si="2" ref="G4:G67">G3+F4</f>
        <v>0.7281971828013836</v>
      </c>
    </row>
    <row r="5" spans="1:7" ht="12.75">
      <c r="A5" s="4" t="s">
        <v>178</v>
      </c>
      <c r="B5" s="14" t="s">
        <v>179</v>
      </c>
      <c r="C5" s="6">
        <v>1819673</v>
      </c>
      <c r="D5" s="16">
        <v>20</v>
      </c>
      <c r="E5" s="16">
        <f t="shared" si="0"/>
        <v>90983.65</v>
      </c>
      <c r="F5" s="61">
        <f t="shared" si="1"/>
        <v>0.09059701568213242</v>
      </c>
      <c r="G5" s="61">
        <f t="shared" si="2"/>
        <v>0.818794198483516</v>
      </c>
    </row>
    <row r="6" spans="1:7" ht="12.75">
      <c r="A6" s="4" t="s">
        <v>54</v>
      </c>
      <c r="B6" s="14" t="s">
        <v>55</v>
      </c>
      <c r="C6" s="6">
        <v>227605</v>
      </c>
      <c r="D6" s="16">
        <v>7</v>
      </c>
      <c r="E6" s="16">
        <f t="shared" si="0"/>
        <v>32515</v>
      </c>
      <c r="F6" s="61">
        <f t="shared" si="1"/>
        <v>0.03237682775866363</v>
      </c>
      <c r="G6" s="61">
        <f t="shared" si="2"/>
        <v>0.8511710262421797</v>
      </c>
    </row>
    <row r="7" spans="1:7" ht="12.75">
      <c r="A7" s="10" t="s">
        <v>146</v>
      </c>
      <c r="B7" s="11" t="s">
        <v>147</v>
      </c>
      <c r="C7" s="11">
        <v>2873</v>
      </c>
      <c r="D7" s="12">
        <v>0.1</v>
      </c>
      <c r="E7" s="12">
        <f t="shared" si="0"/>
        <v>28730</v>
      </c>
      <c r="F7" s="62">
        <f t="shared" si="1"/>
        <v>0.02860791208692622</v>
      </c>
      <c r="G7" s="62">
        <f t="shared" si="2"/>
        <v>0.8797789383291059</v>
      </c>
    </row>
    <row r="8" spans="1:7" ht="12.75">
      <c r="A8" s="10" t="s">
        <v>144</v>
      </c>
      <c r="B8" s="11" t="s">
        <v>145</v>
      </c>
      <c r="C8" s="11">
        <v>496</v>
      </c>
      <c r="D8" s="12">
        <v>0.02</v>
      </c>
      <c r="E8" s="12">
        <f t="shared" si="0"/>
        <v>24800</v>
      </c>
      <c r="F8" s="62">
        <f t="shared" si="1"/>
        <v>0.024694612591568754</v>
      </c>
      <c r="G8" s="62">
        <f t="shared" si="2"/>
        <v>0.9044735509206747</v>
      </c>
    </row>
    <row r="9" spans="1:7" ht="12.75">
      <c r="A9" s="18" t="s">
        <v>188</v>
      </c>
      <c r="B9" s="8" t="s">
        <v>189</v>
      </c>
      <c r="C9" s="9">
        <v>1078</v>
      </c>
      <c r="D9" s="16">
        <v>0.07</v>
      </c>
      <c r="E9" s="16">
        <f t="shared" si="0"/>
        <v>15399.999999999998</v>
      </c>
      <c r="F9" s="61">
        <f t="shared" si="1"/>
        <v>0.015334557818958013</v>
      </c>
      <c r="G9" s="61">
        <f t="shared" si="2"/>
        <v>0.9198081087396327</v>
      </c>
    </row>
    <row r="10" spans="1:7" ht="12.75">
      <c r="A10" s="4" t="s">
        <v>148</v>
      </c>
      <c r="B10" s="14" t="s">
        <v>149</v>
      </c>
      <c r="C10" s="6">
        <v>1393</v>
      </c>
      <c r="D10" s="16">
        <v>0.1</v>
      </c>
      <c r="E10" s="16">
        <f t="shared" si="0"/>
        <v>13930</v>
      </c>
      <c r="F10" s="61">
        <f t="shared" si="1"/>
        <v>0.013870804572602933</v>
      </c>
      <c r="G10" s="61">
        <f t="shared" si="2"/>
        <v>0.9336789133122356</v>
      </c>
    </row>
    <row r="11" spans="1:7" ht="12.75">
      <c r="A11" s="4" t="s">
        <v>180</v>
      </c>
      <c r="B11" s="14" t="s">
        <v>181</v>
      </c>
      <c r="C11" s="6">
        <v>219085</v>
      </c>
      <c r="D11" s="16">
        <v>20</v>
      </c>
      <c r="E11" s="16">
        <f t="shared" si="0"/>
        <v>10954.25</v>
      </c>
      <c r="F11" s="61">
        <f t="shared" si="1"/>
        <v>0.010907699999241613</v>
      </c>
      <c r="G11" s="61">
        <f t="shared" si="2"/>
        <v>0.9445866133114772</v>
      </c>
    </row>
    <row r="12" spans="1:7" ht="12.75">
      <c r="A12" s="10" t="s">
        <v>134</v>
      </c>
      <c r="B12" s="11" t="s">
        <v>135</v>
      </c>
      <c r="C12" s="11">
        <v>2122</v>
      </c>
      <c r="D12" s="12">
        <v>0.2</v>
      </c>
      <c r="E12" s="12">
        <f t="shared" si="0"/>
        <v>10610</v>
      </c>
      <c r="F12" s="62">
        <f t="shared" si="1"/>
        <v>0.010564912886957437</v>
      </c>
      <c r="G12" s="62">
        <f t="shared" si="2"/>
        <v>0.9551515261984347</v>
      </c>
    </row>
    <row r="13" spans="1:7" ht="12.75">
      <c r="A13" s="10" t="s">
        <v>128</v>
      </c>
      <c r="B13" s="11" t="s">
        <v>129</v>
      </c>
      <c r="C13" s="11">
        <v>13385</v>
      </c>
      <c r="D13" s="12">
        <v>1.5</v>
      </c>
      <c r="E13" s="12">
        <f t="shared" si="0"/>
        <v>8923.333333333334</v>
      </c>
      <c r="F13" s="62">
        <f t="shared" si="1"/>
        <v>0.008885413697262036</v>
      </c>
      <c r="G13" s="62">
        <f t="shared" si="2"/>
        <v>0.9640369398956967</v>
      </c>
    </row>
    <row r="14" spans="1:7" ht="12.75">
      <c r="A14" s="10" t="s">
        <v>92</v>
      </c>
      <c r="B14" s="11" t="s">
        <v>93</v>
      </c>
      <c r="C14" s="11">
        <v>56108</v>
      </c>
      <c r="D14" s="12">
        <v>9.8</v>
      </c>
      <c r="E14" s="12">
        <f t="shared" si="0"/>
        <v>5725.306122448979</v>
      </c>
      <c r="F14" s="62">
        <f t="shared" si="1"/>
        <v>0.005700976478307025</v>
      </c>
      <c r="G14" s="62">
        <f t="shared" si="2"/>
        <v>0.9697379163740037</v>
      </c>
    </row>
    <row r="15" spans="1:7" ht="12.75">
      <c r="A15" s="4" t="s">
        <v>132</v>
      </c>
      <c r="B15" s="14" t="s">
        <v>133</v>
      </c>
      <c r="C15" s="6">
        <v>327</v>
      </c>
      <c r="D15" s="16">
        <v>0.09</v>
      </c>
      <c r="E15" s="16">
        <f t="shared" si="0"/>
        <v>3633.3333333333335</v>
      </c>
      <c r="F15" s="61">
        <f t="shared" si="1"/>
        <v>0.0036178935113991856</v>
      </c>
      <c r="G15" s="61">
        <f t="shared" si="2"/>
        <v>0.9733558098854029</v>
      </c>
    </row>
    <row r="16" spans="1:7" ht="12.75">
      <c r="A16" s="4" t="s">
        <v>192</v>
      </c>
      <c r="B16" s="14" t="s">
        <v>193</v>
      </c>
      <c r="C16" s="6">
        <v>656</v>
      </c>
      <c r="D16" s="16">
        <v>0.2</v>
      </c>
      <c r="E16" s="16">
        <f t="shared" si="0"/>
        <v>3280</v>
      </c>
      <c r="F16" s="61">
        <f t="shared" si="1"/>
        <v>0.0032660616653365122</v>
      </c>
      <c r="G16" s="61">
        <f t="shared" si="2"/>
        <v>0.9766218715507394</v>
      </c>
    </row>
    <row r="17" spans="1:7" ht="12.75">
      <c r="A17" s="10" t="s">
        <v>152</v>
      </c>
      <c r="B17" s="11" t="s">
        <v>153</v>
      </c>
      <c r="C17" s="11">
        <v>15279</v>
      </c>
      <c r="D17" s="12">
        <v>5</v>
      </c>
      <c r="E17" s="12">
        <f t="shared" si="0"/>
        <v>3055.8</v>
      </c>
      <c r="F17" s="62">
        <f t="shared" si="1"/>
        <v>0.0030428144015046694</v>
      </c>
      <c r="G17" s="62">
        <f t="shared" si="2"/>
        <v>0.9796646859522441</v>
      </c>
    </row>
    <row r="18" spans="1:7" ht="12.75">
      <c r="A18" s="4" t="s">
        <v>216</v>
      </c>
      <c r="B18" s="14" t="s">
        <v>217</v>
      </c>
      <c r="C18" s="6">
        <v>7998</v>
      </c>
      <c r="D18" s="16">
        <v>3</v>
      </c>
      <c r="E18" s="16">
        <f t="shared" si="0"/>
        <v>2666</v>
      </c>
      <c r="F18" s="61">
        <f t="shared" si="1"/>
        <v>0.0026546708535936407</v>
      </c>
      <c r="G18" s="61">
        <f t="shared" si="2"/>
        <v>0.9823193568058377</v>
      </c>
    </row>
    <row r="19" spans="1:7" ht="12.75">
      <c r="A19" s="7" t="s">
        <v>208</v>
      </c>
      <c r="B19" s="8" t="s">
        <v>209</v>
      </c>
      <c r="C19" s="9">
        <v>20</v>
      </c>
      <c r="D19" s="16">
        <v>0.01</v>
      </c>
      <c r="E19" s="16">
        <f t="shared" si="0"/>
        <v>2000</v>
      </c>
      <c r="F19" s="61">
        <f t="shared" si="1"/>
        <v>0.001991501015449093</v>
      </c>
      <c r="G19" s="61">
        <f t="shared" si="2"/>
        <v>0.9843108578212868</v>
      </c>
    </row>
    <row r="20" spans="1:7" ht="12.75">
      <c r="A20" s="10" t="s">
        <v>142</v>
      </c>
      <c r="B20" s="11" t="s">
        <v>143</v>
      </c>
      <c r="C20" s="12">
        <v>38</v>
      </c>
      <c r="D20" s="12">
        <v>0.02</v>
      </c>
      <c r="E20" s="12">
        <f t="shared" si="0"/>
        <v>1900</v>
      </c>
      <c r="F20" s="62">
        <f t="shared" si="1"/>
        <v>0.0018919259646766383</v>
      </c>
      <c r="G20" s="62">
        <f t="shared" si="2"/>
        <v>0.9862027837859635</v>
      </c>
    </row>
    <row r="21" spans="1:7" ht="12.75">
      <c r="A21" s="4" t="s">
        <v>156</v>
      </c>
      <c r="B21" s="14" t="s">
        <v>157</v>
      </c>
      <c r="C21" s="6">
        <v>4915</v>
      </c>
      <c r="D21" s="16">
        <v>3</v>
      </c>
      <c r="E21" s="16">
        <f t="shared" si="0"/>
        <v>1638.3333333333333</v>
      </c>
      <c r="F21" s="61">
        <f t="shared" si="1"/>
        <v>0.0016313712484887152</v>
      </c>
      <c r="G21" s="61">
        <f t="shared" si="2"/>
        <v>0.9878341550344522</v>
      </c>
    </row>
    <row r="22" spans="1:7" ht="12.75">
      <c r="A22" s="4" t="s">
        <v>136</v>
      </c>
      <c r="B22" s="14" t="s">
        <v>137</v>
      </c>
      <c r="C22" s="9">
        <v>322</v>
      </c>
      <c r="D22" s="16">
        <v>0.2</v>
      </c>
      <c r="E22" s="16">
        <f t="shared" si="0"/>
        <v>1610</v>
      </c>
      <c r="F22" s="61">
        <f t="shared" si="1"/>
        <v>0.0016031583174365197</v>
      </c>
      <c r="G22" s="61">
        <f t="shared" si="2"/>
        <v>0.9894373133518887</v>
      </c>
    </row>
    <row r="23" spans="1:7" ht="13.5" thickBot="1">
      <c r="A23" s="44" t="s">
        <v>110</v>
      </c>
      <c r="B23" s="45" t="s">
        <v>111</v>
      </c>
      <c r="C23" s="46">
        <v>4745</v>
      </c>
      <c r="D23" s="53">
        <v>3</v>
      </c>
      <c r="E23" s="53">
        <f t="shared" si="0"/>
        <v>1581.6666666666667</v>
      </c>
      <c r="F23" s="63">
        <f t="shared" si="1"/>
        <v>0.0015749453863843244</v>
      </c>
      <c r="G23" s="63">
        <f t="shared" si="2"/>
        <v>0.991012258738273</v>
      </c>
    </row>
    <row r="24" spans="1:7" ht="12.75">
      <c r="A24" s="50" t="s">
        <v>74</v>
      </c>
      <c r="B24" s="51" t="s">
        <v>75</v>
      </c>
      <c r="C24" s="51">
        <v>138</v>
      </c>
      <c r="D24" s="52">
        <v>0.1</v>
      </c>
      <c r="E24" s="52">
        <f t="shared" si="0"/>
        <v>1380</v>
      </c>
      <c r="F24" s="69">
        <f t="shared" si="1"/>
        <v>0.0013741357006598742</v>
      </c>
      <c r="G24" s="69">
        <f t="shared" si="2"/>
        <v>0.992386394438933</v>
      </c>
    </row>
    <row r="25" spans="1:7" ht="12.75">
      <c r="A25" s="4" t="s">
        <v>224</v>
      </c>
      <c r="B25" s="5" t="s">
        <v>225</v>
      </c>
      <c r="C25" s="6">
        <v>27126</v>
      </c>
      <c r="D25" s="16">
        <v>20</v>
      </c>
      <c r="E25" s="16">
        <f t="shared" si="0"/>
        <v>1356.3</v>
      </c>
      <c r="F25" s="61">
        <f t="shared" si="1"/>
        <v>0.0013505364136268024</v>
      </c>
      <c r="G25" s="61">
        <f t="shared" si="2"/>
        <v>0.9937369308525598</v>
      </c>
    </row>
    <row r="26" spans="1:7" ht="12.75">
      <c r="A26" s="10" t="s">
        <v>120</v>
      </c>
      <c r="B26" s="11" t="s">
        <v>121</v>
      </c>
      <c r="C26" s="11">
        <v>282</v>
      </c>
      <c r="D26" s="12">
        <v>0.3</v>
      </c>
      <c r="E26" s="12">
        <f t="shared" si="0"/>
        <v>940</v>
      </c>
      <c r="F26" s="62">
        <f t="shared" si="1"/>
        <v>0.0009360054772610737</v>
      </c>
      <c r="G26" s="62">
        <f t="shared" si="2"/>
        <v>0.9946729363298208</v>
      </c>
    </row>
    <row r="27" spans="1:7" ht="12.75">
      <c r="A27" s="10" t="s">
        <v>164</v>
      </c>
      <c r="B27" s="11" t="s">
        <v>165</v>
      </c>
      <c r="C27" s="12">
        <v>8234</v>
      </c>
      <c r="D27" s="12">
        <v>9</v>
      </c>
      <c r="E27" s="12">
        <f t="shared" si="0"/>
        <v>914.8888888888889</v>
      </c>
      <c r="F27" s="62">
        <f t="shared" si="1"/>
        <v>0.0009110010756226573</v>
      </c>
      <c r="G27" s="62">
        <f t="shared" si="2"/>
        <v>0.9955839374054435</v>
      </c>
    </row>
    <row r="28" spans="1:7" ht="12.75">
      <c r="A28" s="7" t="s">
        <v>24</v>
      </c>
      <c r="B28" s="8" t="s">
        <v>25</v>
      </c>
      <c r="C28" s="9">
        <v>1747</v>
      </c>
      <c r="D28" s="16">
        <v>2</v>
      </c>
      <c r="E28" s="16">
        <f t="shared" si="0"/>
        <v>873.5</v>
      </c>
      <c r="F28" s="61">
        <f t="shared" si="1"/>
        <v>0.0008697880684973913</v>
      </c>
      <c r="G28" s="61">
        <f t="shared" si="2"/>
        <v>0.9964537254739408</v>
      </c>
    </row>
    <row r="29" spans="1:7" ht="12.75">
      <c r="A29" s="4" t="s">
        <v>162</v>
      </c>
      <c r="B29" s="14" t="s">
        <v>163</v>
      </c>
      <c r="C29" s="9">
        <v>28318</v>
      </c>
      <c r="D29" s="16">
        <v>60</v>
      </c>
      <c r="E29" s="16">
        <f t="shared" si="0"/>
        <v>471.96666666666664</v>
      </c>
      <c r="F29" s="61">
        <f t="shared" si="1"/>
        <v>0.0004699610479623951</v>
      </c>
      <c r="G29" s="61">
        <f t="shared" si="2"/>
        <v>0.9969236865219032</v>
      </c>
    </row>
    <row r="30" spans="1:7" ht="12.75">
      <c r="A30" s="4" t="s">
        <v>98</v>
      </c>
      <c r="B30" s="14" t="s">
        <v>99</v>
      </c>
      <c r="C30" s="6">
        <v>12</v>
      </c>
      <c r="D30" s="16">
        <v>0.03</v>
      </c>
      <c r="E30" s="16">
        <f t="shared" si="0"/>
        <v>400</v>
      </c>
      <c r="F30" s="61">
        <f t="shared" si="1"/>
        <v>0.0003983002030898186</v>
      </c>
      <c r="G30" s="61">
        <f t="shared" si="2"/>
        <v>0.9973219867249931</v>
      </c>
    </row>
    <row r="31" spans="1:7" ht="12.75">
      <c r="A31" s="10" t="s">
        <v>18</v>
      </c>
      <c r="B31" s="11" t="s">
        <v>19</v>
      </c>
      <c r="C31" s="11">
        <v>785</v>
      </c>
      <c r="D31" s="12">
        <v>2</v>
      </c>
      <c r="E31" s="12">
        <f t="shared" si="0"/>
        <v>392.5</v>
      </c>
      <c r="F31" s="62">
        <f t="shared" si="1"/>
        <v>0.0003908320742818845</v>
      </c>
      <c r="G31" s="62">
        <f t="shared" si="2"/>
        <v>0.997712818799275</v>
      </c>
    </row>
    <row r="32" spans="1:7" ht="12.75">
      <c r="A32" s="10" t="s">
        <v>60</v>
      </c>
      <c r="B32" s="11" t="s">
        <v>61</v>
      </c>
      <c r="C32" s="11">
        <v>13463</v>
      </c>
      <c r="D32" s="12">
        <v>35</v>
      </c>
      <c r="E32" s="12">
        <f t="shared" si="0"/>
        <v>384.65714285714284</v>
      </c>
      <c r="F32" s="62">
        <f t="shared" si="1"/>
        <v>0.0003830225452998734</v>
      </c>
      <c r="G32" s="62">
        <f t="shared" si="2"/>
        <v>0.9980958413445749</v>
      </c>
    </row>
    <row r="33" spans="1:7" ht="12.75">
      <c r="A33" s="10" t="s">
        <v>16</v>
      </c>
      <c r="B33" s="11" t="s">
        <v>17</v>
      </c>
      <c r="C33" s="11">
        <v>66</v>
      </c>
      <c r="D33" s="12">
        <v>0.2</v>
      </c>
      <c r="E33" s="12">
        <f t="shared" si="0"/>
        <v>330</v>
      </c>
      <c r="F33" s="62">
        <f t="shared" si="1"/>
        <v>0.00032859766754910033</v>
      </c>
      <c r="G33" s="62">
        <f t="shared" si="2"/>
        <v>0.998424439012124</v>
      </c>
    </row>
    <row r="34" spans="1:7" ht="12.75">
      <c r="A34" s="7" t="s">
        <v>12</v>
      </c>
      <c r="B34" s="8" t="s">
        <v>13</v>
      </c>
      <c r="C34" s="9">
        <v>183</v>
      </c>
      <c r="D34" s="16">
        <v>0.6</v>
      </c>
      <c r="E34" s="16">
        <f aca="true" t="shared" si="3" ref="E34:E65">C34/D34</f>
        <v>305</v>
      </c>
      <c r="F34" s="61">
        <f t="shared" si="1"/>
        <v>0.0003037039048559867</v>
      </c>
      <c r="G34" s="61">
        <f t="shared" si="2"/>
        <v>0.99872814291698</v>
      </c>
    </row>
    <row r="35" spans="1:7" ht="12.75">
      <c r="A35" s="10" t="s">
        <v>32</v>
      </c>
      <c r="B35" s="11" t="s">
        <v>33</v>
      </c>
      <c r="C35" s="11">
        <v>75063</v>
      </c>
      <c r="D35" s="12">
        <v>400</v>
      </c>
      <c r="E35" s="12">
        <f t="shared" si="3"/>
        <v>187.6575</v>
      </c>
      <c r="F35" s="62">
        <f t="shared" si="1"/>
        <v>0.00018686005090331909</v>
      </c>
      <c r="G35" s="62">
        <f t="shared" si="2"/>
        <v>0.9989150029678833</v>
      </c>
    </row>
    <row r="36" spans="1:7" ht="12.75">
      <c r="A36" s="10" t="s">
        <v>66</v>
      </c>
      <c r="B36" s="11" t="s">
        <v>67</v>
      </c>
      <c r="C36" s="11">
        <v>18541</v>
      </c>
      <c r="D36" s="12">
        <v>100</v>
      </c>
      <c r="E36" s="12">
        <f t="shared" si="3"/>
        <v>185.41</v>
      </c>
      <c r="F36" s="62">
        <f t="shared" si="1"/>
        <v>0.00018462210163720815</v>
      </c>
      <c r="G36" s="62">
        <f t="shared" si="2"/>
        <v>0.9990996250695204</v>
      </c>
    </row>
    <row r="37" spans="1:7" ht="12.75">
      <c r="A37" s="4" t="s">
        <v>176</v>
      </c>
      <c r="B37" s="14" t="s">
        <v>177</v>
      </c>
      <c r="C37" s="6">
        <v>5236</v>
      </c>
      <c r="D37" s="16">
        <v>30</v>
      </c>
      <c r="E37" s="16">
        <f t="shared" si="3"/>
        <v>174.53333333333333</v>
      </c>
      <c r="F37" s="61">
        <f t="shared" si="1"/>
        <v>0.00017379165528152418</v>
      </c>
      <c r="G37" s="61">
        <f t="shared" si="2"/>
        <v>0.999273416724802</v>
      </c>
    </row>
    <row r="38" spans="1:7" ht="12.75">
      <c r="A38" s="10" t="s">
        <v>38</v>
      </c>
      <c r="B38" s="11" t="s">
        <v>39</v>
      </c>
      <c r="C38" s="11">
        <v>28037</v>
      </c>
      <c r="D38" s="12">
        <v>200</v>
      </c>
      <c r="E38" s="12">
        <f t="shared" si="3"/>
        <v>140.185</v>
      </c>
      <c r="F38" s="62">
        <f t="shared" si="1"/>
        <v>0.00013958928492536555</v>
      </c>
      <c r="G38" s="62">
        <f t="shared" si="2"/>
        <v>0.9994130060097274</v>
      </c>
    </row>
    <row r="39" spans="1:7" ht="12.75">
      <c r="A39" s="10" t="s">
        <v>10</v>
      </c>
      <c r="B39" s="11" t="s">
        <v>11</v>
      </c>
      <c r="C39" s="12">
        <v>1221</v>
      </c>
      <c r="D39" s="12">
        <v>10.15</v>
      </c>
      <c r="E39" s="12">
        <f t="shared" si="3"/>
        <v>120.29556650246305</v>
      </c>
      <c r="F39" s="62">
        <f t="shared" si="1"/>
        <v>0.00011978437142183952</v>
      </c>
      <c r="G39" s="62">
        <f t="shared" si="2"/>
        <v>0.9995327903811492</v>
      </c>
    </row>
    <row r="40" spans="1:7" ht="12.75">
      <c r="A40" s="4" t="s">
        <v>190</v>
      </c>
      <c r="B40" s="14" t="s">
        <v>191</v>
      </c>
      <c r="C40" s="6">
        <v>2281</v>
      </c>
      <c r="D40" s="16">
        <v>20</v>
      </c>
      <c r="E40" s="16">
        <f t="shared" si="3"/>
        <v>114.05</v>
      </c>
      <c r="F40" s="61">
        <f t="shared" si="1"/>
        <v>0.00011356534540598452</v>
      </c>
      <c r="G40" s="61">
        <f t="shared" si="2"/>
        <v>0.9996463557265551</v>
      </c>
    </row>
    <row r="41" spans="1:7" ht="12.75">
      <c r="A41" s="4" t="s">
        <v>36</v>
      </c>
      <c r="B41" s="14" t="s">
        <v>37</v>
      </c>
      <c r="C41" s="6">
        <v>22358</v>
      </c>
      <c r="D41" s="16">
        <v>200</v>
      </c>
      <c r="E41" s="16">
        <f t="shared" si="3"/>
        <v>111.79</v>
      </c>
      <c r="F41" s="61">
        <f t="shared" si="1"/>
        <v>0.00011131494925852706</v>
      </c>
      <c r="G41" s="61">
        <f t="shared" si="2"/>
        <v>0.9997576706758137</v>
      </c>
    </row>
    <row r="42" spans="1:7" ht="12.75">
      <c r="A42" s="4" t="s">
        <v>210</v>
      </c>
      <c r="B42" s="14" t="s">
        <v>211</v>
      </c>
      <c r="C42" s="6">
        <v>1040</v>
      </c>
      <c r="D42" s="16">
        <v>10.5</v>
      </c>
      <c r="E42" s="16">
        <f t="shared" si="3"/>
        <v>99.04761904761905</v>
      </c>
      <c r="F42" s="61">
        <f t="shared" si="1"/>
        <v>9.862671695557413E-05</v>
      </c>
      <c r="G42" s="61">
        <f t="shared" si="2"/>
        <v>0.9998562973927693</v>
      </c>
    </row>
    <row r="43" spans="1:7" ht="12.75">
      <c r="A43" s="10" t="s">
        <v>202</v>
      </c>
      <c r="B43" s="11" t="s">
        <v>203</v>
      </c>
      <c r="C43" s="11">
        <v>21877</v>
      </c>
      <c r="D43" s="12">
        <v>600</v>
      </c>
      <c r="E43" s="12">
        <f t="shared" si="3"/>
        <v>36.461666666666666</v>
      </c>
      <c r="F43" s="62">
        <f t="shared" si="1"/>
        <v>3.63067230958165E-05</v>
      </c>
      <c r="G43" s="62">
        <f t="shared" si="2"/>
        <v>0.9998926041158651</v>
      </c>
    </row>
    <row r="44" spans="1:7" ht="12.75">
      <c r="A44" s="19" t="s">
        <v>104</v>
      </c>
      <c r="B44" s="12" t="s">
        <v>105</v>
      </c>
      <c r="C44" s="12">
        <v>59</v>
      </c>
      <c r="D44" s="12">
        <v>2</v>
      </c>
      <c r="E44" s="12">
        <f t="shared" si="3"/>
        <v>29.5</v>
      </c>
      <c r="F44" s="62">
        <f t="shared" si="1"/>
        <v>2.937463997787412E-05</v>
      </c>
      <c r="G44" s="62">
        <f t="shared" si="2"/>
        <v>0.999921978755843</v>
      </c>
    </row>
    <row r="45" spans="1:7" ht="12.75">
      <c r="A45" s="7" t="s">
        <v>42</v>
      </c>
      <c r="B45" s="16" t="s">
        <v>43</v>
      </c>
      <c r="C45" s="9">
        <v>502</v>
      </c>
      <c r="D45" s="16">
        <v>20</v>
      </c>
      <c r="E45" s="16">
        <f t="shared" si="3"/>
        <v>25.1</v>
      </c>
      <c r="F45" s="61">
        <f t="shared" si="1"/>
        <v>2.4993337743886118E-05</v>
      </c>
      <c r="G45" s="61">
        <f t="shared" si="2"/>
        <v>0.9999469720935868</v>
      </c>
    </row>
    <row r="46" spans="1:7" ht="12.75">
      <c r="A46" s="4" t="s">
        <v>118</v>
      </c>
      <c r="B46" s="14" t="s">
        <v>119</v>
      </c>
      <c r="C46" s="6">
        <v>89870</v>
      </c>
      <c r="D46" s="16">
        <v>4000</v>
      </c>
      <c r="E46" s="16">
        <f t="shared" si="3"/>
        <v>22.4675</v>
      </c>
      <c r="F46" s="61">
        <f t="shared" si="1"/>
        <v>2.2372024532301248E-05</v>
      </c>
      <c r="G46" s="61">
        <f t="shared" si="2"/>
        <v>0.9999693441181191</v>
      </c>
    </row>
    <row r="47" spans="1:7" ht="12.75">
      <c r="A47" s="10" t="s">
        <v>8</v>
      </c>
      <c r="B47" s="11" t="s">
        <v>9</v>
      </c>
      <c r="C47" s="11">
        <v>15418</v>
      </c>
      <c r="D47" s="12">
        <v>1000</v>
      </c>
      <c r="E47" s="12">
        <f t="shared" si="3"/>
        <v>15.418</v>
      </c>
      <c r="F47" s="62">
        <f t="shared" si="1"/>
        <v>1.5352481328097057E-05</v>
      </c>
      <c r="G47" s="62">
        <f t="shared" si="2"/>
        <v>0.9999846965994472</v>
      </c>
    </row>
    <row r="48" spans="1:7" ht="12.75">
      <c r="A48" s="4" t="s">
        <v>122</v>
      </c>
      <c r="B48" s="14" t="s">
        <v>123</v>
      </c>
      <c r="C48" s="6">
        <v>448</v>
      </c>
      <c r="D48" s="16">
        <v>30</v>
      </c>
      <c r="E48" s="16">
        <f t="shared" si="3"/>
        <v>14.933333333333334</v>
      </c>
      <c r="F48" s="61">
        <f t="shared" si="1"/>
        <v>1.4869874248686561E-05</v>
      </c>
      <c r="G48" s="61">
        <f t="shared" si="2"/>
        <v>0.9999995664736959</v>
      </c>
    </row>
    <row r="49" spans="1:7" ht="12.75">
      <c r="A49" s="7" t="s">
        <v>46</v>
      </c>
      <c r="B49" s="16" t="s">
        <v>47</v>
      </c>
      <c r="C49" s="9">
        <v>127</v>
      </c>
      <c r="D49" s="16">
        <v>10</v>
      </c>
      <c r="E49" s="16">
        <f t="shared" si="3"/>
        <v>12.7</v>
      </c>
      <c r="F49" s="61">
        <f t="shared" si="1"/>
        <v>1.2646031448101739E-05</v>
      </c>
      <c r="G49" s="61">
        <f t="shared" si="2"/>
        <v>1.000012212505144</v>
      </c>
    </row>
    <row r="50" spans="1:7" ht="12.75">
      <c r="A50" s="10" t="s">
        <v>126</v>
      </c>
      <c r="B50" s="11" t="s">
        <v>127</v>
      </c>
      <c r="C50" s="11">
        <v>12284</v>
      </c>
      <c r="D50" s="12">
        <v>1000</v>
      </c>
      <c r="E50" s="12">
        <f t="shared" si="3"/>
        <v>12.284</v>
      </c>
      <c r="F50" s="62">
        <f t="shared" si="1"/>
        <v>1.223179923688833E-05</v>
      </c>
      <c r="G50" s="62">
        <f t="shared" si="2"/>
        <v>1.0000244443043809</v>
      </c>
    </row>
    <row r="51" spans="1:7" ht="12.75">
      <c r="A51" s="10" t="s">
        <v>154</v>
      </c>
      <c r="B51" s="11" t="s">
        <v>155</v>
      </c>
      <c r="C51" s="11">
        <v>948</v>
      </c>
      <c r="D51" s="12">
        <v>90</v>
      </c>
      <c r="E51" s="12">
        <f t="shared" si="3"/>
        <v>10.533333333333333</v>
      </c>
      <c r="F51" s="62">
        <f t="shared" si="1"/>
        <v>1.0488572014698556E-05</v>
      </c>
      <c r="G51" s="62">
        <f t="shared" si="2"/>
        <v>1.0000349328763956</v>
      </c>
    </row>
    <row r="52" spans="1:7" ht="12.75">
      <c r="A52" s="7" t="s">
        <v>114</v>
      </c>
      <c r="B52" s="8" t="s">
        <v>115</v>
      </c>
      <c r="C52" s="9">
        <v>0.71</v>
      </c>
      <c r="D52" s="16">
        <v>0.07</v>
      </c>
      <c r="E52" s="16">
        <f t="shared" si="3"/>
        <v>10.14285714285714</v>
      </c>
      <c r="F52" s="61">
        <f t="shared" si="1"/>
        <v>1.009975514977754E-05</v>
      </c>
      <c r="G52" s="61">
        <f t="shared" si="2"/>
        <v>1.0000450326315453</v>
      </c>
    </row>
    <row r="53" spans="1:7" ht="12.75">
      <c r="A53" s="13" t="s">
        <v>196</v>
      </c>
      <c r="B53" s="12" t="s">
        <v>197</v>
      </c>
      <c r="C53" s="12">
        <v>37</v>
      </c>
      <c r="D53" s="12">
        <v>4</v>
      </c>
      <c r="E53" s="12">
        <f t="shared" si="3"/>
        <v>9.25</v>
      </c>
      <c r="F53" s="62">
        <f t="shared" si="1"/>
        <v>9.210692196452055E-06</v>
      </c>
      <c r="G53" s="62">
        <f t="shared" si="2"/>
        <v>1.0000542433237418</v>
      </c>
    </row>
    <row r="54" spans="1:7" ht="12.75">
      <c r="A54" s="10" t="s">
        <v>166</v>
      </c>
      <c r="B54" s="11" t="s">
        <v>167</v>
      </c>
      <c r="C54" s="11">
        <v>19454</v>
      </c>
      <c r="D54" s="12">
        <v>3000</v>
      </c>
      <c r="E54" s="12">
        <f t="shared" si="3"/>
        <v>6.484666666666667</v>
      </c>
      <c r="F54" s="62">
        <f t="shared" si="1"/>
        <v>6.457110125757776E-06</v>
      </c>
      <c r="G54" s="62">
        <f t="shared" si="2"/>
        <v>1.0000607004338675</v>
      </c>
    </row>
    <row r="55" spans="1:7" ht="12.75">
      <c r="A55" s="13" t="s">
        <v>160</v>
      </c>
      <c r="B55" s="12" t="s">
        <v>161</v>
      </c>
      <c r="C55" s="12">
        <v>594</v>
      </c>
      <c r="D55" s="12">
        <v>100</v>
      </c>
      <c r="E55" s="12">
        <f t="shared" si="3"/>
        <v>5.94</v>
      </c>
      <c r="F55" s="62">
        <f t="shared" si="1"/>
        <v>5.914758015883806E-06</v>
      </c>
      <c r="G55" s="62">
        <f t="shared" si="2"/>
        <v>1.0000666151918833</v>
      </c>
    </row>
    <row r="56" spans="1:7" ht="12.75">
      <c r="A56" s="10" t="s">
        <v>198</v>
      </c>
      <c r="B56" s="11" t="s">
        <v>199</v>
      </c>
      <c r="C56" s="11">
        <v>25235</v>
      </c>
      <c r="D56" s="12">
        <v>5000</v>
      </c>
      <c r="E56" s="12">
        <f t="shared" si="3"/>
        <v>5.047</v>
      </c>
      <c r="F56" s="62">
        <f t="shared" si="1"/>
        <v>5.025552812485785E-06</v>
      </c>
      <c r="G56" s="62">
        <f t="shared" si="2"/>
        <v>1.000071640744696</v>
      </c>
    </row>
    <row r="57" spans="1:7" ht="12.75">
      <c r="A57" s="4" t="s">
        <v>26</v>
      </c>
      <c r="B57" s="14" t="s">
        <v>27</v>
      </c>
      <c r="C57" s="6">
        <v>1981</v>
      </c>
      <c r="D57" s="16">
        <v>400</v>
      </c>
      <c r="E57" s="16">
        <f t="shared" si="3"/>
        <v>4.9525</v>
      </c>
      <c r="F57" s="61">
        <f t="shared" si="1"/>
        <v>4.931454389505816E-06</v>
      </c>
      <c r="G57" s="61">
        <f t="shared" si="2"/>
        <v>1.0000765721990854</v>
      </c>
    </row>
    <row r="58" spans="1:7" ht="12.75">
      <c r="A58" s="10" t="s">
        <v>6</v>
      </c>
      <c r="B58" s="11" t="s">
        <v>7</v>
      </c>
      <c r="C58" s="11">
        <v>2456</v>
      </c>
      <c r="D58" s="12">
        <v>1000</v>
      </c>
      <c r="E58" s="12">
        <f t="shared" si="3"/>
        <v>2.456</v>
      </c>
      <c r="F58" s="62">
        <f t="shared" si="1"/>
        <v>2.445563246971486E-06</v>
      </c>
      <c r="G58" s="62">
        <f t="shared" si="2"/>
        <v>1.0000790177623324</v>
      </c>
    </row>
    <row r="59" spans="1:7" ht="12.75">
      <c r="A59" s="10" t="s">
        <v>28</v>
      </c>
      <c r="B59" s="11" t="s">
        <v>29</v>
      </c>
      <c r="C59" s="11">
        <v>411</v>
      </c>
      <c r="D59" s="12">
        <v>200</v>
      </c>
      <c r="E59" s="12">
        <f t="shared" si="3"/>
        <v>2.055</v>
      </c>
      <c r="F59" s="62">
        <f t="shared" si="1"/>
        <v>2.046267293373943E-06</v>
      </c>
      <c r="G59" s="62">
        <f t="shared" si="2"/>
        <v>1.0000810640296258</v>
      </c>
    </row>
    <row r="60" spans="1:7" ht="12.75">
      <c r="A60" s="7" t="s">
        <v>102</v>
      </c>
      <c r="B60" s="8" t="s">
        <v>103</v>
      </c>
      <c r="C60" s="9">
        <v>36</v>
      </c>
      <c r="D60" s="16">
        <v>20</v>
      </c>
      <c r="E60" s="16">
        <f t="shared" si="3"/>
        <v>1.8</v>
      </c>
      <c r="F60" s="61">
        <f t="shared" si="1"/>
        <v>1.7923509139041836E-06</v>
      </c>
      <c r="G60" s="61">
        <f t="shared" si="2"/>
        <v>1.0000828563805397</v>
      </c>
    </row>
    <row r="61" spans="1:7" ht="12.75">
      <c r="A61" s="7" t="s">
        <v>90</v>
      </c>
      <c r="B61" s="8" t="s">
        <v>91</v>
      </c>
      <c r="C61" s="9">
        <v>11</v>
      </c>
      <c r="D61" s="16">
        <v>12</v>
      </c>
      <c r="E61" s="16">
        <f t="shared" si="3"/>
        <v>0.9166666666666666</v>
      </c>
      <c r="F61" s="61">
        <f t="shared" si="1"/>
        <v>9.127712987475009E-07</v>
      </c>
      <c r="G61" s="61">
        <f t="shared" si="2"/>
        <v>1.0000837691518385</v>
      </c>
    </row>
    <row r="62" spans="1:7" ht="12.75">
      <c r="A62" s="4" t="s">
        <v>222</v>
      </c>
      <c r="B62" s="14" t="s">
        <v>223</v>
      </c>
      <c r="C62" s="6">
        <v>325</v>
      </c>
      <c r="D62" s="16">
        <v>400</v>
      </c>
      <c r="E62" s="16">
        <f t="shared" si="3"/>
        <v>0.8125</v>
      </c>
      <c r="F62" s="61">
        <f t="shared" si="1"/>
        <v>8.09047287526194E-07</v>
      </c>
      <c r="G62" s="61">
        <f t="shared" si="2"/>
        <v>1.000084578199126</v>
      </c>
    </row>
    <row r="63" spans="1:7" ht="12.75">
      <c r="A63" s="10" t="s">
        <v>30</v>
      </c>
      <c r="B63" s="11" t="s">
        <v>31</v>
      </c>
      <c r="C63" s="11">
        <v>2260</v>
      </c>
      <c r="D63" s="12">
        <v>3000</v>
      </c>
      <c r="E63" s="12">
        <f t="shared" si="3"/>
        <v>0.7533333333333333</v>
      </c>
      <c r="F63" s="62">
        <f t="shared" si="1"/>
        <v>7.501320491524916E-07</v>
      </c>
      <c r="G63" s="62">
        <f t="shared" si="2"/>
        <v>1.0000853283311752</v>
      </c>
    </row>
    <row r="64" spans="1:7" ht="12.75">
      <c r="A64" s="4" t="s">
        <v>194</v>
      </c>
      <c r="B64" s="14" t="s">
        <v>195</v>
      </c>
      <c r="C64" s="6">
        <v>1012</v>
      </c>
      <c r="D64" s="16">
        <v>2000</v>
      </c>
      <c r="E64" s="16">
        <f t="shared" si="3"/>
        <v>0.506</v>
      </c>
      <c r="F64" s="61">
        <f t="shared" si="1"/>
        <v>5.038497569086205E-07</v>
      </c>
      <c r="G64" s="61">
        <f t="shared" si="2"/>
        <v>1.000085832180932</v>
      </c>
    </row>
    <row r="65" spans="1:7" ht="12.75">
      <c r="A65" s="10" t="s">
        <v>168</v>
      </c>
      <c r="B65" s="11" t="s">
        <v>169</v>
      </c>
      <c r="C65" s="11">
        <v>244</v>
      </c>
      <c r="D65" s="12">
        <v>700</v>
      </c>
      <c r="E65" s="12">
        <f t="shared" si="3"/>
        <v>0.3485714285714286</v>
      </c>
      <c r="F65" s="62">
        <f t="shared" si="1"/>
        <v>3.470901769782705E-07</v>
      </c>
      <c r="G65" s="62">
        <f t="shared" si="2"/>
        <v>1.000086179271109</v>
      </c>
    </row>
    <row r="66" spans="1:7" ht="12.75">
      <c r="A66" s="10" t="s">
        <v>22</v>
      </c>
      <c r="B66" s="11" t="s">
        <v>23</v>
      </c>
      <c r="C66" s="11">
        <v>130</v>
      </c>
      <c r="D66" s="12">
        <v>400</v>
      </c>
      <c r="E66" s="12">
        <f aca="true" t="shared" si="4" ref="E66:E83">C66/D66</f>
        <v>0.325</v>
      </c>
      <c r="F66" s="62">
        <f t="shared" si="1"/>
        <v>3.236189150104776E-07</v>
      </c>
      <c r="G66" s="62">
        <f t="shared" si="2"/>
        <v>1.000086502890024</v>
      </c>
    </row>
    <row r="67" spans="1:7" ht="12.75">
      <c r="A67" s="10" t="s">
        <v>70</v>
      </c>
      <c r="B67" s="11" t="s">
        <v>71</v>
      </c>
      <c r="C67" s="11">
        <v>659</v>
      </c>
      <c r="D67" s="12">
        <v>3000</v>
      </c>
      <c r="E67" s="12">
        <f t="shared" si="4"/>
        <v>0.21966666666666668</v>
      </c>
      <c r="F67" s="62">
        <f aca="true" t="shared" si="5" ref="F67:F83">E67/E$84</f>
        <v>2.1873319486349203E-07</v>
      </c>
      <c r="G67" s="62">
        <f t="shared" si="2"/>
        <v>1.000086721623219</v>
      </c>
    </row>
    <row r="68" spans="1:7" ht="12.75">
      <c r="A68" s="4" t="s">
        <v>206</v>
      </c>
      <c r="B68" s="14" t="s">
        <v>207</v>
      </c>
      <c r="C68" s="6">
        <v>144</v>
      </c>
      <c r="D68" s="16">
        <v>700</v>
      </c>
      <c r="E68" s="16">
        <f t="shared" si="4"/>
        <v>0.2057142857142857</v>
      </c>
      <c r="F68" s="61">
        <f t="shared" si="5"/>
        <v>2.048401044461924E-07</v>
      </c>
      <c r="G68" s="61">
        <f aca="true" t="shared" si="6" ref="G68:G83">G67+F68</f>
        <v>1.0000869264633234</v>
      </c>
    </row>
    <row r="69" spans="1:7" ht="12.75">
      <c r="A69" s="4" t="s">
        <v>82</v>
      </c>
      <c r="B69" s="14" t="s">
        <v>83</v>
      </c>
      <c r="C69" s="6">
        <v>26</v>
      </c>
      <c r="D69" s="16">
        <v>140</v>
      </c>
      <c r="E69" s="16">
        <f t="shared" si="4"/>
        <v>0.18571428571428572</v>
      </c>
      <c r="F69" s="61">
        <f t="shared" si="5"/>
        <v>1.849250942917015E-07</v>
      </c>
      <c r="G69" s="61">
        <f t="shared" si="6"/>
        <v>1.0000871113884178</v>
      </c>
    </row>
    <row r="70" spans="1:7" ht="12.75">
      <c r="A70" s="10" t="s">
        <v>34</v>
      </c>
      <c r="B70" s="11" t="s">
        <v>35</v>
      </c>
      <c r="C70" s="11">
        <v>155</v>
      </c>
      <c r="D70" s="12">
        <v>1000</v>
      </c>
      <c r="E70" s="12">
        <f t="shared" si="4"/>
        <v>0.155</v>
      </c>
      <c r="F70" s="62">
        <f t="shared" si="5"/>
        <v>1.543413286973047E-07</v>
      </c>
      <c r="G70" s="62">
        <f t="shared" si="6"/>
        <v>1.0000872657297464</v>
      </c>
    </row>
    <row r="71" spans="1:7" ht="12.75">
      <c r="A71" s="13" t="s">
        <v>200</v>
      </c>
      <c r="B71" s="12" t="s">
        <v>201</v>
      </c>
      <c r="C71" s="12">
        <v>51</v>
      </c>
      <c r="D71" s="12">
        <v>400</v>
      </c>
      <c r="E71" s="12">
        <f t="shared" si="4"/>
        <v>0.1275</v>
      </c>
      <c r="F71" s="62">
        <f t="shared" si="5"/>
        <v>1.2695818973487969E-07</v>
      </c>
      <c r="G71" s="62">
        <f t="shared" si="6"/>
        <v>1.0000873926879361</v>
      </c>
    </row>
    <row r="72" spans="1:7" ht="12.75">
      <c r="A72" s="13" t="s">
        <v>172</v>
      </c>
      <c r="B72" s="12" t="s">
        <v>173</v>
      </c>
      <c r="C72" s="12">
        <v>47</v>
      </c>
      <c r="D72" s="12">
        <v>500</v>
      </c>
      <c r="E72" s="12">
        <f t="shared" si="4"/>
        <v>0.094</v>
      </c>
      <c r="F72" s="62">
        <f t="shared" si="5"/>
        <v>9.360054772610736E-08</v>
      </c>
      <c r="G72" s="62">
        <f t="shared" si="6"/>
        <v>1.0000874862884839</v>
      </c>
    </row>
    <row r="73" spans="1:7" ht="12.75">
      <c r="A73" s="4" t="s">
        <v>52</v>
      </c>
      <c r="B73" s="14" t="s">
        <v>53</v>
      </c>
      <c r="C73" s="6">
        <v>0.49</v>
      </c>
      <c r="D73" s="16">
        <v>7</v>
      </c>
      <c r="E73" s="16">
        <f t="shared" si="4"/>
        <v>0.06999999999999999</v>
      </c>
      <c r="F73" s="61">
        <f t="shared" si="5"/>
        <v>6.970253554071824E-08</v>
      </c>
      <c r="G73" s="61">
        <f t="shared" si="6"/>
        <v>1.0000875559910194</v>
      </c>
    </row>
    <row r="74" spans="1:7" ht="12.75">
      <c r="A74" s="4" t="s">
        <v>50</v>
      </c>
      <c r="B74" s="14" t="s">
        <v>51</v>
      </c>
      <c r="C74" s="9">
        <v>68</v>
      </c>
      <c r="D74" s="16">
        <v>1050</v>
      </c>
      <c r="E74" s="16">
        <f t="shared" si="4"/>
        <v>0.06476190476190476</v>
      </c>
      <c r="F74" s="61">
        <f t="shared" si="5"/>
        <v>6.448669954787538E-08</v>
      </c>
      <c r="G74" s="61">
        <f t="shared" si="6"/>
        <v>1.000087620477719</v>
      </c>
    </row>
    <row r="75" spans="1:7" ht="12.75">
      <c r="A75" s="13" t="s">
        <v>14</v>
      </c>
      <c r="B75" s="12" t="s">
        <v>15</v>
      </c>
      <c r="C75" s="12">
        <v>49</v>
      </c>
      <c r="D75" s="12">
        <v>800</v>
      </c>
      <c r="E75" s="12">
        <f t="shared" si="4"/>
        <v>0.06125</v>
      </c>
      <c r="F75" s="62">
        <f t="shared" si="5"/>
        <v>6.098971859812847E-08</v>
      </c>
      <c r="G75" s="62">
        <f t="shared" si="6"/>
        <v>1.0000876814674375</v>
      </c>
    </row>
    <row r="76" spans="1:7" ht="12.75">
      <c r="A76" s="7" t="s">
        <v>68</v>
      </c>
      <c r="B76" s="8" t="s">
        <v>69</v>
      </c>
      <c r="C76" s="9">
        <v>0.06</v>
      </c>
      <c r="D76" s="16">
        <v>1.2</v>
      </c>
      <c r="E76" s="16">
        <f t="shared" si="4"/>
        <v>0.05</v>
      </c>
      <c r="F76" s="61">
        <f t="shared" si="5"/>
        <v>4.9787525386227323E-08</v>
      </c>
      <c r="G76" s="61">
        <f t="shared" si="6"/>
        <v>1.000087731254963</v>
      </c>
    </row>
    <row r="77" spans="1:7" ht="12.75">
      <c r="A77" s="4" t="s">
        <v>212</v>
      </c>
      <c r="B77" s="14" t="s">
        <v>213</v>
      </c>
      <c r="C77" s="6">
        <v>5.21</v>
      </c>
      <c r="D77" s="16">
        <v>140</v>
      </c>
      <c r="E77" s="16">
        <f t="shared" si="4"/>
        <v>0.037214285714285714</v>
      </c>
      <c r="F77" s="61">
        <f t="shared" si="5"/>
        <v>3.7056143894606335E-08</v>
      </c>
      <c r="G77" s="61">
        <f t="shared" si="6"/>
        <v>1.000087768311107</v>
      </c>
    </row>
    <row r="78" spans="1:7" ht="12.75">
      <c r="A78" s="7" t="s">
        <v>64</v>
      </c>
      <c r="B78" s="8" t="s">
        <v>65</v>
      </c>
      <c r="C78" s="9">
        <v>11</v>
      </c>
      <c r="D78" s="16">
        <v>600</v>
      </c>
      <c r="E78" s="16">
        <f t="shared" si="4"/>
        <v>0.018333333333333333</v>
      </c>
      <c r="F78" s="61">
        <f t="shared" si="5"/>
        <v>1.8255425974950017E-08</v>
      </c>
      <c r="G78" s="61">
        <f t="shared" si="6"/>
        <v>1.000087786566533</v>
      </c>
    </row>
    <row r="79" spans="1:7" ht="12.75">
      <c r="A79" s="4" t="s">
        <v>62</v>
      </c>
      <c r="B79" s="14" t="s">
        <v>63</v>
      </c>
      <c r="C79" s="6">
        <v>1.61</v>
      </c>
      <c r="D79" s="16">
        <v>105</v>
      </c>
      <c r="E79" s="16">
        <f t="shared" si="4"/>
        <v>0.015333333333333334</v>
      </c>
      <c r="F79" s="61">
        <f t="shared" si="5"/>
        <v>1.526817445177638E-08</v>
      </c>
      <c r="G79" s="61">
        <f t="shared" si="6"/>
        <v>1.0000878018347075</v>
      </c>
    </row>
    <row r="80" spans="1:7" ht="12.75">
      <c r="A80" s="10" t="s">
        <v>158</v>
      </c>
      <c r="B80" s="11" t="s">
        <v>159</v>
      </c>
      <c r="C80" s="11">
        <v>105</v>
      </c>
      <c r="D80" s="12">
        <v>10000</v>
      </c>
      <c r="E80" s="12">
        <f t="shared" si="4"/>
        <v>0.0105</v>
      </c>
      <c r="F80" s="62">
        <f t="shared" si="5"/>
        <v>1.0455380331107739E-08</v>
      </c>
      <c r="G80" s="62">
        <f t="shared" si="6"/>
        <v>1.0000878122900878</v>
      </c>
    </row>
    <row r="81" spans="1:7" ht="12.75">
      <c r="A81" s="7" t="s">
        <v>4</v>
      </c>
      <c r="B81" s="8" t="s">
        <v>5</v>
      </c>
      <c r="C81" s="9">
        <v>0.01</v>
      </c>
      <c r="D81" s="16">
        <v>4.6</v>
      </c>
      <c r="E81" s="16">
        <f t="shared" si="4"/>
        <v>0.002173913043478261</v>
      </c>
      <c r="F81" s="61">
        <f t="shared" si="5"/>
        <v>2.1646750167924924E-09</v>
      </c>
      <c r="G81" s="61">
        <f t="shared" si="6"/>
        <v>1.000087814454763</v>
      </c>
    </row>
    <row r="82" spans="1:7" ht="12.75">
      <c r="A82" s="13" t="s">
        <v>174</v>
      </c>
      <c r="B82" s="12" t="s">
        <v>175</v>
      </c>
      <c r="C82" s="12">
        <v>0.25</v>
      </c>
      <c r="D82" s="12">
        <v>200</v>
      </c>
      <c r="E82" s="12">
        <f t="shared" si="4"/>
        <v>0.00125</v>
      </c>
      <c r="F82" s="62">
        <f t="shared" si="5"/>
        <v>1.244688134655683E-09</v>
      </c>
      <c r="G82" s="62">
        <f t="shared" si="6"/>
        <v>1.000087815699451</v>
      </c>
    </row>
    <row r="83" spans="1:7" ht="12.75">
      <c r="A83" s="7" t="s">
        <v>218</v>
      </c>
      <c r="B83" s="8" t="s">
        <v>219</v>
      </c>
      <c r="C83" s="31">
        <v>0.00012</v>
      </c>
      <c r="D83" s="16">
        <v>10</v>
      </c>
      <c r="E83" s="16">
        <f t="shared" si="4"/>
        <v>1.2E-05</v>
      </c>
      <c r="F83" s="61">
        <f t="shared" si="5"/>
        <v>1.1949006092694558E-11</v>
      </c>
      <c r="G83" s="61">
        <f t="shared" si="6"/>
        <v>1.0000878157114002</v>
      </c>
    </row>
    <row r="84" spans="5:7" ht="12.75">
      <c r="E84" s="65">
        <f>SUM(E2:E83)</f>
        <v>1004267.6275256583</v>
      </c>
      <c r="F84" s="61">
        <f>SUM(F2:F83)</f>
        <v>1.0000000000000002</v>
      </c>
      <c r="G84" s="16"/>
    </row>
  </sheetData>
  <printOptions horizontalCentered="1"/>
  <pageMargins left="0.75" right="0.75" top="1" bottom="1.23" header="0.5" footer="0.5"/>
  <pageSetup horizontalDpi="600" verticalDpi="600" orientation="landscape" r:id="rId1"/>
  <headerFooter alignWithMargins="0">
    <oddHeader>&amp;CToxicity Weighted Screening Analysis 
2002 NEI Non Cancer Effects</oddHeader>
    <oddFooter>&amp;CPage &amp;P of &amp;N&amp;RSouthwest Indianapolis 
Air Toxics Project
IDEM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H5" sqref="H5"/>
    </sheetView>
  </sheetViews>
  <sheetFormatPr defaultColWidth="9.140625" defaultRowHeight="12.75"/>
  <cols>
    <col min="1" max="1" width="35.421875" style="20" customWidth="1"/>
    <col min="2" max="2" width="10.57421875" style="21" customWidth="1"/>
    <col min="3" max="3" width="19.00390625" style="22" customWidth="1"/>
    <col min="4" max="4" width="9.140625" style="25" customWidth="1"/>
    <col min="5" max="5" width="11.28125" style="70" customWidth="1"/>
    <col min="6" max="6" width="9.57421875" style="25" customWidth="1"/>
    <col min="7" max="7" width="12.421875" style="25" customWidth="1"/>
  </cols>
  <sheetData>
    <row r="1" spans="1:7" ht="26.25" customHeight="1">
      <c r="A1" s="1" t="s">
        <v>0</v>
      </c>
      <c r="B1" s="2" t="s">
        <v>1</v>
      </c>
      <c r="C1" s="3" t="s">
        <v>232</v>
      </c>
      <c r="D1" s="26" t="s">
        <v>227</v>
      </c>
      <c r="E1" s="59" t="s">
        <v>228</v>
      </c>
      <c r="F1" s="59" t="s">
        <v>229</v>
      </c>
      <c r="G1" s="60" t="s">
        <v>237</v>
      </c>
    </row>
    <row r="2" spans="1:7" ht="12.75">
      <c r="A2" s="10" t="s">
        <v>146</v>
      </c>
      <c r="B2" s="11" t="s">
        <v>147</v>
      </c>
      <c r="C2" s="11">
        <v>2449</v>
      </c>
      <c r="D2" s="30">
        <v>0.012</v>
      </c>
      <c r="E2" s="24">
        <f aca="true" t="shared" si="0" ref="E2:E12">C2*D2</f>
        <v>29.388</v>
      </c>
      <c r="F2" s="62">
        <f>E2/E$13</f>
        <v>0.5993634179248833</v>
      </c>
      <c r="G2" s="62">
        <v>0.599</v>
      </c>
    </row>
    <row r="3" spans="1:7" ht="12.75">
      <c r="A3" s="10" t="s">
        <v>138</v>
      </c>
      <c r="B3" s="11" t="s">
        <v>139</v>
      </c>
      <c r="C3" s="12">
        <v>4428</v>
      </c>
      <c r="D3" s="30">
        <v>0.0043</v>
      </c>
      <c r="E3" s="24">
        <f t="shared" si="0"/>
        <v>19.0404</v>
      </c>
      <c r="F3" s="62">
        <f aca="true" t="shared" si="1" ref="F3:F12">E3/E$13</f>
        <v>0.38832582083356976</v>
      </c>
      <c r="G3" s="62">
        <f>G2+F3</f>
        <v>0.9873258208335698</v>
      </c>
    </row>
    <row r="4" spans="1:7" ht="13.5" thickBot="1">
      <c r="A4" s="37" t="s">
        <v>60</v>
      </c>
      <c r="B4" s="38" t="s">
        <v>61</v>
      </c>
      <c r="C4" s="38">
        <v>21831</v>
      </c>
      <c r="D4" s="40">
        <v>1.49E-05</v>
      </c>
      <c r="E4" s="66">
        <f t="shared" si="0"/>
        <v>0.3252819</v>
      </c>
      <c r="F4" s="67">
        <f t="shared" si="1"/>
        <v>0.006634070755856135</v>
      </c>
      <c r="G4" s="67">
        <f aca="true" t="shared" si="2" ref="G4:G12">G3+F4</f>
        <v>0.9939598915894259</v>
      </c>
    </row>
    <row r="5" spans="1:7" ht="12.75">
      <c r="A5" s="50" t="s">
        <v>134</v>
      </c>
      <c r="B5" s="51" t="s">
        <v>135</v>
      </c>
      <c r="C5" s="51">
        <v>501</v>
      </c>
      <c r="D5" s="58">
        <v>0.00024</v>
      </c>
      <c r="E5" s="68">
        <f t="shared" si="0"/>
        <v>0.12024</v>
      </c>
      <c r="F5" s="69">
        <f t="shared" si="1"/>
        <v>0.002452274988814753</v>
      </c>
      <c r="G5" s="69">
        <f t="shared" si="2"/>
        <v>0.9964121665782406</v>
      </c>
    </row>
    <row r="6" spans="1:7" ht="12.75">
      <c r="A6" s="10" t="s">
        <v>124</v>
      </c>
      <c r="B6" s="11" t="s">
        <v>125</v>
      </c>
      <c r="C6" s="12">
        <v>5966</v>
      </c>
      <c r="D6" s="30">
        <v>7.8E-06</v>
      </c>
      <c r="E6" s="24">
        <f t="shared" si="0"/>
        <v>0.0465348</v>
      </c>
      <c r="F6" s="62">
        <f t="shared" si="1"/>
        <v>0.0009490695787549632</v>
      </c>
      <c r="G6" s="62">
        <f t="shared" si="2"/>
        <v>0.9973612361569956</v>
      </c>
    </row>
    <row r="7" spans="1:7" ht="12.75">
      <c r="A7" s="4" t="s">
        <v>216</v>
      </c>
      <c r="B7" s="14" t="s">
        <v>217</v>
      </c>
      <c r="C7" s="6">
        <v>832</v>
      </c>
      <c r="D7" s="27">
        <v>3.4E-05</v>
      </c>
      <c r="E7" s="23">
        <f t="shared" si="0"/>
        <v>0.028288</v>
      </c>
      <c r="F7" s="61">
        <f t="shared" si="1"/>
        <v>0.0005769290991649346</v>
      </c>
      <c r="G7" s="61">
        <f t="shared" si="2"/>
        <v>0.9979381652561605</v>
      </c>
    </row>
    <row r="8" spans="1:7" ht="12.75">
      <c r="A8" s="10" t="s">
        <v>92</v>
      </c>
      <c r="B8" s="11" t="s">
        <v>93</v>
      </c>
      <c r="C8" s="11">
        <v>2150</v>
      </c>
      <c r="D8" s="30">
        <v>1.3E-05</v>
      </c>
      <c r="E8" s="24">
        <f t="shared" si="0"/>
        <v>0.02795</v>
      </c>
      <c r="F8" s="62">
        <f t="shared" si="1"/>
        <v>0.0005700356448550594</v>
      </c>
      <c r="G8" s="62">
        <f t="shared" si="2"/>
        <v>0.9985082009010156</v>
      </c>
    </row>
    <row r="9" spans="1:7" ht="12.75">
      <c r="A9" s="10" t="s">
        <v>202</v>
      </c>
      <c r="B9" s="11" t="s">
        <v>203</v>
      </c>
      <c r="C9" s="11">
        <v>13674</v>
      </c>
      <c r="D9" s="30">
        <v>2E-06</v>
      </c>
      <c r="E9" s="24">
        <f t="shared" si="0"/>
        <v>0.027347999999999997</v>
      </c>
      <c r="F9" s="62">
        <f t="shared" si="1"/>
        <v>0.0005577579540427966</v>
      </c>
      <c r="G9" s="62">
        <f t="shared" si="2"/>
        <v>0.9990659588550583</v>
      </c>
    </row>
    <row r="10" spans="1:7" ht="12.75">
      <c r="A10" s="4" t="s">
        <v>176</v>
      </c>
      <c r="B10" s="14" t="s">
        <v>177</v>
      </c>
      <c r="C10" s="6">
        <v>6422</v>
      </c>
      <c r="D10" s="27">
        <v>3.7E-06</v>
      </c>
      <c r="E10" s="23">
        <f t="shared" si="0"/>
        <v>0.023761400000000002</v>
      </c>
      <c r="F10" s="61">
        <f t="shared" si="1"/>
        <v>0.0004846098379842222</v>
      </c>
      <c r="G10" s="61">
        <f t="shared" si="2"/>
        <v>0.9995505686930426</v>
      </c>
    </row>
    <row r="11" spans="1:7" ht="12.75">
      <c r="A11" s="10" t="s">
        <v>164</v>
      </c>
      <c r="B11" s="11" t="s">
        <v>165</v>
      </c>
      <c r="C11" s="12">
        <v>1190</v>
      </c>
      <c r="D11" s="30">
        <v>2.2E-06</v>
      </c>
      <c r="E11" s="24">
        <f t="shared" si="0"/>
        <v>0.002618</v>
      </c>
      <c r="F11" s="62">
        <f t="shared" si="1"/>
        <v>5.3393678648677845E-05</v>
      </c>
      <c r="G11" s="62">
        <f t="shared" si="2"/>
        <v>0.9996039623716912</v>
      </c>
    </row>
    <row r="12" spans="1:7" ht="12.75">
      <c r="A12" s="10" t="s">
        <v>166</v>
      </c>
      <c r="B12" s="11" t="s">
        <v>167</v>
      </c>
      <c r="C12" s="11">
        <v>3403</v>
      </c>
      <c r="D12" s="30">
        <v>4.7E-07</v>
      </c>
      <c r="E12" s="24">
        <f t="shared" si="0"/>
        <v>0.00159941</v>
      </c>
      <c r="F12" s="62">
        <f t="shared" si="1"/>
        <v>3.261970342531773E-05</v>
      </c>
      <c r="G12" s="62">
        <f t="shared" si="2"/>
        <v>0.9996365820751165</v>
      </c>
    </row>
    <row r="13" spans="5:7" ht="12.75">
      <c r="E13" s="23">
        <f>SUM(E2:E12)</f>
        <v>49.03202151000001</v>
      </c>
      <c r="F13" s="61">
        <f>SUM(F2:F12)</f>
        <v>0.9999999999999998</v>
      </c>
      <c r="G13" s="16"/>
    </row>
  </sheetData>
  <printOptions horizontalCentered="1"/>
  <pageMargins left="0.75" right="0.75" top="1" bottom="1" header="0.5" footer="0.5"/>
  <pageSetup horizontalDpi="600" verticalDpi="600" orientation="landscape" r:id="rId1"/>
  <headerFooter alignWithMargins="0">
    <oddHeader>&amp;CToxicity Weighted Screening Analysis 
2004 TRI Cancer Effects</oddHeader>
    <oddFooter>&amp;RSouthwest Indianapolis 
Air Toxics Project
IDEM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H7" sqref="H7"/>
    </sheetView>
  </sheetViews>
  <sheetFormatPr defaultColWidth="9.140625" defaultRowHeight="12.75"/>
  <cols>
    <col min="1" max="1" width="35.421875" style="20" customWidth="1"/>
    <col min="2" max="2" width="10.57421875" style="21" customWidth="1"/>
    <col min="3" max="3" width="19.00390625" style="22" customWidth="1"/>
    <col min="4" max="4" width="9.140625" style="25" customWidth="1"/>
    <col min="5" max="5" width="11.7109375" style="25" customWidth="1"/>
    <col min="6" max="6" width="10.00390625" style="25" customWidth="1"/>
    <col min="7" max="7" width="13.00390625" style="25" customWidth="1"/>
  </cols>
  <sheetData>
    <row r="1" spans="1:7" ht="26.25" customHeight="1">
      <c r="A1" s="1" t="s">
        <v>0</v>
      </c>
      <c r="B1" s="2" t="s">
        <v>1</v>
      </c>
      <c r="C1" s="3" t="s">
        <v>232</v>
      </c>
      <c r="D1" s="3" t="s">
        <v>230</v>
      </c>
      <c r="E1" s="59" t="s">
        <v>234</v>
      </c>
      <c r="F1" s="59" t="s">
        <v>229</v>
      </c>
      <c r="G1" s="60" t="s">
        <v>237</v>
      </c>
    </row>
    <row r="2" spans="1:7" ht="12.75">
      <c r="A2" s="4" t="s">
        <v>150</v>
      </c>
      <c r="B2" s="14" t="s">
        <v>151</v>
      </c>
      <c r="C2" s="6">
        <v>3774</v>
      </c>
      <c r="D2" s="16">
        <v>0.02</v>
      </c>
      <c r="E2" s="16">
        <f aca="true" t="shared" si="0" ref="E2:E45">C2/D2</f>
        <v>188700</v>
      </c>
      <c r="F2" s="61">
        <f>E2/E$46</f>
        <v>0.3389036681940102</v>
      </c>
      <c r="G2" s="61">
        <v>0.339</v>
      </c>
    </row>
    <row r="3" spans="1:7" ht="12.75">
      <c r="A3" s="10" t="s">
        <v>138</v>
      </c>
      <c r="B3" s="11" t="s">
        <v>139</v>
      </c>
      <c r="C3" s="12">
        <v>4428</v>
      </c>
      <c r="D3" s="12">
        <v>0.03</v>
      </c>
      <c r="E3" s="12">
        <f t="shared" si="0"/>
        <v>147600</v>
      </c>
      <c r="F3" s="62">
        <f aca="true" t="shared" si="1" ref="F3:F45">E3/E$46</f>
        <v>0.26508840183060894</v>
      </c>
      <c r="G3" s="62">
        <f>G2+F3</f>
        <v>0.604088401830609</v>
      </c>
    </row>
    <row r="4" spans="1:7" ht="12.75">
      <c r="A4" s="10" t="s">
        <v>130</v>
      </c>
      <c r="B4" s="11" t="s">
        <v>131</v>
      </c>
      <c r="C4" s="11">
        <v>5215</v>
      </c>
      <c r="D4" s="12">
        <v>0.05</v>
      </c>
      <c r="E4" s="12">
        <f t="shared" si="0"/>
        <v>104300</v>
      </c>
      <c r="F4" s="62">
        <f t="shared" si="1"/>
        <v>0.18732195332610102</v>
      </c>
      <c r="G4" s="62">
        <f aca="true" t="shared" si="2" ref="G4:G45">G3+F4</f>
        <v>0.79141035515671</v>
      </c>
    </row>
    <row r="5" spans="1:7" ht="12.75">
      <c r="A5" s="4" t="s">
        <v>178</v>
      </c>
      <c r="B5" s="14" t="s">
        <v>179</v>
      </c>
      <c r="C5" s="6">
        <v>606900</v>
      </c>
      <c r="D5" s="16">
        <v>20</v>
      </c>
      <c r="E5" s="16">
        <f t="shared" si="0"/>
        <v>30345</v>
      </c>
      <c r="F5" s="61">
        <f t="shared" si="1"/>
        <v>0.054499373669036774</v>
      </c>
      <c r="G5" s="61">
        <f t="shared" si="2"/>
        <v>0.8459097288257468</v>
      </c>
    </row>
    <row r="6" spans="1:7" ht="12.75">
      <c r="A6" s="10" t="s">
        <v>146</v>
      </c>
      <c r="B6" s="11" t="s">
        <v>147</v>
      </c>
      <c r="C6" s="11">
        <v>2449</v>
      </c>
      <c r="D6" s="12">
        <v>0.1</v>
      </c>
      <c r="E6" s="12">
        <f t="shared" si="0"/>
        <v>24490</v>
      </c>
      <c r="F6" s="62">
        <f t="shared" si="1"/>
        <v>0.04398384119804616</v>
      </c>
      <c r="G6" s="62">
        <f t="shared" si="2"/>
        <v>0.8898935700237929</v>
      </c>
    </row>
    <row r="7" spans="1:7" ht="12.75">
      <c r="A7" s="4" t="s">
        <v>148</v>
      </c>
      <c r="B7" s="14" t="s">
        <v>149</v>
      </c>
      <c r="C7" s="6">
        <v>1257</v>
      </c>
      <c r="D7" s="16">
        <v>0.1</v>
      </c>
      <c r="E7" s="16">
        <f t="shared" si="0"/>
        <v>12570</v>
      </c>
      <c r="F7" s="61">
        <f t="shared" si="1"/>
        <v>0.022575617960777467</v>
      </c>
      <c r="G7" s="61">
        <f t="shared" si="2"/>
        <v>0.9124691879845703</v>
      </c>
    </row>
    <row r="8" spans="1:7" ht="12.75">
      <c r="A8" s="15" t="s">
        <v>40</v>
      </c>
      <c r="B8" s="8" t="s">
        <v>41</v>
      </c>
      <c r="C8" s="9">
        <v>33020</v>
      </c>
      <c r="D8" s="16">
        <v>3.5</v>
      </c>
      <c r="E8" s="16">
        <f t="shared" si="0"/>
        <v>9434.285714285714</v>
      </c>
      <c r="F8" s="61">
        <f t="shared" si="1"/>
        <v>0.016943900558355995</v>
      </c>
      <c r="G8" s="61">
        <f t="shared" si="2"/>
        <v>0.9294130885429264</v>
      </c>
    </row>
    <row r="9" spans="1:7" ht="12.75">
      <c r="A9" s="4" t="s">
        <v>180</v>
      </c>
      <c r="B9" s="14" t="s">
        <v>181</v>
      </c>
      <c r="C9" s="6">
        <v>144046</v>
      </c>
      <c r="D9" s="16">
        <v>20</v>
      </c>
      <c r="E9" s="16">
        <f t="shared" si="0"/>
        <v>7202.3</v>
      </c>
      <c r="F9" s="61">
        <f t="shared" si="1"/>
        <v>0.012935272334041969</v>
      </c>
      <c r="G9" s="61">
        <f t="shared" si="2"/>
        <v>0.9423483608769684</v>
      </c>
    </row>
    <row r="10" spans="1:7" ht="12.75">
      <c r="A10" s="15" t="s">
        <v>184</v>
      </c>
      <c r="B10" s="8" t="s">
        <v>185</v>
      </c>
      <c r="C10" s="9">
        <v>465109</v>
      </c>
      <c r="D10" s="16">
        <v>70</v>
      </c>
      <c r="E10" s="16">
        <f t="shared" si="0"/>
        <v>6644.414285714286</v>
      </c>
      <c r="F10" s="61">
        <f t="shared" si="1"/>
        <v>0.011933314119921863</v>
      </c>
      <c r="G10" s="61">
        <f t="shared" si="2"/>
        <v>0.9542816749968902</v>
      </c>
    </row>
    <row r="11" spans="1:7" ht="12.75">
      <c r="A11" s="15" t="s">
        <v>226</v>
      </c>
      <c r="B11" s="8"/>
      <c r="C11" s="9">
        <v>3645</v>
      </c>
      <c r="D11" s="16">
        <v>0.9</v>
      </c>
      <c r="E11" s="16">
        <f t="shared" si="0"/>
        <v>4050</v>
      </c>
      <c r="F11" s="61">
        <f t="shared" si="1"/>
        <v>0.007273767123400855</v>
      </c>
      <c r="G11" s="61">
        <f t="shared" si="2"/>
        <v>0.9615554421202911</v>
      </c>
    </row>
    <row r="12" spans="1:7" ht="12.75">
      <c r="A12" s="4" t="s">
        <v>54</v>
      </c>
      <c r="B12" s="14" t="s">
        <v>55</v>
      </c>
      <c r="C12" s="6">
        <v>23276</v>
      </c>
      <c r="D12" s="16">
        <v>7</v>
      </c>
      <c r="E12" s="16">
        <f t="shared" si="0"/>
        <v>3325.1428571428573</v>
      </c>
      <c r="F12" s="61">
        <f t="shared" si="1"/>
        <v>0.005971929578986889</v>
      </c>
      <c r="G12" s="61">
        <f t="shared" si="2"/>
        <v>0.9675273716992779</v>
      </c>
    </row>
    <row r="13" spans="1:7" ht="12.75">
      <c r="A13" s="10" t="s">
        <v>134</v>
      </c>
      <c r="B13" s="11" t="s">
        <v>135</v>
      </c>
      <c r="C13" s="11">
        <v>501</v>
      </c>
      <c r="D13" s="12">
        <v>0.2</v>
      </c>
      <c r="E13" s="12">
        <f t="shared" si="0"/>
        <v>2505</v>
      </c>
      <c r="F13" s="62">
        <f t="shared" si="1"/>
        <v>0.0044989596652146024</v>
      </c>
      <c r="G13" s="62">
        <f t="shared" si="2"/>
        <v>0.9720263313644926</v>
      </c>
    </row>
    <row r="14" spans="1:7" ht="12.75">
      <c r="A14" s="10" t="s">
        <v>152</v>
      </c>
      <c r="B14" s="11" t="s">
        <v>153</v>
      </c>
      <c r="C14" s="11">
        <v>10700</v>
      </c>
      <c r="D14" s="12">
        <v>5</v>
      </c>
      <c r="E14" s="12">
        <f t="shared" si="0"/>
        <v>2140</v>
      </c>
      <c r="F14" s="62">
        <f t="shared" si="1"/>
        <v>0.0038434226281673653</v>
      </c>
      <c r="G14" s="62">
        <f t="shared" si="2"/>
        <v>0.97586975399266</v>
      </c>
    </row>
    <row r="15" spans="1:7" ht="12.75">
      <c r="A15" s="4" t="s">
        <v>132</v>
      </c>
      <c r="B15" s="14" t="s">
        <v>133</v>
      </c>
      <c r="C15" s="6">
        <v>186</v>
      </c>
      <c r="D15" s="16">
        <v>0.09</v>
      </c>
      <c r="E15" s="16">
        <f t="shared" si="0"/>
        <v>2066.666666666667</v>
      </c>
      <c r="F15" s="61">
        <f t="shared" si="1"/>
        <v>0.0037117165567971443</v>
      </c>
      <c r="G15" s="61">
        <f t="shared" si="2"/>
        <v>0.9795814705494571</v>
      </c>
    </row>
    <row r="16" spans="1:7" ht="12.75">
      <c r="A16" s="4" t="s">
        <v>192</v>
      </c>
      <c r="B16" s="14" t="s">
        <v>193</v>
      </c>
      <c r="C16" s="6">
        <v>360</v>
      </c>
      <c r="D16" s="16">
        <v>0.2</v>
      </c>
      <c r="E16" s="16">
        <f t="shared" si="0"/>
        <v>1800</v>
      </c>
      <c r="F16" s="61">
        <f t="shared" si="1"/>
        <v>0.0032327853881781578</v>
      </c>
      <c r="G16" s="61">
        <f t="shared" si="2"/>
        <v>0.9828142559376353</v>
      </c>
    </row>
    <row r="17" spans="1:7" ht="12.75">
      <c r="A17" s="15" t="s">
        <v>182</v>
      </c>
      <c r="B17" s="8" t="s">
        <v>183</v>
      </c>
      <c r="C17" s="9">
        <v>152827</v>
      </c>
      <c r="D17" s="16">
        <v>100</v>
      </c>
      <c r="E17" s="16">
        <f t="shared" si="0"/>
        <v>1528.27</v>
      </c>
      <c r="F17" s="61">
        <f t="shared" si="1"/>
        <v>0.002744760513995018</v>
      </c>
      <c r="G17" s="61">
        <f t="shared" si="2"/>
        <v>0.9855590164516302</v>
      </c>
    </row>
    <row r="18" spans="1:7" ht="12.75">
      <c r="A18" s="10" t="s">
        <v>128</v>
      </c>
      <c r="B18" s="11" t="s">
        <v>129</v>
      </c>
      <c r="C18" s="11">
        <v>2082</v>
      </c>
      <c r="D18" s="12">
        <v>1.5</v>
      </c>
      <c r="E18" s="12">
        <f t="shared" si="0"/>
        <v>1388</v>
      </c>
      <c r="F18" s="62">
        <f t="shared" si="1"/>
        <v>0.0024928367326618236</v>
      </c>
      <c r="G18" s="62">
        <f t="shared" si="2"/>
        <v>0.9880518531842921</v>
      </c>
    </row>
    <row r="19" spans="1:7" ht="13.5" thickBot="1">
      <c r="A19" s="55" t="s">
        <v>140</v>
      </c>
      <c r="B19" s="56" t="s">
        <v>141</v>
      </c>
      <c r="C19" s="57">
        <v>685</v>
      </c>
      <c r="D19" s="53">
        <v>0.5</v>
      </c>
      <c r="E19" s="53">
        <f t="shared" si="0"/>
        <v>1370</v>
      </c>
      <c r="F19" s="63">
        <f t="shared" si="1"/>
        <v>0.0024605088787800424</v>
      </c>
      <c r="G19" s="63">
        <f t="shared" si="2"/>
        <v>0.9905123620630721</v>
      </c>
    </row>
    <row r="20" spans="1:7" ht="12.75">
      <c r="A20" s="33" t="s">
        <v>136</v>
      </c>
      <c r="B20" s="34" t="s">
        <v>137</v>
      </c>
      <c r="C20" s="41">
        <v>273</v>
      </c>
      <c r="D20" s="54">
        <v>0.2</v>
      </c>
      <c r="E20" s="54">
        <f t="shared" si="0"/>
        <v>1365</v>
      </c>
      <c r="F20" s="64">
        <f t="shared" si="1"/>
        <v>0.002451528919368436</v>
      </c>
      <c r="G20" s="64">
        <f t="shared" si="2"/>
        <v>0.9929638909824405</v>
      </c>
    </row>
    <row r="21" spans="1:7" ht="12.75">
      <c r="A21" s="4" t="s">
        <v>162</v>
      </c>
      <c r="B21" s="14" t="s">
        <v>163</v>
      </c>
      <c r="C21" s="9">
        <v>42623</v>
      </c>
      <c r="D21" s="16">
        <v>60</v>
      </c>
      <c r="E21" s="16">
        <f t="shared" si="0"/>
        <v>710.3833333333333</v>
      </c>
      <c r="F21" s="61">
        <f t="shared" si="1"/>
        <v>0.001275842700002941</v>
      </c>
      <c r="G21" s="61">
        <f t="shared" si="2"/>
        <v>0.9942397336824434</v>
      </c>
    </row>
    <row r="22" spans="1:7" ht="12.75">
      <c r="A22" s="15" t="s">
        <v>58</v>
      </c>
      <c r="B22" s="8" t="s">
        <v>59</v>
      </c>
      <c r="C22" s="9">
        <v>1320</v>
      </c>
      <c r="D22" s="16">
        <v>2</v>
      </c>
      <c r="E22" s="16">
        <f t="shared" si="0"/>
        <v>660</v>
      </c>
      <c r="F22" s="61">
        <f t="shared" si="1"/>
        <v>0.0011853546423319912</v>
      </c>
      <c r="G22" s="61">
        <f t="shared" si="2"/>
        <v>0.9954250883247754</v>
      </c>
    </row>
    <row r="23" spans="1:7" ht="12.75">
      <c r="A23" s="10" t="s">
        <v>60</v>
      </c>
      <c r="B23" s="11" t="s">
        <v>61</v>
      </c>
      <c r="C23" s="11">
        <v>21831</v>
      </c>
      <c r="D23" s="12">
        <v>35</v>
      </c>
      <c r="E23" s="12">
        <f t="shared" si="0"/>
        <v>623.7428571428571</v>
      </c>
      <c r="F23" s="62">
        <f t="shared" si="1"/>
        <v>0.0011202371080844026</v>
      </c>
      <c r="G23" s="62">
        <f t="shared" si="2"/>
        <v>0.9965453254328598</v>
      </c>
    </row>
    <row r="24" spans="1:7" ht="12.75">
      <c r="A24" s="15" t="s">
        <v>214</v>
      </c>
      <c r="B24" s="8" t="s">
        <v>215</v>
      </c>
      <c r="C24" s="9">
        <v>87000</v>
      </c>
      <c r="D24" s="16">
        <v>160</v>
      </c>
      <c r="E24" s="16">
        <f t="shared" si="0"/>
        <v>543.75</v>
      </c>
      <c r="F24" s="61">
        <f t="shared" si="1"/>
        <v>0.0009765705860121517</v>
      </c>
      <c r="G24" s="61">
        <f t="shared" si="2"/>
        <v>0.997521896018872</v>
      </c>
    </row>
    <row r="25" spans="1:7" ht="12.75">
      <c r="A25" s="4" t="s">
        <v>216</v>
      </c>
      <c r="B25" s="14" t="s">
        <v>217</v>
      </c>
      <c r="C25" s="6">
        <v>832</v>
      </c>
      <c r="D25" s="16">
        <v>3</v>
      </c>
      <c r="E25" s="16">
        <f t="shared" si="0"/>
        <v>277.3333333333333</v>
      </c>
      <c r="F25" s="61">
        <f t="shared" si="1"/>
        <v>0.0004980884153637457</v>
      </c>
      <c r="G25" s="61">
        <f t="shared" si="2"/>
        <v>0.9980199844342357</v>
      </c>
    </row>
    <row r="26" spans="1:7" ht="12.75">
      <c r="A26" s="4" t="s">
        <v>110</v>
      </c>
      <c r="B26" s="14" t="s">
        <v>111</v>
      </c>
      <c r="C26" s="6">
        <v>799</v>
      </c>
      <c r="D26" s="16">
        <v>3</v>
      </c>
      <c r="E26" s="16">
        <f t="shared" si="0"/>
        <v>266.3333333333333</v>
      </c>
      <c r="F26" s="61">
        <f t="shared" si="1"/>
        <v>0.00047833250465821256</v>
      </c>
      <c r="G26" s="61">
        <f t="shared" si="2"/>
        <v>0.9984983169388939</v>
      </c>
    </row>
    <row r="27" spans="1:7" ht="12.75">
      <c r="A27" s="10" t="s">
        <v>92</v>
      </c>
      <c r="B27" s="11" t="s">
        <v>93</v>
      </c>
      <c r="C27" s="11">
        <v>2150</v>
      </c>
      <c r="D27" s="12">
        <v>9.8</v>
      </c>
      <c r="E27" s="12">
        <f t="shared" si="0"/>
        <v>219.3877551020408</v>
      </c>
      <c r="F27" s="62">
        <f t="shared" si="1"/>
        <v>0.0003940186272439364</v>
      </c>
      <c r="G27" s="62">
        <f t="shared" si="2"/>
        <v>0.9988923355661379</v>
      </c>
    </row>
    <row r="28" spans="1:7" ht="12.75">
      <c r="A28" s="4" t="s">
        <v>176</v>
      </c>
      <c r="B28" s="14" t="s">
        <v>177</v>
      </c>
      <c r="C28" s="6">
        <v>6422</v>
      </c>
      <c r="D28" s="16">
        <v>30</v>
      </c>
      <c r="E28" s="16">
        <f t="shared" si="0"/>
        <v>214.06666666666666</v>
      </c>
      <c r="F28" s="61">
        <f t="shared" si="1"/>
        <v>0.00038446199560889123</v>
      </c>
      <c r="G28" s="61">
        <f t="shared" si="2"/>
        <v>0.9992767975617468</v>
      </c>
    </row>
    <row r="29" spans="1:7" ht="12.75">
      <c r="A29" s="10" t="s">
        <v>164</v>
      </c>
      <c r="B29" s="11" t="s">
        <v>165</v>
      </c>
      <c r="C29" s="12">
        <v>1190</v>
      </c>
      <c r="D29" s="12">
        <v>9</v>
      </c>
      <c r="E29" s="12">
        <f t="shared" si="0"/>
        <v>132.22222222222223</v>
      </c>
      <c r="F29" s="62">
        <f t="shared" si="1"/>
        <v>0.00023747003777358072</v>
      </c>
      <c r="G29" s="62">
        <f t="shared" si="2"/>
        <v>0.9995142675995204</v>
      </c>
    </row>
    <row r="30" spans="1:7" ht="12.75">
      <c r="A30" s="17" t="s">
        <v>220</v>
      </c>
      <c r="B30" s="12" t="s">
        <v>221</v>
      </c>
      <c r="C30" s="12">
        <v>426</v>
      </c>
      <c r="D30" s="12">
        <v>6</v>
      </c>
      <c r="E30" s="12">
        <f t="shared" si="0"/>
        <v>71</v>
      </c>
      <c r="F30" s="62">
        <f t="shared" si="1"/>
        <v>0.0001275154236448051</v>
      </c>
      <c r="G30" s="62">
        <f t="shared" si="2"/>
        <v>0.9996417830231652</v>
      </c>
    </row>
    <row r="31" spans="1:7" ht="12.75">
      <c r="A31" s="10" t="s">
        <v>66</v>
      </c>
      <c r="B31" s="11" t="s">
        <v>67</v>
      </c>
      <c r="C31" s="11">
        <v>5023</v>
      </c>
      <c r="D31" s="12">
        <v>100</v>
      </c>
      <c r="E31" s="12">
        <f t="shared" si="0"/>
        <v>50.23</v>
      </c>
      <c r="F31" s="62">
        <f t="shared" si="1"/>
        <v>9.02126722489938E-05</v>
      </c>
      <c r="G31" s="62">
        <f t="shared" si="2"/>
        <v>0.9997319956954142</v>
      </c>
    </row>
    <row r="32" spans="1:7" ht="12.75">
      <c r="A32" s="10" t="s">
        <v>32</v>
      </c>
      <c r="B32" s="11" t="s">
        <v>33</v>
      </c>
      <c r="C32" s="11">
        <v>19683</v>
      </c>
      <c r="D32" s="12">
        <v>400</v>
      </c>
      <c r="E32" s="12">
        <f t="shared" si="0"/>
        <v>49.2075</v>
      </c>
      <c r="F32" s="62">
        <f t="shared" si="1"/>
        <v>8.83762705493204E-05</v>
      </c>
      <c r="G32" s="62">
        <f t="shared" si="2"/>
        <v>0.9998203719659635</v>
      </c>
    </row>
    <row r="33" spans="1:7" ht="12.75">
      <c r="A33" s="15" t="s">
        <v>186</v>
      </c>
      <c r="B33" s="8" t="s">
        <v>187</v>
      </c>
      <c r="C33" s="9">
        <v>1664</v>
      </c>
      <c r="D33" s="16">
        <v>40</v>
      </c>
      <c r="E33" s="16">
        <f t="shared" si="0"/>
        <v>41.6</v>
      </c>
      <c r="F33" s="61">
        <f t="shared" si="1"/>
        <v>7.471326230456186E-05</v>
      </c>
      <c r="G33" s="61">
        <f t="shared" si="2"/>
        <v>0.9998950852282681</v>
      </c>
    </row>
    <row r="34" spans="1:7" ht="12.75">
      <c r="A34" s="4" t="s">
        <v>224</v>
      </c>
      <c r="B34" s="5" t="s">
        <v>225</v>
      </c>
      <c r="C34" s="6">
        <v>607</v>
      </c>
      <c r="D34" s="16">
        <v>20</v>
      </c>
      <c r="E34" s="16">
        <f t="shared" si="0"/>
        <v>30.35</v>
      </c>
      <c r="F34" s="61">
        <f t="shared" si="1"/>
        <v>5.450835362844838E-05</v>
      </c>
      <c r="G34" s="61">
        <f t="shared" si="2"/>
        <v>0.9999495935818965</v>
      </c>
    </row>
    <row r="35" spans="1:7" ht="12.75">
      <c r="A35" s="10" t="s">
        <v>202</v>
      </c>
      <c r="B35" s="11" t="s">
        <v>203</v>
      </c>
      <c r="C35" s="11">
        <v>13674</v>
      </c>
      <c r="D35" s="12">
        <v>600</v>
      </c>
      <c r="E35" s="12">
        <f t="shared" si="0"/>
        <v>22.79</v>
      </c>
      <c r="F35" s="62">
        <f t="shared" si="1"/>
        <v>4.093065499810011E-05</v>
      </c>
      <c r="G35" s="62">
        <f t="shared" si="2"/>
        <v>0.9999905242368946</v>
      </c>
    </row>
    <row r="36" spans="1:7" ht="12.75">
      <c r="A36" s="10" t="s">
        <v>38</v>
      </c>
      <c r="B36" s="11" t="s">
        <v>39</v>
      </c>
      <c r="C36" s="11">
        <v>4501</v>
      </c>
      <c r="D36" s="12">
        <v>200</v>
      </c>
      <c r="E36" s="12">
        <f t="shared" si="0"/>
        <v>22.505</v>
      </c>
      <c r="F36" s="62">
        <f t="shared" si="1"/>
        <v>4.041879731163857E-05</v>
      </c>
      <c r="G36" s="62">
        <f t="shared" si="2"/>
        <v>1.0000309430342063</v>
      </c>
    </row>
    <row r="37" spans="1:7" ht="12.75">
      <c r="A37" s="4" t="s">
        <v>36</v>
      </c>
      <c r="B37" s="14" t="s">
        <v>37</v>
      </c>
      <c r="C37" s="6">
        <v>3430</v>
      </c>
      <c r="D37" s="16">
        <v>200</v>
      </c>
      <c r="E37" s="16">
        <f t="shared" si="0"/>
        <v>17.15</v>
      </c>
      <c r="F37" s="61">
        <f t="shared" si="1"/>
        <v>3.0801260781808554E-05</v>
      </c>
      <c r="G37" s="61">
        <f t="shared" si="2"/>
        <v>1.000061744294988</v>
      </c>
    </row>
    <row r="38" spans="1:7" ht="12.75">
      <c r="A38" s="10" t="s">
        <v>8</v>
      </c>
      <c r="B38" s="11" t="s">
        <v>9</v>
      </c>
      <c r="C38" s="11">
        <v>9800</v>
      </c>
      <c r="D38" s="12">
        <v>1000</v>
      </c>
      <c r="E38" s="12">
        <f t="shared" si="0"/>
        <v>9.8</v>
      </c>
      <c r="F38" s="62">
        <f t="shared" si="1"/>
        <v>1.760072044674775E-05</v>
      </c>
      <c r="G38" s="62">
        <f t="shared" si="2"/>
        <v>1.0000793450154346</v>
      </c>
    </row>
    <row r="39" spans="1:7" ht="12.75">
      <c r="A39" s="4" t="s">
        <v>122</v>
      </c>
      <c r="B39" s="14" t="s">
        <v>123</v>
      </c>
      <c r="C39" s="6">
        <v>70</v>
      </c>
      <c r="D39" s="16">
        <v>30</v>
      </c>
      <c r="E39" s="16">
        <f t="shared" si="0"/>
        <v>2.3333333333333335</v>
      </c>
      <c r="F39" s="61">
        <f t="shared" si="1"/>
        <v>4.190647725416131E-06</v>
      </c>
      <c r="G39" s="61">
        <f t="shared" si="2"/>
        <v>1.00008353566316</v>
      </c>
    </row>
    <row r="40" spans="1:7" ht="12.75">
      <c r="A40" s="17" t="s">
        <v>44</v>
      </c>
      <c r="B40" s="12" t="s">
        <v>45</v>
      </c>
      <c r="C40" s="12">
        <v>5722</v>
      </c>
      <c r="D40" s="12">
        <v>3000</v>
      </c>
      <c r="E40" s="12">
        <f t="shared" si="0"/>
        <v>1.9073333333333333</v>
      </c>
      <c r="F40" s="62">
        <f t="shared" si="1"/>
        <v>3.4255551835472998E-06</v>
      </c>
      <c r="G40" s="62">
        <f t="shared" si="2"/>
        <v>1.0000869612183436</v>
      </c>
    </row>
    <row r="41" spans="1:7" ht="12.75">
      <c r="A41" s="4" t="s">
        <v>118</v>
      </c>
      <c r="B41" s="14" t="s">
        <v>119</v>
      </c>
      <c r="C41" s="6">
        <v>6702</v>
      </c>
      <c r="D41" s="16">
        <v>4000</v>
      </c>
      <c r="E41" s="16">
        <f t="shared" si="0"/>
        <v>1.6755</v>
      </c>
      <c r="F41" s="61">
        <f t="shared" si="1"/>
        <v>3.0091843988291685E-06</v>
      </c>
      <c r="G41" s="61">
        <f t="shared" si="2"/>
        <v>1.0000899704027424</v>
      </c>
    </row>
    <row r="42" spans="1:7" ht="12.75">
      <c r="A42" s="4" t="s">
        <v>26</v>
      </c>
      <c r="B42" s="14" t="s">
        <v>27</v>
      </c>
      <c r="C42" s="6">
        <v>474</v>
      </c>
      <c r="D42" s="16">
        <v>400</v>
      </c>
      <c r="E42" s="16">
        <f t="shared" si="0"/>
        <v>1.185</v>
      </c>
      <c r="F42" s="61">
        <f t="shared" si="1"/>
        <v>2.1282503805506206E-06</v>
      </c>
      <c r="G42" s="61">
        <f t="shared" si="2"/>
        <v>1.000092098653123</v>
      </c>
    </row>
    <row r="43" spans="1:7" ht="12.75">
      <c r="A43" s="10" t="s">
        <v>166</v>
      </c>
      <c r="B43" s="11" t="s">
        <v>167</v>
      </c>
      <c r="C43" s="11">
        <v>3403</v>
      </c>
      <c r="D43" s="12">
        <v>3000</v>
      </c>
      <c r="E43" s="12">
        <f t="shared" si="0"/>
        <v>1.1343333333333334</v>
      </c>
      <c r="F43" s="62">
        <f t="shared" si="1"/>
        <v>2.037253458513013E-06</v>
      </c>
      <c r="G43" s="62">
        <f t="shared" si="2"/>
        <v>1.0000941359065816</v>
      </c>
    </row>
    <row r="44" spans="1:7" ht="12.75">
      <c r="A44" s="10" t="s">
        <v>6</v>
      </c>
      <c r="B44" s="11" t="s">
        <v>7</v>
      </c>
      <c r="C44" s="11">
        <v>975</v>
      </c>
      <c r="D44" s="12">
        <v>1000</v>
      </c>
      <c r="E44" s="12">
        <f t="shared" si="0"/>
        <v>0.975</v>
      </c>
      <c r="F44" s="62">
        <f t="shared" si="1"/>
        <v>1.7510920852631687E-06</v>
      </c>
      <c r="G44" s="62">
        <f t="shared" si="2"/>
        <v>1.000095886998667</v>
      </c>
    </row>
    <row r="45" spans="1:7" ht="12.75">
      <c r="A45" s="10" t="s">
        <v>30</v>
      </c>
      <c r="B45" s="11" t="s">
        <v>31</v>
      </c>
      <c r="C45" s="11">
        <v>743</v>
      </c>
      <c r="D45" s="12">
        <v>3000</v>
      </c>
      <c r="E45" s="12">
        <f t="shared" si="0"/>
        <v>0.24766666666666667</v>
      </c>
      <c r="F45" s="62">
        <f t="shared" si="1"/>
        <v>4.4480732285488356E-07</v>
      </c>
      <c r="G45" s="62">
        <f t="shared" si="2"/>
        <v>1.0000963318059897</v>
      </c>
    </row>
    <row r="46" spans="5:7" ht="12.75">
      <c r="E46" s="65">
        <f>SUM(E2:E45)</f>
        <v>556795.38969161</v>
      </c>
      <c r="F46" s="16"/>
      <c r="G46" s="16"/>
    </row>
  </sheetData>
  <printOptions horizontalCentered="1"/>
  <pageMargins left="0.22" right="0.38" top="0.94" bottom="0.84" header="0.5" footer="0.14"/>
  <pageSetup horizontalDpi="600" verticalDpi="600" orientation="landscape" r:id="rId1"/>
  <headerFooter alignWithMargins="0">
    <oddHeader>&amp;CToxicity Weighted Screening Analysis 
2004 TRI Noncancer Effects</oddHeader>
    <oddFooter>&amp;CPage &amp;P of &amp;N&amp;RSouthwest Indianapolis 
Air Toxics Project
IDEM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IDEM</dc:creator>
  <cp:keywords/>
  <dc:description/>
  <cp:lastModifiedBy>IDEM</cp:lastModifiedBy>
  <cp:lastPrinted>2006-11-13T17:35:28Z</cp:lastPrinted>
  <dcterms:created xsi:type="dcterms:W3CDTF">2006-11-08T15:27:40Z</dcterms:created>
  <dcterms:modified xsi:type="dcterms:W3CDTF">2006-11-13T18:02:25Z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