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IGCN\OAM\COMMON\Air Quality Website Updates\Monitoring_Portal\PDF Update List\"/>
    </mc:Choice>
  </mc:AlternateContent>
  <xr:revisionPtr revIDLastSave="0" documentId="8_{2687C261-EA0C-493E-8201-E757B80273FC}" xr6:coauthVersionLast="47" xr6:coauthVersionMax="47" xr10:uidLastSave="{00000000-0000-0000-0000-000000000000}"/>
  <bookViews>
    <workbookView xWindow="-108" yWindow="-108" windowWidth="19416" windowHeight="10416"/>
  </bookViews>
  <sheets>
    <sheet name="8hr ozone status 2007 thru 2016" sheetId="1" r:id="rId1"/>
    <sheet name="Historic Data - 1995 thru 2006" sheetId="4" r:id="rId2"/>
    <sheet name="2016 Critical Value" sheetId="3" r:id="rId3"/>
  </sheets>
  <definedNames>
    <definedName name="_xlnm.Print_Area" localSheetId="1">'Historic Data - 1995 thru 2006'!$A$1:$N$661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15" i="3" l="1"/>
  <c r="I115" i="3"/>
  <c r="G115" i="3"/>
  <c r="E115" i="3"/>
  <c r="C115" i="3"/>
  <c r="H115" i="3"/>
  <c r="F115" i="3"/>
  <c r="D115" i="3"/>
  <c r="N598" i="1"/>
  <c r="L115" i="3" s="1"/>
  <c r="N596" i="1"/>
  <c r="N595" i="1"/>
  <c r="N594" i="1"/>
  <c r="N593" i="1"/>
  <c r="N592" i="1"/>
  <c r="K72" i="3"/>
  <c r="I72" i="3"/>
  <c r="G72" i="3"/>
  <c r="E72" i="3"/>
  <c r="C72" i="3"/>
  <c r="K70" i="3"/>
  <c r="I70" i="3"/>
  <c r="G70" i="3"/>
  <c r="E70" i="3"/>
  <c r="C70" i="3"/>
  <c r="H70" i="3"/>
  <c r="F70" i="3"/>
  <c r="D70" i="3"/>
  <c r="N415" i="1"/>
  <c r="L72" i="3" s="1"/>
  <c r="N413" i="1"/>
  <c r="N412" i="1"/>
  <c r="N411" i="1"/>
  <c r="N410" i="1"/>
  <c r="N409" i="1"/>
  <c r="N661" i="4"/>
  <c r="N650" i="4"/>
  <c r="N634" i="4"/>
  <c r="N615" i="4"/>
  <c r="N609" i="4"/>
  <c r="N593" i="4"/>
  <c r="N562" i="4"/>
  <c r="N546" i="4"/>
  <c r="N529" i="4"/>
  <c r="N514" i="4"/>
  <c r="N507" i="4"/>
  <c r="N493" i="4"/>
  <c r="N483" i="4"/>
  <c r="N473" i="4"/>
  <c r="N457" i="4"/>
  <c r="N443" i="4"/>
  <c r="N426" i="4"/>
  <c r="N410" i="4"/>
  <c r="N394" i="4"/>
  <c r="N377" i="4"/>
  <c r="N358" i="4"/>
  <c r="N347" i="4"/>
  <c r="N331" i="4"/>
  <c r="N312" i="4"/>
  <c r="N299" i="4"/>
  <c r="N272" i="4"/>
  <c r="N258" i="4"/>
  <c r="N242" i="4"/>
  <c r="N226" i="4"/>
  <c r="N225" i="4"/>
  <c r="N208" i="4"/>
  <c r="N189" i="4"/>
  <c r="N178" i="4"/>
  <c r="N164" i="4"/>
  <c r="N148" i="4"/>
  <c r="N132" i="4"/>
  <c r="N114" i="4"/>
  <c r="N115" i="4"/>
  <c r="N98" i="4"/>
  <c r="N82" i="4"/>
  <c r="N68" i="4"/>
  <c r="N57" i="4"/>
  <c r="N41" i="4"/>
  <c r="N25" i="4"/>
  <c r="N15" i="4"/>
  <c r="K142" i="3"/>
  <c r="K140" i="3"/>
  <c r="K138" i="3"/>
  <c r="K129" i="3"/>
  <c r="K127" i="3"/>
  <c r="K125" i="3"/>
  <c r="K123" i="3"/>
  <c r="K121" i="3"/>
  <c r="K119" i="3"/>
  <c r="K117" i="3"/>
  <c r="K113" i="3"/>
  <c r="K104" i="3"/>
  <c r="K102" i="3"/>
  <c r="K100" i="3"/>
  <c r="K98" i="3"/>
  <c r="K89" i="3"/>
  <c r="K87" i="3"/>
  <c r="K85" i="3"/>
  <c r="K83" i="3"/>
  <c r="K81" i="3"/>
  <c r="K68" i="3"/>
  <c r="K66" i="3"/>
  <c r="K57" i="3"/>
  <c r="K55" i="3"/>
  <c r="K53" i="3"/>
  <c r="K51" i="3"/>
  <c r="K49" i="3"/>
  <c r="K47" i="3"/>
  <c r="K38" i="3"/>
  <c r="K36" i="3"/>
  <c r="K34" i="3"/>
  <c r="K32" i="3"/>
  <c r="K30" i="3"/>
  <c r="K28" i="3"/>
  <c r="K26" i="3"/>
  <c r="K24" i="3"/>
  <c r="K22" i="3"/>
  <c r="K20" i="3"/>
  <c r="K18" i="3"/>
  <c r="K16" i="3"/>
  <c r="K14" i="3"/>
  <c r="K12" i="3"/>
  <c r="K10" i="3"/>
  <c r="I142" i="3"/>
  <c r="G142" i="3"/>
  <c r="E142" i="3"/>
  <c r="C142" i="3"/>
  <c r="I140" i="3"/>
  <c r="G140" i="3"/>
  <c r="E140" i="3"/>
  <c r="C140" i="3"/>
  <c r="I138" i="3"/>
  <c r="G138" i="3"/>
  <c r="E138" i="3"/>
  <c r="C138" i="3"/>
  <c r="I129" i="3"/>
  <c r="G129" i="3"/>
  <c r="E129" i="3"/>
  <c r="C129" i="3"/>
  <c r="I127" i="3"/>
  <c r="G127" i="3"/>
  <c r="E127" i="3"/>
  <c r="C127" i="3"/>
  <c r="I125" i="3"/>
  <c r="G125" i="3"/>
  <c r="E125" i="3"/>
  <c r="C125" i="3"/>
  <c r="I123" i="3"/>
  <c r="G123" i="3"/>
  <c r="E123" i="3"/>
  <c r="C123" i="3"/>
  <c r="I121" i="3"/>
  <c r="G121" i="3"/>
  <c r="E121" i="3"/>
  <c r="C121" i="3"/>
  <c r="I119" i="3"/>
  <c r="G119" i="3"/>
  <c r="E119" i="3"/>
  <c r="C119" i="3"/>
  <c r="I117" i="3"/>
  <c r="G117" i="3"/>
  <c r="E117" i="3"/>
  <c r="C117" i="3"/>
  <c r="I113" i="3"/>
  <c r="G113" i="3"/>
  <c r="E113" i="3"/>
  <c r="C113" i="3"/>
  <c r="I104" i="3"/>
  <c r="G104" i="3"/>
  <c r="E104" i="3"/>
  <c r="C104" i="3"/>
  <c r="I102" i="3"/>
  <c r="G102" i="3"/>
  <c r="E102" i="3"/>
  <c r="C102" i="3"/>
  <c r="I100" i="3"/>
  <c r="G100" i="3"/>
  <c r="E100" i="3"/>
  <c r="C100" i="3"/>
  <c r="I98" i="3"/>
  <c r="G98" i="3"/>
  <c r="E98" i="3"/>
  <c r="C98" i="3"/>
  <c r="I89" i="3"/>
  <c r="G89" i="3"/>
  <c r="E89" i="3"/>
  <c r="C89" i="3"/>
  <c r="I87" i="3"/>
  <c r="G87" i="3"/>
  <c r="E87" i="3"/>
  <c r="C87" i="3"/>
  <c r="I85" i="3"/>
  <c r="G85" i="3"/>
  <c r="E85" i="3"/>
  <c r="C85" i="3"/>
  <c r="I83" i="3"/>
  <c r="G83" i="3"/>
  <c r="E83" i="3"/>
  <c r="C83" i="3"/>
  <c r="I81" i="3"/>
  <c r="G81" i="3"/>
  <c r="E81" i="3"/>
  <c r="C81" i="3"/>
  <c r="I68" i="3"/>
  <c r="G68" i="3"/>
  <c r="E68" i="3"/>
  <c r="C68" i="3"/>
  <c r="I66" i="3"/>
  <c r="G66" i="3"/>
  <c r="E66" i="3"/>
  <c r="C66" i="3"/>
  <c r="I57" i="3"/>
  <c r="G57" i="3"/>
  <c r="E57" i="3"/>
  <c r="C57" i="3"/>
  <c r="I55" i="3"/>
  <c r="G55" i="3"/>
  <c r="E55" i="3"/>
  <c r="C55" i="3"/>
  <c r="I53" i="3"/>
  <c r="G53" i="3"/>
  <c r="E53" i="3"/>
  <c r="C53" i="3"/>
  <c r="I51" i="3"/>
  <c r="G51" i="3"/>
  <c r="E51" i="3"/>
  <c r="C51" i="3"/>
  <c r="I49" i="3"/>
  <c r="G49" i="3"/>
  <c r="E49" i="3"/>
  <c r="C49" i="3"/>
  <c r="I47" i="3"/>
  <c r="G47" i="3"/>
  <c r="E47" i="3"/>
  <c r="C47" i="3"/>
  <c r="I38" i="3"/>
  <c r="G38" i="3"/>
  <c r="E38" i="3"/>
  <c r="C38" i="3"/>
  <c r="I36" i="3"/>
  <c r="G36" i="3"/>
  <c r="E36" i="3"/>
  <c r="C36" i="3"/>
  <c r="I34" i="3"/>
  <c r="G34" i="3"/>
  <c r="E34" i="3"/>
  <c r="C34" i="3"/>
  <c r="I32" i="3"/>
  <c r="G32" i="3"/>
  <c r="E32" i="3"/>
  <c r="C32" i="3"/>
  <c r="I30" i="3"/>
  <c r="G30" i="3"/>
  <c r="E30" i="3"/>
  <c r="C30" i="3"/>
  <c r="I28" i="3"/>
  <c r="G28" i="3"/>
  <c r="E28" i="3"/>
  <c r="C28" i="3"/>
  <c r="I26" i="3"/>
  <c r="G26" i="3"/>
  <c r="E26" i="3"/>
  <c r="C26" i="3"/>
  <c r="I24" i="3"/>
  <c r="G24" i="3"/>
  <c r="E24" i="3"/>
  <c r="C24" i="3"/>
  <c r="I22" i="3"/>
  <c r="G22" i="3"/>
  <c r="E22" i="3"/>
  <c r="C22" i="3"/>
  <c r="I20" i="3"/>
  <c r="G20" i="3"/>
  <c r="E20" i="3"/>
  <c r="C20" i="3"/>
  <c r="I18" i="3"/>
  <c r="G18" i="3"/>
  <c r="E18" i="3"/>
  <c r="C18" i="3"/>
  <c r="I16" i="3"/>
  <c r="G16" i="3"/>
  <c r="E16" i="3"/>
  <c r="C16" i="3"/>
  <c r="I14" i="3"/>
  <c r="G14" i="3"/>
  <c r="E14" i="3"/>
  <c r="C14" i="3"/>
  <c r="I12" i="3"/>
  <c r="G12" i="3"/>
  <c r="E12" i="3"/>
  <c r="C12" i="3"/>
  <c r="I10" i="3"/>
  <c r="G10" i="3"/>
  <c r="E10" i="3"/>
  <c r="C10" i="3"/>
  <c r="N725" i="1"/>
  <c r="N23" i="1"/>
  <c r="N766" i="1"/>
  <c r="L142" i="3"/>
  <c r="N750" i="1"/>
  <c r="L140" i="3" s="1"/>
  <c r="N732" i="1"/>
  <c r="L138" i="3"/>
  <c r="N712" i="1"/>
  <c r="L129" i="3"/>
  <c r="N696" i="1"/>
  <c r="L127" i="3" s="1"/>
  <c r="N680" i="1"/>
  <c r="L125" i="3" s="1"/>
  <c r="N662" i="1"/>
  <c r="L123" i="3"/>
  <c r="N646" i="1"/>
  <c r="L121" i="3" s="1"/>
  <c r="N630" i="1"/>
  <c r="L119" i="3" s="1"/>
  <c r="N614" i="1"/>
  <c r="L117" i="3"/>
  <c r="N587" i="1"/>
  <c r="L113" i="3" s="1"/>
  <c r="N568" i="1"/>
  <c r="L104" i="3" s="1"/>
  <c r="N552" i="1"/>
  <c r="L102" i="3"/>
  <c r="N536" i="1"/>
  <c r="L100" i="3" s="1"/>
  <c r="N520" i="1"/>
  <c r="L98" i="3" s="1"/>
  <c r="N501" i="1"/>
  <c r="L89" i="3"/>
  <c r="N482" i="1"/>
  <c r="L87" i="3" s="1"/>
  <c r="N466" i="1"/>
  <c r="L85" i="3" s="1"/>
  <c r="N450" i="1"/>
  <c r="L83" i="3"/>
  <c r="N434" i="1"/>
  <c r="L81" i="3" s="1"/>
  <c r="N404" i="1"/>
  <c r="L70" i="3" s="1"/>
  <c r="N388" i="1"/>
  <c r="L68" i="3"/>
  <c r="N256" i="1"/>
  <c r="L47" i="3" s="1"/>
  <c r="N372" i="1"/>
  <c r="L66" i="3" s="1"/>
  <c r="N353" i="1"/>
  <c r="L57" i="3"/>
  <c r="N337" i="1"/>
  <c r="L55" i="3" s="1"/>
  <c r="N321" i="1"/>
  <c r="L53" i="3" s="1"/>
  <c r="N303" i="1"/>
  <c r="L51" i="3"/>
  <c r="N287" i="1"/>
  <c r="L49" i="3" s="1"/>
  <c r="N237" i="1"/>
  <c r="L38" i="3" s="1"/>
  <c r="N221" i="1"/>
  <c r="L36" i="3"/>
  <c r="N205" i="1"/>
  <c r="L34" i="3" s="1"/>
  <c r="N197" i="1"/>
  <c r="L32" i="3" s="1"/>
  <c r="N184" i="1"/>
  <c r="L30" i="3"/>
  <c r="N168" i="1"/>
  <c r="L28" i="3" s="1"/>
  <c r="N152" i="1"/>
  <c r="L26" i="3" s="1"/>
  <c r="N136" i="1"/>
  <c r="L24" i="3"/>
  <c r="N120" i="1"/>
  <c r="L22" i="3" s="1"/>
  <c r="N104" i="1"/>
  <c r="L20" i="3" s="1"/>
  <c r="N71" i="1"/>
  <c r="L18" i="3"/>
  <c r="N31" i="1"/>
  <c r="L12" i="3" s="1"/>
  <c r="N39" i="1"/>
  <c r="L14" i="3" s="1"/>
  <c r="N55" i="1"/>
  <c r="L16" i="3"/>
  <c r="N15" i="1"/>
  <c r="L10" i="3" s="1"/>
  <c r="N13" i="1"/>
  <c r="N660" i="4"/>
  <c r="N764" i="1"/>
  <c r="N649" i="4"/>
  <c r="N748" i="1"/>
  <c r="N633" i="4"/>
  <c r="N730" i="1"/>
  <c r="N710" i="1"/>
  <c r="N608" i="4"/>
  <c r="N678" i="1"/>
  <c r="N694" i="1"/>
  <c r="N592" i="4"/>
  <c r="N614" i="4"/>
  <c r="N545" i="4"/>
  <c r="N660" i="1"/>
  <c r="N561" i="4"/>
  <c r="N644" i="1"/>
  <c r="N528" i="4"/>
  <c r="N628" i="1"/>
  <c r="N513" i="4"/>
  <c r="N612" i="1"/>
  <c r="N506" i="4"/>
  <c r="N585" i="1"/>
  <c r="N492" i="4"/>
  <c r="N566" i="1"/>
  <c r="N482" i="4"/>
  <c r="N550" i="1"/>
  <c r="N472" i="4"/>
  <c r="N534" i="1"/>
  <c r="N456" i="4"/>
  <c r="N518" i="1"/>
  <c r="N442" i="4"/>
  <c r="N499" i="1"/>
  <c r="N393" i="4"/>
  <c r="N480" i="1"/>
  <c r="N425" i="4"/>
  <c r="N464" i="1"/>
  <c r="N409" i="4"/>
  <c r="N448" i="1"/>
  <c r="N373" i="4"/>
  <c r="N372" i="4"/>
  <c r="N376" i="4"/>
  <c r="N432" i="1"/>
  <c r="N357" i="4"/>
  <c r="N402" i="1"/>
  <c r="N346" i="4"/>
  <c r="N386" i="1"/>
  <c r="N330" i="4"/>
  <c r="N370" i="1"/>
  <c r="N311" i="4"/>
  <c r="N351" i="1"/>
  <c r="N298" i="4"/>
  <c r="N335" i="1"/>
  <c r="N271" i="4"/>
  <c r="N319" i="1"/>
  <c r="N257" i="4"/>
  <c r="N301" i="1"/>
  <c r="N241" i="4"/>
  <c r="N285" i="1"/>
  <c r="N270" i="1"/>
  <c r="N206" i="4"/>
  <c r="N207" i="4"/>
  <c r="N254" i="1"/>
  <c r="N188" i="4"/>
  <c r="N235" i="1"/>
  <c r="N177" i="4"/>
  <c r="N219" i="1"/>
  <c r="N113" i="4"/>
  <c r="N202" i="1"/>
  <c r="N36" i="1"/>
  <c r="N37" i="1"/>
  <c r="N203" i="1"/>
  <c r="N195" i="1"/>
  <c r="N163" i="4"/>
  <c r="N182" i="1"/>
  <c r="N147" i="4"/>
  <c r="N166" i="1"/>
  <c r="D30" i="3"/>
  <c r="F30" i="3"/>
  <c r="H30" i="3"/>
  <c r="D26" i="3"/>
  <c r="F26" i="3"/>
  <c r="H26" i="3"/>
  <c r="N131" i="4"/>
  <c r="N150" i="1"/>
  <c r="N97" i="4"/>
  <c r="N134" i="1"/>
  <c r="N81" i="4"/>
  <c r="N118" i="1"/>
  <c r="N67" i="4"/>
  <c r="N102" i="1"/>
  <c r="N87" i="1"/>
  <c r="N86" i="1"/>
  <c r="N56" i="4"/>
  <c r="N40" i="4"/>
  <c r="N69" i="1"/>
  <c r="N53" i="1"/>
  <c r="N24" i="4"/>
  <c r="N12" i="1"/>
  <c r="N29" i="1"/>
  <c r="N14" i="4"/>
  <c r="N13" i="4"/>
  <c r="N11" i="1"/>
  <c r="D12" i="3"/>
  <c r="F12" i="3"/>
  <c r="H12" i="3"/>
  <c r="N659" i="4"/>
  <c r="N658" i="4"/>
  <c r="N657" i="4"/>
  <c r="N656" i="4"/>
  <c r="N655" i="4"/>
  <c r="N648" i="4"/>
  <c r="N647" i="4"/>
  <c r="N646" i="4"/>
  <c r="N645" i="4"/>
  <c r="N644" i="4"/>
  <c r="N643" i="4"/>
  <c r="N642" i="4"/>
  <c r="N641" i="4"/>
  <c r="N640" i="4"/>
  <c r="N639" i="4"/>
  <c r="N632" i="4"/>
  <c r="N631" i="4"/>
  <c r="N630" i="4"/>
  <c r="N629" i="4"/>
  <c r="N628" i="4"/>
  <c r="N627" i="4"/>
  <c r="N626" i="4"/>
  <c r="N625" i="4"/>
  <c r="N624" i="4"/>
  <c r="N623" i="4"/>
  <c r="N607" i="4"/>
  <c r="N606" i="4"/>
  <c r="N605" i="4"/>
  <c r="N604" i="4"/>
  <c r="N603" i="4"/>
  <c r="N602" i="4"/>
  <c r="N601" i="4"/>
  <c r="N600" i="4"/>
  <c r="N599" i="4"/>
  <c r="N598" i="4"/>
  <c r="N591" i="4"/>
  <c r="N590" i="4"/>
  <c r="N589" i="4"/>
  <c r="N588" i="4"/>
  <c r="N587" i="4"/>
  <c r="N586" i="4"/>
  <c r="N585" i="4"/>
  <c r="N584" i="4"/>
  <c r="N583" i="4"/>
  <c r="N582" i="4"/>
  <c r="N576" i="4"/>
  <c r="N575" i="4"/>
  <c r="N574" i="4"/>
  <c r="N573" i="4"/>
  <c r="N572" i="4"/>
  <c r="N571" i="4"/>
  <c r="N570" i="4"/>
  <c r="N569" i="4"/>
  <c r="N568" i="4"/>
  <c r="N567" i="4"/>
  <c r="N560" i="4"/>
  <c r="N559" i="4"/>
  <c r="N558" i="4"/>
  <c r="N557" i="4"/>
  <c r="N556" i="4"/>
  <c r="N555" i="4"/>
  <c r="N554" i="4"/>
  <c r="N553" i="4"/>
  <c r="N552" i="4"/>
  <c r="N551" i="4"/>
  <c r="N544" i="4"/>
  <c r="N543" i="4"/>
  <c r="N542" i="4"/>
  <c r="N541" i="4"/>
  <c r="N540" i="4"/>
  <c r="N539" i="4"/>
  <c r="N538" i="4"/>
  <c r="N537" i="4"/>
  <c r="N536" i="4"/>
  <c r="N535" i="4"/>
  <c r="N527" i="4"/>
  <c r="N526" i="4"/>
  <c r="N525" i="4"/>
  <c r="N524" i="4"/>
  <c r="N523" i="4"/>
  <c r="N522" i="4"/>
  <c r="N521" i="4"/>
  <c r="N520" i="4"/>
  <c r="N519" i="4"/>
  <c r="N512" i="4"/>
  <c r="N505" i="4"/>
  <c r="N504" i="4"/>
  <c r="N503" i="4"/>
  <c r="N502" i="4"/>
  <c r="N501" i="4"/>
  <c r="N491" i="4"/>
  <c r="N490" i="4"/>
  <c r="N489" i="4"/>
  <c r="N488" i="4"/>
  <c r="N471" i="4"/>
  <c r="N470" i="4"/>
  <c r="N469" i="4"/>
  <c r="N468" i="4"/>
  <c r="N467" i="4"/>
  <c r="N466" i="4"/>
  <c r="N465" i="4"/>
  <c r="N464" i="4"/>
  <c r="N463" i="4"/>
  <c r="N462" i="4"/>
  <c r="N481" i="4"/>
  <c r="N480" i="4"/>
  <c r="N479" i="4"/>
  <c r="N478" i="4"/>
  <c r="N455" i="4"/>
  <c r="N454" i="4"/>
  <c r="N453" i="4"/>
  <c r="N452" i="4"/>
  <c r="N441" i="4"/>
  <c r="N440" i="4"/>
  <c r="N439" i="4"/>
  <c r="N438" i="4"/>
  <c r="N437" i="4"/>
  <c r="N436" i="4"/>
  <c r="N435" i="4"/>
  <c r="N434" i="4"/>
  <c r="N433" i="4"/>
  <c r="N432" i="4"/>
  <c r="N424" i="4"/>
  <c r="N423" i="4"/>
  <c r="N422" i="4"/>
  <c r="N421" i="4"/>
  <c r="N420" i="4"/>
  <c r="N419" i="4"/>
  <c r="N418" i="4"/>
  <c r="N417" i="4"/>
  <c r="N416" i="4"/>
  <c r="N415" i="4"/>
  <c r="N408" i="4"/>
  <c r="N407" i="4"/>
  <c r="N406" i="4"/>
  <c r="N405" i="4"/>
  <c r="N404" i="4"/>
  <c r="N403" i="4"/>
  <c r="N402" i="4"/>
  <c r="N401" i="4"/>
  <c r="N400" i="4"/>
  <c r="N399" i="4"/>
  <c r="N392" i="4"/>
  <c r="N391" i="4"/>
  <c r="N390" i="4"/>
  <c r="N389" i="4"/>
  <c r="N388" i="4"/>
  <c r="N387" i="4"/>
  <c r="N386" i="4"/>
  <c r="N385" i="4"/>
  <c r="N384" i="4"/>
  <c r="N383" i="4"/>
  <c r="N375" i="4"/>
  <c r="N374" i="4"/>
  <c r="N371" i="4"/>
  <c r="N370" i="4"/>
  <c r="N369" i="4"/>
  <c r="N368" i="4"/>
  <c r="N367" i="4"/>
  <c r="N366" i="4"/>
  <c r="N356" i="4"/>
  <c r="N355" i="4"/>
  <c r="N354" i="4"/>
  <c r="N353" i="4"/>
  <c r="N352" i="4"/>
  <c r="N329" i="4"/>
  <c r="N328" i="4"/>
  <c r="N327" i="4"/>
  <c r="N326" i="4"/>
  <c r="N325" i="4"/>
  <c r="N324" i="4"/>
  <c r="N323" i="4"/>
  <c r="N322" i="4"/>
  <c r="N321" i="4"/>
  <c r="N320" i="4"/>
  <c r="N345" i="4"/>
  <c r="N344" i="4"/>
  <c r="N343" i="4"/>
  <c r="N342" i="4"/>
  <c r="N341" i="4"/>
  <c r="N340" i="4"/>
  <c r="N339" i="4"/>
  <c r="N338" i="4"/>
  <c r="N337" i="4"/>
  <c r="N336" i="4"/>
  <c r="N310" i="4"/>
  <c r="N309" i="4"/>
  <c r="N308" i="4"/>
  <c r="N307" i="4"/>
  <c r="N306" i="4"/>
  <c r="N305" i="4"/>
  <c r="N304" i="4"/>
  <c r="N297" i="4"/>
  <c r="N296" i="4"/>
  <c r="N295" i="4"/>
  <c r="N294" i="4"/>
  <c r="N293" i="4"/>
  <c r="N292" i="4"/>
  <c r="N291" i="4"/>
  <c r="N290" i="4"/>
  <c r="N289" i="4"/>
  <c r="N288" i="4"/>
  <c r="N282" i="4"/>
  <c r="N281" i="4"/>
  <c r="N280" i="4"/>
  <c r="N279" i="4"/>
  <c r="N278" i="4"/>
  <c r="N277" i="4"/>
  <c r="N256" i="4"/>
  <c r="N255" i="4"/>
  <c r="N254" i="4"/>
  <c r="N253" i="4"/>
  <c r="N252" i="4"/>
  <c r="N251" i="4"/>
  <c r="N250" i="4"/>
  <c r="N249" i="4"/>
  <c r="N248" i="4"/>
  <c r="N247" i="4"/>
  <c r="N270" i="4"/>
  <c r="N269" i="4"/>
  <c r="N268" i="4"/>
  <c r="N267" i="4"/>
  <c r="N266" i="4"/>
  <c r="N265" i="4"/>
  <c r="N264" i="4"/>
  <c r="N263" i="4"/>
  <c r="N224" i="4"/>
  <c r="N218" i="4"/>
  <c r="N217" i="4"/>
  <c r="N216" i="4"/>
  <c r="N215" i="4"/>
  <c r="N214" i="4"/>
  <c r="N213" i="4"/>
  <c r="N240" i="4"/>
  <c r="N239" i="4"/>
  <c r="N238" i="4"/>
  <c r="N237" i="4"/>
  <c r="N236" i="4"/>
  <c r="N235" i="4"/>
  <c r="N234" i="4"/>
  <c r="N233" i="4"/>
  <c r="N232" i="4"/>
  <c r="N231" i="4"/>
  <c r="N205" i="4"/>
  <c r="N204" i="4"/>
  <c r="N203" i="4"/>
  <c r="N202" i="4"/>
  <c r="N201" i="4"/>
  <c r="N200" i="4"/>
  <c r="N199" i="4"/>
  <c r="N198" i="4"/>
  <c r="N197" i="4"/>
  <c r="N187" i="4"/>
  <c r="N186" i="4"/>
  <c r="N185" i="4"/>
  <c r="N184" i="4"/>
  <c r="N183" i="4"/>
  <c r="N176" i="4"/>
  <c r="N175" i="4"/>
  <c r="N174" i="4"/>
  <c r="N173" i="4"/>
  <c r="N172" i="4"/>
  <c r="N171" i="4"/>
  <c r="N170" i="4"/>
  <c r="N169" i="4"/>
  <c r="N112" i="4"/>
  <c r="N111" i="4"/>
  <c r="N110" i="4"/>
  <c r="N109" i="4"/>
  <c r="N108" i="4"/>
  <c r="N107" i="4"/>
  <c r="N106" i="4"/>
  <c r="N105" i="4"/>
  <c r="N104" i="4"/>
  <c r="N103" i="4"/>
  <c r="N146" i="4"/>
  <c r="N145" i="4"/>
  <c r="N144" i="4"/>
  <c r="N143" i="4"/>
  <c r="N142" i="4"/>
  <c r="N141" i="4"/>
  <c r="N140" i="4"/>
  <c r="N139" i="4"/>
  <c r="N138" i="4"/>
  <c r="N137" i="4"/>
  <c r="N130" i="4"/>
  <c r="N129" i="4"/>
  <c r="N128" i="4"/>
  <c r="N127" i="4"/>
  <c r="N126" i="4"/>
  <c r="N125" i="4"/>
  <c r="N124" i="4"/>
  <c r="N123" i="4"/>
  <c r="N122" i="4"/>
  <c r="N121" i="4"/>
  <c r="N162" i="4"/>
  <c r="N161" i="4"/>
  <c r="N160" i="4"/>
  <c r="N159" i="4"/>
  <c r="N158" i="4"/>
  <c r="N157" i="4"/>
  <c r="N156" i="4"/>
  <c r="N155" i="4"/>
  <c r="N154" i="4"/>
  <c r="N153" i="4"/>
  <c r="N96" i="4"/>
  <c r="N95" i="4"/>
  <c r="N94" i="4"/>
  <c r="N93" i="4"/>
  <c r="N92" i="4"/>
  <c r="N91" i="4"/>
  <c r="N90" i="4"/>
  <c r="N89" i="4"/>
  <c r="N88" i="4"/>
  <c r="N87" i="4"/>
  <c r="N80" i="4"/>
  <c r="N79" i="4"/>
  <c r="N78" i="4"/>
  <c r="N77" i="4"/>
  <c r="N76" i="4"/>
  <c r="N75" i="4"/>
  <c r="N74" i="4"/>
  <c r="N73" i="4"/>
  <c r="N66" i="4"/>
  <c r="N65" i="4"/>
  <c r="N64" i="4"/>
  <c r="N63" i="4"/>
  <c r="N62" i="4"/>
  <c r="N55" i="4"/>
  <c r="N54" i="4"/>
  <c r="N53" i="4"/>
  <c r="N52" i="4"/>
  <c r="N51" i="4"/>
  <c r="N50" i="4"/>
  <c r="N49" i="4"/>
  <c r="N48" i="4"/>
  <c r="N47" i="4"/>
  <c r="N46" i="4"/>
  <c r="N39" i="4"/>
  <c r="N38" i="4"/>
  <c r="N37" i="4"/>
  <c r="N36" i="4"/>
  <c r="N35" i="4"/>
  <c r="N34" i="4"/>
  <c r="N33" i="4"/>
  <c r="N32" i="4"/>
  <c r="N31" i="4"/>
  <c r="N30" i="4"/>
  <c r="N23" i="4"/>
  <c r="N22" i="4"/>
  <c r="N21" i="4"/>
  <c r="N20" i="4"/>
  <c r="N12" i="4"/>
  <c r="N11" i="4"/>
  <c r="N10" i="4"/>
  <c r="N9" i="4"/>
  <c r="N763" i="1"/>
  <c r="N762" i="1"/>
  <c r="N747" i="1"/>
  <c r="N746" i="1"/>
  <c r="N729" i="1"/>
  <c r="N728" i="1"/>
  <c r="N693" i="1"/>
  <c r="N692" i="1"/>
  <c r="N709" i="1"/>
  <c r="N708" i="1"/>
  <c r="N677" i="1"/>
  <c r="N676" i="1"/>
  <c r="N643" i="1"/>
  <c r="N642" i="1"/>
  <c r="N659" i="1"/>
  <c r="N658" i="1"/>
  <c r="N627" i="1"/>
  <c r="N626" i="1"/>
  <c r="N611" i="1"/>
  <c r="N610" i="1"/>
  <c r="N584" i="1"/>
  <c r="N583" i="1"/>
  <c r="N565" i="1"/>
  <c r="N564" i="1"/>
  <c r="N533" i="1"/>
  <c r="N532" i="1"/>
  <c r="N549" i="1"/>
  <c r="N548" i="1"/>
  <c r="N517" i="1"/>
  <c r="N516" i="1"/>
  <c r="N498" i="1"/>
  <c r="N497" i="1"/>
  <c r="N463" i="1"/>
  <c r="N462" i="1"/>
  <c r="N447" i="1"/>
  <c r="N446" i="1"/>
  <c r="N479" i="1"/>
  <c r="N478" i="1"/>
  <c r="N431" i="1"/>
  <c r="N430" i="1"/>
  <c r="N401" i="1"/>
  <c r="N400" i="1"/>
  <c r="N369" i="1"/>
  <c r="N368" i="1"/>
  <c r="N385" i="1"/>
  <c r="N384" i="1"/>
  <c r="N350" i="1"/>
  <c r="N349" i="1"/>
  <c r="N334" i="1"/>
  <c r="N333" i="1"/>
  <c r="N300" i="1"/>
  <c r="N299" i="1"/>
  <c r="N318" i="1"/>
  <c r="N317" i="1"/>
  <c r="N269" i="1"/>
  <c r="N268" i="1"/>
  <c r="N284" i="1"/>
  <c r="N283" i="1"/>
  <c r="N253" i="1"/>
  <c r="N252" i="1"/>
  <c r="N234" i="1"/>
  <c r="N233" i="1"/>
  <c r="N218" i="1"/>
  <c r="N217" i="1"/>
  <c r="N165" i="1"/>
  <c r="N164" i="1"/>
  <c r="N149" i="1"/>
  <c r="N148" i="1"/>
  <c r="N194" i="1"/>
  <c r="N193" i="1"/>
  <c r="N181" i="1"/>
  <c r="N180" i="1"/>
  <c r="N133" i="1"/>
  <c r="N132" i="1"/>
  <c r="N117" i="1"/>
  <c r="N116" i="1"/>
  <c r="N101" i="1"/>
  <c r="N100" i="1"/>
  <c r="N85" i="1"/>
  <c r="N68" i="1"/>
  <c r="N67" i="1"/>
  <c r="N52" i="1"/>
  <c r="N51" i="1"/>
  <c r="N28" i="1"/>
  <c r="N27" i="1"/>
  <c r="N50" i="1"/>
  <c r="N147" i="1"/>
  <c r="N761" i="1"/>
  <c r="N745" i="1"/>
  <c r="N727" i="1"/>
  <c r="N691" i="1"/>
  <c r="N707" i="1"/>
  <c r="N675" i="1"/>
  <c r="N641" i="1"/>
  <c r="N657" i="1"/>
  <c r="N625" i="1"/>
  <c r="N609" i="1"/>
  <c r="N582" i="1"/>
  <c r="N563" i="1"/>
  <c r="N531" i="1"/>
  <c r="N547" i="1"/>
  <c r="N515" i="1"/>
  <c r="N461" i="1"/>
  <c r="N496" i="1"/>
  <c r="N445" i="1"/>
  <c r="N477" i="1"/>
  <c r="N429" i="1"/>
  <c r="N399" i="1"/>
  <c r="N367" i="1"/>
  <c r="N383" i="1"/>
  <c r="N348" i="1"/>
  <c r="N332" i="1"/>
  <c r="N298" i="1"/>
  <c r="N316" i="1"/>
  <c r="N267" i="1"/>
  <c r="N282" i="1"/>
  <c r="N251" i="1"/>
  <c r="N232" i="1"/>
  <c r="N216" i="1"/>
  <c r="N163" i="1"/>
  <c r="N192" i="1"/>
  <c r="N179" i="1"/>
  <c r="N131" i="1"/>
  <c r="N115" i="1"/>
  <c r="N99" i="1"/>
  <c r="N84" i="1"/>
  <c r="N66" i="1"/>
  <c r="N26" i="1"/>
  <c r="N624" i="1"/>
  <c r="N623" i="1"/>
  <c r="N622" i="1"/>
  <c r="N25" i="1"/>
  <c r="D138" i="3"/>
  <c r="F138" i="3"/>
  <c r="H138" i="3"/>
  <c r="D140" i="3"/>
  <c r="F140" i="3"/>
  <c r="H140" i="3"/>
  <c r="D142" i="3"/>
  <c r="F142" i="3"/>
  <c r="H142" i="3"/>
  <c r="D113" i="3"/>
  <c r="F113" i="3"/>
  <c r="H113" i="3"/>
  <c r="D117" i="3"/>
  <c r="F117" i="3"/>
  <c r="H117" i="3"/>
  <c r="D119" i="3"/>
  <c r="F119" i="3"/>
  <c r="H119" i="3"/>
  <c r="D123" i="3"/>
  <c r="F123" i="3"/>
  <c r="H123" i="3"/>
  <c r="D121" i="3"/>
  <c r="F121" i="3"/>
  <c r="H121" i="3"/>
  <c r="D125" i="3"/>
  <c r="F125" i="3"/>
  <c r="H125" i="3"/>
  <c r="D129" i="3"/>
  <c r="F129" i="3"/>
  <c r="H129" i="3"/>
  <c r="D127" i="3"/>
  <c r="F127" i="3"/>
  <c r="H127" i="3"/>
  <c r="D98" i="3"/>
  <c r="F98" i="3"/>
  <c r="H98" i="3"/>
  <c r="D102" i="3"/>
  <c r="F102" i="3"/>
  <c r="H102" i="3"/>
  <c r="D100" i="3"/>
  <c r="F100" i="3"/>
  <c r="H100" i="3"/>
  <c r="D104" i="3"/>
  <c r="F104" i="3"/>
  <c r="H104" i="3"/>
  <c r="D85" i="3"/>
  <c r="F85" i="3"/>
  <c r="H85" i="3"/>
  <c r="N460" i="1"/>
  <c r="D81" i="3"/>
  <c r="F81" i="3"/>
  <c r="H81" i="3"/>
  <c r="D87" i="3"/>
  <c r="F87" i="3"/>
  <c r="H87" i="3"/>
  <c r="D83" i="3"/>
  <c r="F83" i="3"/>
  <c r="H83" i="3"/>
  <c r="D89" i="3"/>
  <c r="F89" i="3"/>
  <c r="H89" i="3"/>
  <c r="D68" i="3"/>
  <c r="F68" i="3"/>
  <c r="H68" i="3"/>
  <c r="D66" i="3"/>
  <c r="F66" i="3"/>
  <c r="H66" i="3"/>
  <c r="D72" i="3"/>
  <c r="F72" i="3"/>
  <c r="H72" i="3"/>
  <c r="D47" i="3"/>
  <c r="F47" i="3"/>
  <c r="H47" i="3"/>
  <c r="D49" i="3"/>
  <c r="F49" i="3"/>
  <c r="H49" i="3"/>
  <c r="D53" i="3"/>
  <c r="F53" i="3"/>
  <c r="H53" i="3"/>
  <c r="D51" i="3"/>
  <c r="F51" i="3"/>
  <c r="H51" i="3"/>
  <c r="D55" i="3"/>
  <c r="F55" i="3"/>
  <c r="H55" i="3"/>
  <c r="D57" i="3"/>
  <c r="F57" i="3"/>
  <c r="H57" i="3"/>
  <c r="D24" i="3"/>
  <c r="F24" i="3"/>
  <c r="H24" i="3"/>
  <c r="D32" i="3"/>
  <c r="F32" i="3"/>
  <c r="H32" i="3"/>
  <c r="D28" i="3"/>
  <c r="F28" i="3"/>
  <c r="H28" i="3"/>
  <c r="D36" i="3"/>
  <c r="F36" i="3"/>
  <c r="H36" i="3"/>
  <c r="D38" i="3"/>
  <c r="F38" i="3"/>
  <c r="H38" i="3"/>
  <c r="D22" i="3"/>
  <c r="F22" i="3"/>
  <c r="H22" i="3"/>
  <c r="N760" i="1"/>
  <c r="N744" i="1"/>
  <c r="N726" i="1"/>
  <c r="N690" i="1"/>
  <c r="N706" i="1"/>
  <c r="N674" i="1"/>
  <c r="N640" i="1"/>
  <c r="N656" i="1"/>
  <c r="N608" i="1"/>
  <c r="N581" i="1"/>
  <c r="N562" i="1"/>
  <c r="N530" i="1"/>
  <c r="N546" i="1"/>
  <c r="N514" i="1"/>
  <c r="N495" i="1"/>
  <c r="N444" i="1"/>
  <c r="N476" i="1"/>
  <c r="N428" i="1"/>
  <c r="N398" i="1"/>
  <c r="N366" i="1"/>
  <c r="N382" i="1"/>
  <c r="N347" i="1"/>
  <c r="N331" i="1"/>
  <c r="N297" i="1"/>
  <c r="N315" i="1"/>
  <c r="N266" i="1"/>
  <c r="N281" i="1"/>
  <c r="N250" i="1"/>
  <c r="N231" i="1"/>
  <c r="N215" i="1"/>
  <c r="N162" i="1"/>
  <c r="N146" i="1"/>
  <c r="N191" i="1"/>
  <c r="N178" i="1"/>
  <c r="N130" i="1"/>
  <c r="N114" i="1"/>
  <c r="N98" i="1"/>
  <c r="N83" i="1"/>
  <c r="N65" i="1"/>
  <c r="N49" i="1"/>
  <c r="N313" i="1"/>
  <c r="N759" i="1"/>
  <c r="N743" i="1"/>
  <c r="N689" i="1"/>
  <c r="N705" i="1"/>
  <c r="N673" i="1"/>
  <c r="N639" i="1"/>
  <c r="N655" i="1"/>
  <c r="N607" i="1"/>
  <c r="N580" i="1"/>
  <c r="N561" i="1"/>
  <c r="N529" i="1"/>
  <c r="N545" i="1"/>
  <c r="N513" i="1"/>
  <c r="N494" i="1"/>
  <c r="N459" i="1"/>
  <c r="N443" i="1"/>
  <c r="N475" i="1"/>
  <c r="N427" i="1"/>
  <c r="N397" i="1"/>
  <c r="N365" i="1"/>
  <c r="N381" i="1"/>
  <c r="N346" i="1"/>
  <c r="N330" i="1"/>
  <c r="N296" i="1"/>
  <c r="N314" i="1"/>
  <c r="N265" i="1"/>
  <c r="N280" i="1"/>
  <c r="N249" i="1"/>
  <c r="N230" i="1"/>
  <c r="N214" i="1"/>
  <c r="N161" i="1"/>
  <c r="N145" i="1"/>
  <c r="N190" i="1"/>
  <c r="N189" i="1"/>
  <c r="N177" i="1"/>
  <c r="N129" i="1"/>
  <c r="N113" i="1"/>
  <c r="N97" i="1"/>
  <c r="N82" i="1"/>
  <c r="N64" i="1"/>
  <c r="N48" i="1"/>
  <c r="N24" i="1"/>
  <c r="N493" i="1"/>
  <c r="N758" i="1"/>
  <c r="N742" i="1"/>
  <c r="N724" i="1"/>
  <c r="N688" i="1"/>
  <c r="N704" i="1"/>
  <c r="N672" i="1"/>
  <c r="N638" i="1"/>
  <c r="N654" i="1"/>
  <c r="N606" i="1"/>
  <c r="N579" i="1"/>
  <c r="N560" i="1"/>
  <c r="N528" i="1"/>
  <c r="N544" i="1"/>
  <c r="N512" i="1"/>
  <c r="N458" i="1"/>
  <c r="N442" i="1"/>
  <c r="N474" i="1"/>
  <c r="N426" i="1"/>
  <c r="N396" i="1"/>
  <c r="N364" i="1"/>
  <c r="N380" i="1"/>
  <c r="N345" i="1"/>
  <c r="N329" i="1"/>
  <c r="N295" i="1"/>
  <c r="N264" i="1"/>
  <c r="N279" i="1"/>
  <c r="N248" i="1"/>
  <c r="N229" i="1"/>
  <c r="N213" i="1"/>
  <c r="N160" i="1"/>
  <c r="N144" i="1"/>
  <c r="N176" i="1"/>
  <c r="N128" i="1"/>
  <c r="N112" i="1"/>
  <c r="N96" i="1"/>
  <c r="N81" i="1"/>
  <c r="N63" i="1"/>
  <c r="N47" i="1"/>
  <c r="N723" i="1"/>
  <c r="J140" i="3"/>
  <c r="H20" i="3"/>
  <c r="F20" i="3"/>
  <c r="D20" i="3"/>
  <c r="H18" i="3"/>
  <c r="F18" i="3"/>
  <c r="D18" i="3"/>
  <c r="H16" i="3"/>
  <c r="F16" i="3"/>
  <c r="D16" i="3"/>
</calcChain>
</file>

<file path=xl/sharedStrings.xml><?xml version="1.0" encoding="utf-8"?>
<sst xmlns="http://schemas.openxmlformats.org/spreadsheetml/2006/main" count="2774" uniqueCount="307">
  <si>
    <t>EIGHT HOUR OZONE AVERAGES (PPM)</t>
  </si>
  <si>
    <t>Allen County</t>
  </si>
  <si>
    <t>Year</t>
  </si>
  <si>
    <t>1st</t>
  </si>
  <si>
    <t>2nd</t>
  </si>
  <si>
    <t>3rd</t>
  </si>
  <si>
    <t>4th</t>
  </si>
  <si>
    <t/>
  </si>
  <si>
    <t xml:space="preserve">Huntington County </t>
  </si>
  <si>
    <t>Clark County</t>
  </si>
  <si>
    <t>Floyd County</t>
  </si>
  <si>
    <t>New Albany</t>
  </si>
  <si>
    <t>Marion County</t>
  </si>
  <si>
    <t>Hendricks County</t>
  </si>
  <si>
    <t>Avon</t>
  </si>
  <si>
    <t>Boone County</t>
  </si>
  <si>
    <t>Shelby County</t>
  </si>
  <si>
    <t>Fairland</t>
  </si>
  <si>
    <t>Johnson County</t>
  </si>
  <si>
    <t>Trafalgar</t>
  </si>
  <si>
    <t>Morgan County</t>
  </si>
  <si>
    <t>Monrovia</t>
  </si>
  <si>
    <t>Hamilton County</t>
  </si>
  <si>
    <t>Hancock County</t>
  </si>
  <si>
    <t>Fortville</t>
  </si>
  <si>
    <t>Madison County</t>
  </si>
  <si>
    <t>Lake County</t>
  </si>
  <si>
    <t>Lowell</t>
  </si>
  <si>
    <t>Porter County</t>
  </si>
  <si>
    <t>Ogden Dunes</t>
  </si>
  <si>
    <t>Valparaiso</t>
  </si>
  <si>
    <t>LaPorte County</t>
  </si>
  <si>
    <t>LaPorte</t>
  </si>
  <si>
    <t>St. Joseph County</t>
  </si>
  <si>
    <t>Elkhart County</t>
  </si>
  <si>
    <t>Bristol</t>
  </si>
  <si>
    <t>Cass County, MI</t>
  </si>
  <si>
    <t>Posey County</t>
  </si>
  <si>
    <t>Vanderburgh County</t>
  </si>
  <si>
    <t>Evansville - Mill Rd.</t>
  </si>
  <si>
    <t>Warrick County</t>
  </si>
  <si>
    <t>Vigo County</t>
  </si>
  <si>
    <t>Jackson County</t>
  </si>
  <si>
    <t>Plummer</t>
  </si>
  <si>
    <t>Perry County</t>
  </si>
  <si>
    <t>Whitestown</t>
  </si>
  <si>
    <t>Brownstown</t>
  </si>
  <si>
    <t>Sandcut</t>
  </si>
  <si>
    <t>Delaware County</t>
  </si>
  <si>
    <t>Albany</t>
  </si>
  <si>
    <t>Carroll County</t>
  </si>
  <si>
    <t>Flora</t>
  </si>
  <si>
    <t>Treatment Plant</t>
  </si>
  <si>
    <t>Bristol Elem</t>
  </si>
  <si>
    <t xml:space="preserve">INDIANA OZONE - DAILY MAXIMUM 8-HOUR AVERAGES </t>
  </si>
  <si>
    <t>Clark County, IL</t>
  </si>
  <si>
    <t>3 Year Average of 4th High</t>
  </si>
  <si>
    <t>Site Design Value</t>
  </si>
  <si>
    <t>Date</t>
  </si>
  <si>
    <t>Site</t>
  </si>
  <si>
    <t>Critical Value</t>
  </si>
  <si>
    <t>County</t>
  </si>
  <si>
    <t>Leopold</t>
  </si>
  <si>
    <t>Allen</t>
  </si>
  <si>
    <t>Huntington</t>
  </si>
  <si>
    <t>Clark</t>
  </si>
  <si>
    <t>Floyd</t>
  </si>
  <si>
    <t>Marion</t>
  </si>
  <si>
    <t>Hendricks</t>
  </si>
  <si>
    <t>Boone</t>
  </si>
  <si>
    <t xml:space="preserve">Shelby </t>
  </si>
  <si>
    <t>Johnson</t>
  </si>
  <si>
    <t>Morgan</t>
  </si>
  <si>
    <t>Hamilton</t>
  </si>
  <si>
    <t>Madison</t>
  </si>
  <si>
    <t>Delaware</t>
  </si>
  <si>
    <t>Vigo</t>
  </si>
  <si>
    <t>Lake</t>
  </si>
  <si>
    <t>Porter</t>
  </si>
  <si>
    <t>Elkhart</t>
  </si>
  <si>
    <t>St. Phillips</t>
  </si>
  <si>
    <t>Vanderburgh</t>
  </si>
  <si>
    <t>Warrick</t>
  </si>
  <si>
    <t>Jackson</t>
  </si>
  <si>
    <t>Carroll</t>
  </si>
  <si>
    <t>Perry</t>
  </si>
  <si>
    <t>Dayville</t>
  </si>
  <si>
    <t>Posey</t>
  </si>
  <si>
    <t xml:space="preserve">St. Joseph </t>
  </si>
  <si>
    <t>St. Joseph</t>
  </si>
  <si>
    <t>Clark, IL</t>
  </si>
  <si>
    <t>18 003 0004</t>
  </si>
  <si>
    <t>18 003 0002</t>
  </si>
  <si>
    <t>18 069 0002</t>
  </si>
  <si>
    <t>18 019 0003</t>
  </si>
  <si>
    <t>18 043 1004</t>
  </si>
  <si>
    <t>18 097 0042</t>
  </si>
  <si>
    <t>18 097 0057</t>
  </si>
  <si>
    <t>18 097 0050</t>
  </si>
  <si>
    <t>18 097 0073</t>
  </si>
  <si>
    <t>18 063 0004</t>
  </si>
  <si>
    <t>18 011 0001</t>
  </si>
  <si>
    <t>18 145 0001</t>
  </si>
  <si>
    <t>18 081 0002</t>
  </si>
  <si>
    <t>18 109 0005</t>
  </si>
  <si>
    <t>18 057 1001</t>
  </si>
  <si>
    <t>18 059 0003</t>
  </si>
  <si>
    <t>18 095 0010</t>
  </si>
  <si>
    <t>18 035 0010</t>
  </si>
  <si>
    <t>18 089 0022</t>
  </si>
  <si>
    <t>18 089 0030</t>
  </si>
  <si>
    <t>18 089 0024</t>
  </si>
  <si>
    <t>18 127 0020</t>
  </si>
  <si>
    <t>18 127 0024</t>
  </si>
  <si>
    <t>18 127 0026</t>
  </si>
  <si>
    <t>18 091 0005</t>
  </si>
  <si>
    <t>18 091 0010</t>
  </si>
  <si>
    <t>18 141 1007</t>
  </si>
  <si>
    <t>18 141 0010</t>
  </si>
  <si>
    <t>18 039 0002</t>
  </si>
  <si>
    <t>18 039 0007</t>
  </si>
  <si>
    <t>26 027 0003</t>
  </si>
  <si>
    <t>18 129 0003</t>
  </si>
  <si>
    <t>18 163 0012</t>
  </si>
  <si>
    <t>18 163 0013</t>
  </si>
  <si>
    <t>18 173 0008</t>
  </si>
  <si>
    <t>18 173 0011</t>
  </si>
  <si>
    <t>18 173 0009</t>
  </si>
  <si>
    <t>18 167 0018</t>
  </si>
  <si>
    <t>18 167 0024</t>
  </si>
  <si>
    <t>17 023 0001</t>
  </si>
  <si>
    <t>18 071 0001</t>
  </si>
  <si>
    <t>18 055 0001</t>
  </si>
  <si>
    <t>18 015 0002</t>
  </si>
  <si>
    <t>18 123 0009</t>
  </si>
  <si>
    <t>18 173 0002</t>
  </si>
  <si>
    <t>Central Indiana Region</t>
  </si>
  <si>
    <t>Northwest Indiana Region</t>
  </si>
  <si>
    <t>Northeast Indiana Region</t>
  </si>
  <si>
    <t>Southwest Indiana Region</t>
  </si>
  <si>
    <t>Southeast Indiana Region</t>
  </si>
  <si>
    <t>Cassopolis, MI</t>
  </si>
  <si>
    <t>3 Year Period</t>
  </si>
  <si>
    <t>(95-97 avg)</t>
  </si>
  <si>
    <t>(96-98 avg)</t>
  </si>
  <si>
    <t xml:space="preserve">(97-99 avg) </t>
  </si>
  <si>
    <t>(98-00 avg)</t>
  </si>
  <si>
    <t>(99-01 avg)</t>
  </si>
  <si>
    <t>(00-02 avg)</t>
  </si>
  <si>
    <t>(01-03 avg)</t>
  </si>
  <si>
    <t>(02-04 avg)</t>
  </si>
  <si>
    <t>(03-05 avg)</t>
  </si>
  <si>
    <t>(04-06 avg)</t>
  </si>
  <si>
    <t>(05-07 avg)</t>
  </si>
  <si>
    <t>(01 avg)</t>
  </si>
  <si>
    <t>(01-02 avg)</t>
  </si>
  <si>
    <t>(00 avg)</t>
  </si>
  <si>
    <t>(00-01 avg)</t>
  </si>
  <si>
    <t>(04 avg)</t>
  </si>
  <si>
    <t>(04-05 avg)</t>
  </si>
  <si>
    <t>(96-97 avg)</t>
  </si>
  <si>
    <t>(2005 avg)</t>
  </si>
  <si>
    <t>(05-06 avg)</t>
  </si>
  <si>
    <t>(97 avg)</t>
  </si>
  <si>
    <t>(98 avg)</t>
  </si>
  <si>
    <t xml:space="preserve">(98-99 avg) </t>
  </si>
  <si>
    <t>(97-98 avg)</t>
  </si>
  <si>
    <t>(02 avg)</t>
  </si>
  <si>
    <t>(02-03 avg)</t>
  </si>
  <si>
    <t>Noblesville</t>
  </si>
  <si>
    <t>Emporia</t>
  </si>
  <si>
    <t>Gary - IITRI</t>
  </si>
  <si>
    <t>Hammond - 141st St.</t>
  </si>
  <si>
    <t>Michigan City - 4th St.</t>
  </si>
  <si>
    <t>Lakeshore</t>
  </si>
  <si>
    <t>Fort Wayne - Beacon St.</t>
  </si>
  <si>
    <t>Leo</t>
  </si>
  <si>
    <t>Terre Haute - Lafayette St.</t>
  </si>
  <si>
    <t>Greene County</t>
  </si>
  <si>
    <t>Inglefield</t>
  </si>
  <si>
    <t>Boonville</t>
  </si>
  <si>
    <t>Lynnville</t>
  </si>
  <si>
    <t>Greene</t>
  </si>
  <si>
    <t>Yankeetown</t>
  </si>
  <si>
    <t>18 141 0015</t>
  </si>
  <si>
    <t>.9/5</t>
  </si>
  <si>
    <t>West Central Indiana Region</t>
  </si>
  <si>
    <t>North Central Indiana Region</t>
  </si>
  <si>
    <t>(06-08 avg)</t>
  </si>
  <si>
    <t>(95-96 avg)</t>
  </si>
  <si>
    <t>(95 avg)</t>
  </si>
  <si>
    <t>(96 avg)</t>
  </si>
  <si>
    <t>Site operations transferred to Michigan DEQ in 2005-continue to monitor data</t>
  </si>
  <si>
    <t xml:space="preserve">   2007: Site moved to new location within same reporting area</t>
  </si>
  <si>
    <t>Charlestown</t>
  </si>
  <si>
    <t>18 019 0008</t>
  </si>
  <si>
    <t>18 141 1008</t>
  </si>
  <si>
    <t>18 057 0005</t>
  </si>
  <si>
    <t xml:space="preserve">   </t>
  </si>
  <si>
    <t>(07-09 avg)</t>
  </si>
  <si>
    <t>18 097 0078</t>
  </si>
  <si>
    <t>(09 avg)</t>
  </si>
  <si>
    <t>18 163 0021</t>
  </si>
  <si>
    <t>Noblesville - 10th St.</t>
  </si>
  <si>
    <t>Terre Haute - Lafayette Ave.</t>
  </si>
  <si>
    <t>(08-10 avg)</t>
  </si>
  <si>
    <t>(09-10 avg)</t>
  </si>
  <si>
    <t>18 057 0006</t>
  </si>
  <si>
    <t>(09-11 avg)</t>
  </si>
  <si>
    <t>(10-12 avg)</t>
  </si>
  <si>
    <t xml:space="preserve">Report Updated Thru: </t>
  </si>
  <si>
    <t>Granger - Fire Station</t>
  </si>
  <si>
    <t>18 141 0016</t>
  </si>
  <si>
    <r>
      <rPr>
        <sz val="12"/>
        <color indexed="10"/>
        <rFont val="Arial"/>
        <family val="2"/>
      </rPr>
      <t>*</t>
    </r>
    <r>
      <rPr>
        <sz val="12"/>
        <rFont val="Arial"/>
        <family val="2"/>
      </rPr>
      <t>1996</t>
    </r>
  </si>
  <si>
    <r>
      <rPr>
        <sz val="12"/>
        <color indexed="10"/>
        <rFont val="Arial"/>
        <family val="2"/>
      </rPr>
      <t>*</t>
    </r>
    <r>
      <rPr>
        <sz val="12"/>
        <rFont val="Arial"/>
        <family val="2"/>
      </rPr>
      <t>2010</t>
    </r>
  </si>
  <si>
    <t>Noblesville - 191st St.</t>
  </si>
  <si>
    <t>Site discontinued September 30th, 2004</t>
  </si>
  <si>
    <t>*Site started on July 1st, 1996</t>
  </si>
  <si>
    <t>Site discontinued September 30th, 2003</t>
  </si>
  <si>
    <t>Site discontinued December 31st, 2007</t>
  </si>
  <si>
    <t>(11-13 avg)</t>
  </si>
  <si>
    <t>18 089 2008</t>
  </si>
  <si>
    <t>(12-14 avg)</t>
  </si>
  <si>
    <t>Potato Creek State Park</t>
  </si>
  <si>
    <t>South Bend - Shields Dr.</t>
  </si>
  <si>
    <t>Indpls. - E.16th St.</t>
  </si>
  <si>
    <t>Indpls. - Washington Park</t>
  </si>
  <si>
    <t>Indpls. - Ft. Harrison</t>
  </si>
  <si>
    <t>Indpls. - Harding St.</t>
  </si>
  <si>
    <t>Whiting - H.S.</t>
  </si>
  <si>
    <t>LaPorte - E.Lincolnway</t>
  </si>
  <si>
    <t>Roanoke Elem. School</t>
  </si>
  <si>
    <t>Granger - Beckley St.</t>
  </si>
  <si>
    <t>West Union, IL</t>
  </si>
  <si>
    <t>Evansville - Buena Vista Rd.</t>
  </si>
  <si>
    <t>Charlestown State Park</t>
  </si>
  <si>
    <t>Indpls. - Mann Rd.</t>
  </si>
  <si>
    <t>Dunes National</t>
  </si>
  <si>
    <t>Leo H.S.</t>
  </si>
  <si>
    <t>Angela &amp; Eddy</t>
  </si>
  <si>
    <t xml:space="preserve">South Bend - </t>
  </si>
  <si>
    <t>St. Philips</t>
  </si>
  <si>
    <t>Hope</t>
  </si>
  <si>
    <t>Bartholomew</t>
  </si>
  <si>
    <t>(13 avg)</t>
  </si>
  <si>
    <t>(13-14 avg)</t>
  </si>
  <si>
    <t>Bartholomew County</t>
  </si>
  <si>
    <t>18 005 0007</t>
  </si>
  <si>
    <t>(14 avg)</t>
  </si>
  <si>
    <t>Helmsburg</t>
  </si>
  <si>
    <t>18 013 0001</t>
  </si>
  <si>
    <t>Brown</t>
  </si>
  <si>
    <t>Indpls. - I-70 E.</t>
  </si>
  <si>
    <t>18 097 0087</t>
  </si>
  <si>
    <t>(13-15 avg)</t>
  </si>
  <si>
    <t>(14-15 avg)</t>
  </si>
  <si>
    <t xml:space="preserve">Bristol </t>
  </si>
  <si>
    <r>
      <rPr>
        <b/>
        <sz val="12"/>
        <color indexed="10"/>
        <rFont val="Arial"/>
        <family val="2"/>
      </rPr>
      <t>*</t>
    </r>
    <r>
      <rPr>
        <sz val="12"/>
        <rFont val="Arial"/>
        <family val="2"/>
      </rPr>
      <t>2002</t>
    </r>
  </si>
  <si>
    <t>*Site moved to Bristol Elementary at beginning of 2002</t>
  </si>
  <si>
    <t>(13-15avg)</t>
  </si>
  <si>
    <t>(14-16 avg)</t>
  </si>
  <si>
    <r>
      <rPr>
        <b/>
        <sz val="12"/>
        <color indexed="10"/>
        <rFont val="Arial"/>
        <family val="2"/>
      </rPr>
      <t>*</t>
    </r>
    <r>
      <rPr>
        <sz val="12"/>
        <rFont val="Arial"/>
        <family val="2"/>
      </rPr>
      <t>2012</t>
    </r>
  </si>
  <si>
    <r>
      <rPr>
        <b/>
        <sz val="12"/>
        <color indexed="10"/>
        <rFont val="Arial"/>
        <family val="2"/>
      </rPr>
      <t>*</t>
    </r>
    <r>
      <rPr>
        <sz val="12"/>
        <rFont val="Arial"/>
        <family val="2"/>
      </rPr>
      <t>2006</t>
    </r>
  </si>
  <si>
    <r>
      <rPr>
        <b/>
        <sz val="12"/>
        <color indexed="10"/>
        <rFont val="Arial"/>
        <family val="2"/>
      </rPr>
      <t>*</t>
    </r>
    <r>
      <rPr>
        <sz val="12"/>
        <rFont val="Arial"/>
        <family val="2"/>
      </rPr>
      <t>2009</t>
    </r>
  </si>
  <si>
    <r>
      <rPr>
        <b/>
        <sz val="12"/>
        <color indexed="10"/>
        <rFont val="Arial"/>
        <family val="2"/>
      </rPr>
      <t>*</t>
    </r>
    <r>
      <rPr>
        <sz val="12"/>
        <rFont val="Arial"/>
        <family val="2"/>
      </rPr>
      <t>2007</t>
    </r>
  </si>
  <si>
    <t>*Design value calculated using data from both sites.</t>
  </si>
  <si>
    <t>*Site was moved to Charlestown State Park in 2007.</t>
  </si>
  <si>
    <r>
      <t>Prior to 2008, Blue Numbers are &lt; 0.085 ppm</t>
    </r>
    <r>
      <rPr>
        <b/>
        <sz val="12"/>
        <rFont val="Arial"/>
        <family val="2"/>
      </rPr>
      <t xml:space="preserve">
</t>
    </r>
    <r>
      <rPr>
        <b/>
        <sz val="12"/>
        <color indexed="10"/>
        <rFont val="Arial"/>
        <family val="2"/>
      </rPr>
      <t>Prior to 2008, Red Numbers are ≥ 0.085 ppm</t>
    </r>
  </si>
  <si>
    <r>
      <t>Beginning 2016, Blue Numbers are &lt; 0.071 ppm</t>
    </r>
    <r>
      <rPr>
        <b/>
        <sz val="12"/>
        <rFont val="Arial"/>
        <family val="2"/>
      </rPr>
      <t xml:space="preserve">
</t>
    </r>
    <r>
      <rPr>
        <b/>
        <sz val="12"/>
        <color indexed="10"/>
        <rFont val="Arial"/>
        <family val="2"/>
      </rPr>
      <t>Beginning 2016, Red Numbers are ≥ 0.071 ppm</t>
    </r>
  </si>
  <si>
    <r>
      <t>From 2008-2015, Blue Numbers are &lt; 0.076 ppm</t>
    </r>
    <r>
      <rPr>
        <b/>
        <sz val="12"/>
        <rFont val="Arial"/>
        <family val="2"/>
      </rPr>
      <t xml:space="preserve">
</t>
    </r>
    <r>
      <rPr>
        <b/>
        <sz val="12"/>
        <color indexed="10"/>
        <rFont val="Arial"/>
        <family val="2"/>
      </rPr>
      <t>From 2008-2015, Red Numbers are ≥ 0.076 ppm</t>
    </r>
  </si>
  <si>
    <t>Days ≥ 0.076 ppm</t>
  </si>
  <si>
    <t>Days ≥ 0.071 ppm</t>
  </si>
  <si>
    <t>Days ≥ 0.085 ppm</t>
  </si>
  <si>
    <t>Days ≥ 0.085ppm</t>
  </si>
  <si>
    <t>Brown County</t>
  </si>
  <si>
    <t>Site discontinued December 31st, 2015</t>
  </si>
  <si>
    <t>*Site operations transferred to Michigan DEQ in 2005-continue to monitor data</t>
  </si>
  <si>
    <r>
      <rPr>
        <b/>
        <sz val="12"/>
        <color indexed="10"/>
        <rFont val="Arial"/>
        <family val="2"/>
      </rPr>
      <t>*</t>
    </r>
    <r>
      <rPr>
        <sz val="12"/>
        <rFont val="Arial"/>
        <family val="2"/>
      </rPr>
      <t>2005</t>
    </r>
  </si>
  <si>
    <t>Note: "Critical Value" is the value of the 4th highest to make 2014-16 avg. non-attainment (.071) 8hr. Avg.</t>
  </si>
  <si>
    <t>14-16 Avg</t>
  </si>
  <si>
    <t>The yellow shading represents the 2014-16 averages that are .071 or above.</t>
  </si>
  <si>
    <t xml:space="preserve">Wabash County </t>
  </si>
  <si>
    <t>Salamonie Reservoir (CASTNET)</t>
  </si>
  <si>
    <t>Salamonie Reservoir</t>
  </si>
  <si>
    <t>(CASTNET)</t>
  </si>
  <si>
    <t>18 169 9991</t>
  </si>
  <si>
    <t>Wabash</t>
  </si>
  <si>
    <t>Knox County</t>
  </si>
  <si>
    <t>Vincennes (CASTNET)</t>
  </si>
  <si>
    <t>18 083 9991</t>
  </si>
  <si>
    <t>Knox</t>
  </si>
  <si>
    <r>
      <t>(05-07 avg)</t>
    </r>
    <r>
      <rPr>
        <b/>
        <sz val="12"/>
        <color indexed="10"/>
        <rFont val="Arial"/>
        <family val="2"/>
      </rPr>
      <t>*</t>
    </r>
  </si>
  <si>
    <r>
      <t>(06-08 avg)</t>
    </r>
    <r>
      <rPr>
        <b/>
        <sz val="12"/>
        <color indexed="10"/>
        <rFont val="Arial"/>
        <family val="2"/>
      </rPr>
      <t>*</t>
    </r>
  </si>
  <si>
    <r>
      <t>(14-16 avg)</t>
    </r>
    <r>
      <rPr>
        <b/>
        <sz val="12"/>
        <color indexed="10"/>
        <rFont val="Arial"/>
        <family val="2"/>
      </rPr>
      <t>*</t>
    </r>
  </si>
  <si>
    <r>
      <rPr>
        <b/>
        <sz val="12"/>
        <color indexed="10"/>
        <rFont val="Arial"/>
        <family val="2"/>
      </rPr>
      <t>*</t>
    </r>
    <r>
      <rPr>
        <sz val="12"/>
        <rFont val="Arial"/>
        <family val="2"/>
      </rPr>
      <t>2016</t>
    </r>
  </si>
  <si>
    <t>Michigan City - W.Michigan Blvd.</t>
  </si>
  <si>
    <t>*Site was moved to Michigan City - W.Michigan Blvd. on July 11th, 2016.</t>
  </si>
  <si>
    <t>* Site was moved to Noblesville - 191st St. on May 13th, 2010</t>
  </si>
  <si>
    <t>*Site was moved to Evansville - Buena Vista Rd. on July 10th, 2009</t>
  </si>
  <si>
    <r>
      <t>(09-11 avg)</t>
    </r>
    <r>
      <rPr>
        <b/>
        <sz val="12"/>
        <color indexed="10"/>
        <rFont val="Arial"/>
        <family val="2"/>
      </rPr>
      <t>*</t>
    </r>
  </si>
  <si>
    <r>
      <t>(08-10 avg)</t>
    </r>
    <r>
      <rPr>
        <b/>
        <sz val="12"/>
        <color indexed="10"/>
        <rFont val="Arial"/>
        <family val="2"/>
      </rPr>
      <t>*</t>
    </r>
  </si>
  <si>
    <r>
      <t>(07-09 avg)</t>
    </r>
    <r>
      <rPr>
        <b/>
        <sz val="12"/>
        <color indexed="10"/>
        <rFont val="Arial"/>
        <family val="2"/>
      </rPr>
      <t>*</t>
    </r>
  </si>
  <si>
    <r>
      <t>(12-14 avg)</t>
    </r>
    <r>
      <rPr>
        <b/>
        <sz val="12"/>
        <color indexed="10"/>
        <rFont val="Arial"/>
        <family val="2"/>
      </rPr>
      <t>*</t>
    </r>
  </si>
  <si>
    <r>
      <t>(11-13 avg)</t>
    </r>
    <r>
      <rPr>
        <b/>
        <sz val="12"/>
        <color indexed="10"/>
        <rFont val="Arial"/>
        <family val="2"/>
      </rPr>
      <t>*</t>
    </r>
  </si>
  <si>
    <r>
      <t>(10-12 avg)</t>
    </r>
    <r>
      <rPr>
        <b/>
        <sz val="12"/>
        <color indexed="10"/>
        <rFont val="Arial"/>
        <family val="2"/>
      </rPr>
      <t>*</t>
    </r>
  </si>
  <si>
    <t>*Site was moved to Granger - Beckley St. on March 8th, 2012</t>
  </si>
  <si>
    <t>*Site was moved to South Bend - Shields Dr. on June 1st, 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</si>
</sst>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5" formatCode="&quot;$&quot;#,##0\ ;\(&quot;$&quot;#,##0\)"/>
    <numFmt numFmtId="166" formatCode="m/d"/>
    <numFmt numFmtId="167" formatCode="0.000"/>
    <numFmt numFmtId="170" formatCode="m/d;@"/>
    <numFmt numFmtId="176" formatCode="mm/dd/yy;@"/>
    <numFmt numFmtId="177" formatCode="m/d/yy;@"/>
  </numFmts>
  <fonts count="102" x14ac:knownFonts="1">
    <font>
      <sz val="10"/>
      <name val="Arial"/>
    </font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2"/>
      <color indexed="17"/>
      <name val="Arial"/>
      <family val="2"/>
    </font>
    <font>
      <sz val="10"/>
      <color indexed="17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u/>
      <sz val="10"/>
      <color indexed="17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u/>
      <sz val="10"/>
      <color indexed="17"/>
      <name val="Arial"/>
      <family val="2"/>
    </font>
    <font>
      <b/>
      <u/>
      <sz val="10"/>
      <color indexed="8"/>
      <name val="Arial"/>
      <family val="2"/>
    </font>
    <font>
      <sz val="12"/>
      <color indexed="8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sz val="16"/>
      <color indexed="14"/>
      <name val="Arial"/>
      <family val="2"/>
    </font>
    <font>
      <b/>
      <sz val="16"/>
      <color indexed="14"/>
      <name val="Arial"/>
      <family val="2"/>
    </font>
    <font>
      <sz val="12"/>
      <color indexed="14"/>
      <name val="Arial"/>
      <family val="2"/>
    </font>
    <font>
      <b/>
      <sz val="12"/>
      <color indexed="14"/>
      <name val="Arial"/>
      <family val="2"/>
    </font>
    <font>
      <sz val="16"/>
      <name val="Arial"/>
      <family val="2"/>
    </font>
    <font>
      <u/>
      <sz val="10"/>
      <color indexed="14"/>
      <name val="Arial"/>
      <family val="2"/>
    </font>
    <font>
      <b/>
      <sz val="16"/>
      <color indexed="20"/>
      <name val="Arial"/>
      <family val="2"/>
    </font>
    <font>
      <b/>
      <sz val="12"/>
      <color indexed="20"/>
      <name val="Arial"/>
      <family val="2"/>
    </font>
    <font>
      <b/>
      <u/>
      <sz val="10"/>
      <color indexed="20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b/>
      <sz val="16"/>
      <color indexed="57"/>
      <name val="Arial"/>
      <family val="2"/>
    </font>
    <font>
      <b/>
      <sz val="12"/>
      <color indexed="57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b/>
      <u/>
      <sz val="10"/>
      <color indexed="57"/>
      <name val="Arial"/>
      <family val="2"/>
    </font>
    <font>
      <sz val="12"/>
      <color indexed="57"/>
      <name val="Arial"/>
      <family val="2"/>
    </font>
    <font>
      <b/>
      <sz val="16"/>
      <name val="Arial"/>
      <family val="2"/>
    </font>
    <font>
      <b/>
      <u/>
      <sz val="10"/>
      <color indexed="50"/>
      <name val="Arial"/>
      <family val="2"/>
    </font>
    <font>
      <sz val="10"/>
      <name val="Arial"/>
      <family val="2"/>
    </font>
    <font>
      <b/>
      <sz val="16"/>
      <color indexed="60"/>
      <name val="Arial"/>
      <family val="2"/>
    </font>
    <font>
      <b/>
      <sz val="12"/>
      <color indexed="60"/>
      <name val="Arial"/>
      <family val="2"/>
    </font>
    <font>
      <b/>
      <sz val="10"/>
      <color indexed="50"/>
      <name val="Arial"/>
      <family val="2"/>
    </font>
    <font>
      <b/>
      <u/>
      <sz val="10"/>
      <color indexed="60"/>
      <name val="Arial"/>
      <family val="2"/>
    </font>
    <font>
      <sz val="10"/>
      <color indexed="60"/>
      <name val="Arial"/>
      <family val="2"/>
    </font>
    <font>
      <sz val="12"/>
      <color indexed="60"/>
      <name val="Arial"/>
      <family val="2"/>
    </font>
    <font>
      <b/>
      <sz val="10"/>
      <color indexed="60"/>
      <name val="Arial"/>
      <family val="2"/>
    </font>
    <font>
      <b/>
      <sz val="16"/>
      <color indexed="12"/>
      <name val="Arial"/>
      <family val="2"/>
    </font>
    <font>
      <b/>
      <sz val="16"/>
      <color indexed="10"/>
      <name val="Arial"/>
      <family val="2"/>
    </font>
    <font>
      <b/>
      <sz val="12"/>
      <color indexed="12"/>
      <name val="Arial"/>
      <family val="2"/>
    </font>
    <font>
      <b/>
      <u/>
      <sz val="10"/>
      <color indexed="12"/>
      <name val="Arial"/>
      <family val="2"/>
    </font>
    <font>
      <b/>
      <sz val="14"/>
      <color indexed="57"/>
      <name val="Arial"/>
      <family val="2"/>
    </font>
    <font>
      <b/>
      <sz val="10"/>
      <color indexed="57"/>
      <name val="Arial"/>
      <family val="2"/>
    </font>
    <font>
      <sz val="12"/>
      <color indexed="10"/>
      <name val="Arial"/>
      <family val="2"/>
    </font>
    <font>
      <b/>
      <sz val="14"/>
      <color indexed="20"/>
      <name val="Arial"/>
      <family val="2"/>
    </font>
    <font>
      <b/>
      <sz val="12"/>
      <color indexed="61"/>
      <name val="Arial"/>
      <family val="2"/>
    </font>
    <font>
      <sz val="10"/>
      <color indexed="61"/>
      <name val="Arial"/>
      <family val="2"/>
    </font>
    <font>
      <b/>
      <sz val="10"/>
      <color indexed="61"/>
      <name val="Arial"/>
      <family val="2"/>
    </font>
    <font>
      <b/>
      <u/>
      <sz val="10"/>
      <color indexed="61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60"/>
      <name val="Arial"/>
      <family val="2"/>
    </font>
    <font>
      <b/>
      <sz val="14"/>
      <color indexed="48"/>
      <name val="Arial"/>
      <family val="2"/>
    </font>
    <font>
      <b/>
      <sz val="12"/>
      <color indexed="48"/>
      <name val="Arial"/>
      <family val="2"/>
    </font>
    <font>
      <sz val="10"/>
      <color indexed="48"/>
      <name val="Arial"/>
      <family val="2"/>
    </font>
    <font>
      <b/>
      <sz val="10"/>
      <color indexed="48"/>
      <name val="Arial"/>
      <family val="2"/>
    </font>
    <font>
      <b/>
      <u/>
      <sz val="10"/>
      <color indexed="48"/>
      <name val="Arial"/>
      <family val="2"/>
    </font>
    <font>
      <sz val="11"/>
      <color indexed="53"/>
      <name val="Arial"/>
      <family val="2"/>
    </font>
    <font>
      <sz val="12"/>
      <name val="Arial"/>
      <family val="2"/>
    </font>
    <font>
      <sz val="14"/>
      <color indexed="12"/>
      <name val="Comic Sans MS"/>
      <family val="4"/>
    </font>
    <font>
      <b/>
      <sz val="40"/>
      <color indexed="10"/>
      <name val="Algerian"/>
      <family val="5"/>
    </font>
    <font>
      <b/>
      <sz val="24"/>
      <name val="Arial"/>
      <family val="2"/>
    </font>
    <font>
      <sz val="10"/>
      <name val="Georgia"/>
      <family val="1"/>
    </font>
    <font>
      <b/>
      <u/>
      <sz val="11"/>
      <color indexed="20"/>
      <name val="Arial"/>
      <family val="2"/>
    </font>
    <font>
      <b/>
      <u/>
      <sz val="11"/>
      <color indexed="57"/>
      <name val="Arial"/>
      <family val="2"/>
    </font>
    <font>
      <b/>
      <u/>
      <sz val="11"/>
      <name val="Arial"/>
      <family val="2"/>
    </font>
    <font>
      <b/>
      <u/>
      <sz val="11"/>
      <color indexed="60"/>
      <name val="Arial"/>
      <family val="2"/>
    </font>
    <font>
      <b/>
      <u/>
      <sz val="11"/>
      <color indexed="12"/>
      <name val="Arial"/>
      <family val="2"/>
    </font>
    <font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color rgb="FFFF00FF"/>
      <name val="Arial"/>
      <family val="2"/>
    </font>
    <font>
      <b/>
      <sz val="12"/>
      <color rgb="FFFF0000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1"/>
      <color theme="1"/>
      <name val="Arial"/>
      <family val="2"/>
    </font>
    <font>
      <b/>
      <u/>
      <sz val="11"/>
      <color rgb="FF008000"/>
      <name val="Arial"/>
      <family val="2"/>
    </font>
    <font>
      <b/>
      <sz val="12"/>
      <color rgb="FF008000"/>
      <name val="Arial"/>
      <family val="2"/>
    </font>
    <font>
      <b/>
      <sz val="16"/>
      <color rgb="FF008000"/>
      <name val="Arial"/>
      <family val="2"/>
    </font>
    <font>
      <b/>
      <u/>
      <sz val="11"/>
      <color rgb="FFFF00FF"/>
      <name val="Arial"/>
      <family val="2"/>
    </font>
    <font>
      <b/>
      <sz val="16"/>
      <color rgb="FFFF00FF"/>
      <name val="Arial"/>
      <family val="2"/>
    </font>
    <font>
      <b/>
      <u/>
      <sz val="10"/>
      <color rgb="FFFF0000"/>
      <name val="Arial"/>
      <family val="2"/>
    </font>
    <font>
      <b/>
      <u/>
      <sz val="10"/>
      <color rgb="FF008000"/>
      <name val="Arial"/>
      <family val="2"/>
    </font>
    <font>
      <b/>
      <sz val="10"/>
      <color rgb="FF008000"/>
      <name val="Arial"/>
      <family val="2"/>
    </font>
    <font>
      <sz val="10"/>
      <color rgb="FF008000"/>
      <name val="Arial"/>
      <family val="2"/>
    </font>
    <font>
      <b/>
      <sz val="10"/>
      <color rgb="FFFF00FF"/>
      <name val="Arial"/>
      <family val="2"/>
    </font>
    <font>
      <sz val="10"/>
      <color rgb="FFFF00FF"/>
      <name val="Arial"/>
      <family val="2"/>
    </font>
    <font>
      <b/>
      <u/>
      <sz val="10"/>
      <color rgb="FFFF00FF"/>
      <name val="Arial"/>
      <family val="2"/>
    </font>
    <font>
      <b/>
      <sz val="14"/>
      <color rgb="FF008000"/>
      <name val="Arial"/>
      <family val="2"/>
    </font>
    <font>
      <b/>
      <sz val="14"/>
      <color rgb="FFFF00FF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7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9933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9900"/>
        <bgColor indexed="64"/>
      </patternFill>
    </fill>
  </fills>
  <borders count="25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" fontId="1" fillId="0" borderId="0" applyFont="0" applyFill="0" applyBorder="0" applyAlignment="0" applyProtection="0"/>
    <xf numFmtId="0" fontId="2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1" applyNumberFormat="0" applyFont="0" applyBorder="0" applyAlignment="0" applyProtection="0"/>
  </cellStyleXfs>
  <cellXfs count="484">
    <xf numFmtId="0" fontId="0" fillId="0" borderId="0" xfId="0"/>
    <xf numFmtId="0" fontId="5" fillId="0" borderId="0" xfId="0" applyFont="1"/>
    <xf numFmtId="0" fontId="6" fillId="0" borderId="0" xfId="0" applyFont="1"/>
    <xf numFmtId="0" fontId="9" fillId="0" borderId="0" xfId="0" applyFont="1"/>
    <xf numFmtId="0" fontId="7" fillId="0" borderId="2" xfId="0" applyFont="1" applyBorder="1" applyAlignment="1">
      <alignment horizontal="center"/>
    </xf>
    <xf numFmtId="166" fontId="7" fillId="0" borderId="3" xfId="0" applyNumberFormat="1" applyFont="1" applyBorder="1" applyAlignment="1">
      <alignment horizontal="center"/>
    </xf>
    <xf numFmtId="167" fontId="8" fillId="0" borderId="3" xfId="0" applyNumberFormat="1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7" fillId="0" borderId="0" xfId="0" applyFont="1"/>
    <xf numFmtId="0" fontId="11" fillId="0" borderId="6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66" fontId="11" fillId="0" borderId="0" xfId="0" applyNumberFormat="1" applyFont="1" applyBorder="1" applyAlignment="1">
      <alignment horizontal="center"/>
    </xf>
    <xf numFmtId="167" fontId="12" fillId="0" borderId="0" xfId="0" applyNumberFormat="1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167" fontId="12" fillId="0" borderId="8" xfId="0" applyNumberFormat="1" applyFont="1" applyBorder="1" applyAlignment="1">
      <alignment horizontal="center"/>
    </xf>
    <xf numFmtId="167" fontId="11" fillId="0" borderId="0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166" fontId="11" fillId="0" borderId="3" xfId="0" applyNumberFormat="1" applyFont="1" applyBorder="1" applyAlignment="1">
      <alignment horizontal="center"/>
    </xf>
    <xf numFmtId="167" fontId="12" fillId="0" borderId="3" xfId="0" applyNumberFormat="1" applyFont="1" applyBorder="1" applyAlignment="1">
      <alignment horizontal="center"/>
    </xf>
    <xf numFmtId="0" fontId="7" fillId="0" borderId="9" xfId="0" applyFont="1" applyBorder="1" applyAlignment="1"/>
    <xf numFmtId="0" fontId="17" fillId="0" borderId="0" xfId="0" applyFont="1"/>
    <xf numFmtId="0" fontId="10" fillId="0" borderId="10" xfId="0" applyFont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10" fillId="0" borderId="0" xfId="0" applyFont="1"/>
    <xf numFmtId="167" fontId="15" fillId="0" borderId="0" xfId="0" applyNumberFormat="1" applyFont="1" applyBorder="1" applyAlignment="1">
      <alignment horizontal="center"/>
    </xf>
    <xf numFmtId="167" fontId="11" fillId="0" borderId="3" xfId="0" applyNumberFormat="1" applyFont="1" applyBorder="1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19" fillId="0" borderId="0" xfId="0" applyFont="1"/>
    <xf numFmtId="166" fontId="18" fillId="0" borderId="0" xfId="0" applyNumberFormat="1" applyFont="1" applyAlignment="1">
      <alignment horizontal="center"/>
    </xf>
    <xf numFmtId="167" fontId="19" fillId="0" borderId="0" xfId="0" applyNumberFormat="1" applyFont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center"/>
    </xf>
    <xf numFmtId="166" fontId="20" fillId="0" borderId="0" xfId="0" applyNumberFormat="1" applyFont="1" applyAlignment="1">
      <alignment horizontal="center"/>
    </xf>
    <xf numFmtId="167" fontId="2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167" fontId="8" fillId="0" borderId="0" xfId="0" applyNumberFormat="1" applyFont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0" xfId="0" applyFont="1" applyBorder="1"/>
    <xf numFmtId="0" fontId="22" fillId="0" borderId="0" xfId="0" applyFont="1"/>
    <xf numFmtId="166" fontId="7" fillId="0" borderId="13" xfId="0" applyNumberFormat="1" applyFont="1" applyBorder="1" applyAlignment="1">
      <alignment horizontal="center"/>
    </xf>
    <xf numFmtId="166" fontId="11" fillId="0" borderId="8" xfId="0" applyNumberFormat="1" applyFont="1" applyBorder="1" applyAlignment="1">
      <alignment horizontal="center"/>
    </xf>
    <xf numFmtId="166" fontId="11" fillId="0" borderId="13" xfId="0" applyNumberFormat="1" applyFont="1" applyBorder="1" applyAlignment="1">
      <alignment horizontal="center"/>
    </xf>
    <xf numFmtId="0" fontId="11" fillId="0" borderId="3" xfId="0" applyFont="1" applyBorder="1"/>
    <xf numFmtId="0" fontId="11" fillId="0" borderId="0" xfId="0" applyFont="1"/>
    <xf numFmtId="0" fontId="23" fillId="0" borderId="0" xfId="0" applyFont="1"/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5" fillId="0" borderId="0" xfId="0" applyFont="1"/>
    <xf numFmtId="166" fontId="11" fillId="0" borderId="14" xfId="0" applyNumberFormat="1" applyFont="1" applyBorder="1" applyAlignment="1">
      <alignment horizontal="center"/>
    </xf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167" fontId="8" fillId="0" borderId="0" xfId="0" applyNumberFormat="1" applyFont="1" applyBorder="1" applyAlignment="1">
      <alignment horizontal="center"/>
    </xf>
    <xf numFmtId="0" fontId="0" fillId="0" borderId="0" xfId="0" applyBorder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10" fillId="0" borderId="3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11" fillId="0" borderId="0" xfId="0" applyFont="1" applyAlignment="1">
      <alignment horizontal="center"/>
    </xf>
    <xf numFmtId="0" fontId="43" fillId="0" borderId="0" xfId="0" applyFont="1"/>
    <xf numFmtId="0" fontId="43" fillId="0" borderId="0" xfId="0" applyFont="1" applyAlignment="1">
      <alignment horizontal="center"/>
    </xf>
    <xf numFmtId="166" fontId="43" fillId="0" borderId="0" xfId="0" applyNumberFormat="1" applyFont="1" applyAlignment="1">
      <alignment horizontal="center"/>
    </xf>
    <xf numFmtId="167" fontId="12" fillId="0" borderId="0" xfId="0" applyNumberFormat="1" applyFont="1" applyAlignment="1">
      <alignment horizontal="center"/>
    </xf>
    <xf numFmtId="166" fontId="11" fillId="0" borderId="0" xfId="0" applyNumberFormat="1" applyFont="1" applyAlignment="1">
      <alignment horizontal="center"/>
    </xf>
    <xf numFmtId="0" fontId="44" fillId="0" borderId="0" xfId="0" applyFont="1"/>
    <xf numFmtId="0" fontId="45" fillId="0" borderId="0" xfId="0" applyFont="1"/>
    <xf numFmtId="0" fontId="45" fillId="0" borderId="0" xfId="0" applyFont="1" applyAlignment="1">
      <alignment horizontal="center"/>
    </xf>
    <xf numFmtId="166" fontId="45" fillId="0" borderId="0" xfId="0" applyNumberFormat="1" applyFont="1" applyAlignment="1">
      <alignment horizontal="center"/>
    </xf>
    <xf numFmtId="167" fontId="46" fillId="0" borderId="0" xfId="0" applyNumberFormat="1" applyFont="1" applyAlignment="1">
      <alignment horizontal="center"/>
    </xf>
    <xf numFmtId="166" fontId="22" fillId="0" borderId="0" xfId="0" applyNumberFormat="1" applyFont="1" applyAlignment="1">
      <alignment horizontal="center"/>
    </xf>
    <xf numFmtId="0" fontId="47" fillId="0" borderId="0" xfId="0" applyFont="1"/>
    <xf numFmtId="0" fontId="47" fillId="0" borderId="0" xfId="0" applyFont="1" applyAlignment="1">
      <alignment horizontal="center"/>
    </xf>
    <xf numFmtId="166" fontId="47" fillId="0" borderId="0" xfId="0" applyNumberFormat="1" applyFont="1" applyAlignment="1">
      <alignment horizontal="center"/>
    </xf>
    <xf numFmtId="0" fontId="48" fillId="0" borderId="0" xfId="0" applyFont="1"/>
    <xf numFmtId="167" fontId="8" fillId="0" borderId="7" xfId="0" applyNumberFormat="1" applyFont="1" applyBorder="1" applyAlignment="1">
      <alignment horizontal="center" vertical="center"/>
    </xf>
    <xf numFmtId="167" fontId="11" fillId="0" borderId="9" xfId="0" applyNumberFormat="1" applyFont="1" applyFill="1" applyBorder="1" applyAlignment="1">
      <alignment horizontal="center" vertical="center"/>
    </xf>
    <xf numFmtId="167" fontId="11" fillId="0" borderId="9" xfId="0" applyNumberFormat="1" applyFont="1" applyBorder="1" applyAlignment="1">
      <alignment horizontal="center" vertical="center"/>
    </xf>
    <xf numFmtId="167" fontId="11" fillId="0" borderId="12" xfId="0" applyNumberFormat="1" applyFont="1" applyFill="1" applyBorder="1" applyAlignment="1">
      <alignment horizontal="center" vertical="center"/>
    </xf>
    <xf numFmtId="167" fontId="11" fillId="0" borderId="12" xfId="0" applyNumberFormat="1" applyFont="1" applyBorder="1" applyAlignment="1">
      <alignment horizontal="center" vertical="center"/>
    </xf>
    <xf numFmtId="167" fontId="8" fillId="0" borderId="9" xfId="0" applyNumberFormat="1" applyFont="1" applyBorder="1" applyAlignment="1">
      <alignment horizontal="center" vertical="center"/>
    </xf>
    <xf numFmtId="167" fontId="28" fillId="0" borderId="0" xfId="0" applyNumberFormat="1" applyFont="1" applyBorder="1" applyAlignment="1">
      <alignment horizontal="center"/>
    </xf>
    <xf numFmtId="167" fontId="11" fillId="0" borderId="0" xfId="0" applyNumberFormat="1" applyFont="1" applyFill="1" applyBorder="1" applyAlignment="1">
      <alignment horizontal="center"/>
    </xf>
    <xf numFmtId="167" fontId="0" fillId="0" borderId="0" xfId="0" applyNumberFormat="1"/>
    <xf numFmtId="167" fontId="7" fillId="0" borderId="3" xfId="0" applyNumberFormat="1" applyFont="1" applyBorder="1" applyAlignment="1">
      <alignment horizontal="center"/>
    </xf>
    <xf numFmtId="167" fontId="18" fillId="0" borderId="0" xfId="0" applyNumberFormat="1" applyFont="1" applyAlignment="1">
      <alignment horizontal="center"/>
    </xf>
    <xf numFmtId="167" fontId="20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/>
    </xf>
    <xf numFmtId="167" fontId="11" fillId="0" borderId="14" xfId="0" applyNumberFormat="1" applyFont="1" applyBorder="1" applyAlignment="1">
      <alignment horizontal="center"/>
    </xf>
    <xf numFmtId="167" fontId="27" fillId="0" borderId="0" xfId="0" applyNumberFormat="1" applyFont="1" applyBorder="1" applyAlignment="1">
      <alignment horizontal="center"/>
    </xf>
    <xf numFmtId="167" fontId="0" fillId="0" borderId="0" xfId="0" applyNumberFormat="1" applyBorder="1"/>
    <xf numFmtId="167" fontId="11" fillId="0" borderId="0" xfId="0" applyNumberFormat="1" applyFont="1" applyAlignment="1">
      <alignment horizontal="center"/>
    </xf>
    <xf numFmtId="167" fontId="22" fillId="0" borderId="0" xfId="0" applyNumberFormat="1" applyFont="1"/>
    <xf numFmtId="167" fontId="11" fillId="0" borderId="0" xfId="0" applyNumberFormat="1" applyFont="1"/>
    <xf numFmtId="167" fontId="43" fillId="0" borderId="0" xfId="0" applyNumberFormat="1" applyFont="1" applyAlignment="1">
      <alignment horizontal="center"/>
    </xf>
    <xf numFmtId="167" fontId="45" fillId="0" borderId="0" xfId="0" applyNumberFormat="1" applyFont="1" applyAlignment="1">
      <alignment horizontal="center"/>
    </xf>
    <xf numFmtId="167" fontId="47" fillId="0" borderId="0" xfId="0" applyNumberFormat="1" applyFont="1" applyAlignment="1">
      <alignment horizontal="center"/>
    </xf>
    <xf numFmtId="167" fontId="18" fillId="0" borderId="0" xfId="0" applyNumberFormat="1" applyFont="1"/>
    <xf numFmtId="167" fontId="20" fillId="0" borderId="0" xfId="0" applyNumberFormat="1" applyFont="1"/>
    <xf numFmtId="167" fontId="43" fillId="0" borderId="0" xfId="0" applyNumberFormat="1" applyFont="1"/>
    <xf numFmtId="167" fontId="45" fillId="0" borderId="0" xfId="0" applyNumberFormat="1" applyFont="1"/>
    <xf numFmtId="167" fontId="47" fillId="0" borderId="0" xfId="0" applyNumberFormat="1" applyFont="1"/>
    <xf numFmtId="0" fontId="12" fillId="0" borderId="0" xfId="0" applyFont="1" applyBorder="1" applyAlignment="1">
      <alignment horizontal="left"/>
    </xf>
    <xf numFmtId="166" fontId="11" fillId="0" borderId="15" xfId="0" applyNumberFormat="1" applyFont="1" applyBorder="1" applyAlignment="1">
      <alignment horizontal="center"/>
    </xf>
    <xf numFmtId="167" fontId="10" fillId="0" borderId="0" xfId="0" applyNumberFormat="1" applyFont="1"/>
    <xf numFmtId="167" fontId="37" fillId="0" borderId="0" xfId="0" applyNumberFormat="1" applyFont="1"/>
    <xf numFmtId="167" fontId="67" fillId="0" borderId="0" xfId="0" applyNumberFormat="1" applyFont="1"/>
    <xf numFmtId="167" fontId="7" fillId="0" borderId="0" xfId="0" applyNumberFormat="1" applyFont="1"/>
    <xf numFmtId="167" fontId="7" fillId="0" borderId="9" xfId="0" applyNumberFormat="1" applyFont="1" applyBorder="1" applyAlignment="1">
      <alignment horizontal="center" vertical="center"/>
    </xf>
    <xf numFmtId="167" fontId="7" fillId="0" borderId="7" xfId="0" applyNumberFormat="1" applyFont="1" applyBorder="1" applyAlignment="1">
      <alignment horizontal="center" vertical="center"/>
    </xf>
    <xf numFmtId="167" fontId="0" fillId="0" borderId="12" xfId="0" applyNumberFormat="1" applyBorder="1"/>
    <xf numFmtId="167" fontId="0" fillId="0" borderId="2" xfId="0" applyNumberFormat="1" applyBorder="1"/>
    <xf numFmtId="167" fontId="28" fillId="0" borderId="0" xfId="0" applyNumberFormat="1" applyFont="1"/>
    <xf numFmtId="167" fontId="26" fillId="0" borderId="0" xfId="0" applyNumberFormat="1" applyFont="1"/>
    <xf numFmtId="167" fontId="15" fillId="0" borderId="3" xfId="0" applyNumberFormat="1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0" fillId="0" borderId="14" xfId="0" applyBorder="1"/>
    <xf numFmtId="167" fontId="0" fillId="0" borderId="14" xfId="0" applyNumberFormat="1" applyBorder="1"/>
    <xf numFmtId="0" fontId="12" fillId="0" borderId="0" xfId="0" applyFont="1" applyBorder="1"/>
    <xf numFmtId="0" fontId="4" fillId="0" borderId="0" xfId="0" applyFont="1" applyFill="1" applyAlignment="1">
      <alignment horizontal="center"/>
    </xf>
    <xf numFmtId="170" fontId="68" fillId="0" borderId="0" xfId="0" applyNumberFormat="1" applyFont="1" applyBorder="1" applyAlignment="1">
      <alignment horizontal="center"/>
    </xf>
    <xf numFmtId="170" fontId="68" fillId="0" borderId="8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167" fontId="7" fillId="0" borderId="0" xfId="0" applyNumberFormat="1" applyFont="1" applyBorder="1" applyAlignment="1">
      <alignment horizontal="center"/>
    </xf>
    <xf numFmtId="166" fontId="7" fillId="0" borderId="0" xfId="0" applyNumberFormat="1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69" fillId="0" borderId="0" xfId="0" applyFont="1"/>
    <xf numFmtId="0" fontId="50" fillId="0" borderId="0" xfId="0" applyFont="1"/>
    <xf numFmtId="0" fontId="11" fillId="0" borderId="0" xfId="0" applyFont="1" applyFill="1"/>
    <xf numFmtId="177" fontId="11" fillId="0" borderId="0" xfId="0" applyNumberFormat="1" applyFont="1" applyFill="1" applyAlignment="1">
      <alignment horizontal="left"/>
    </xf>
    <xf numFmtId="167" fontId="0" fillId="0" borderId="0" xfId="0" applyNumberFormat="1" applyFill="1"/>
    <xf numFmtId="0" fontId="0" fillId="0" borderId="0" xfId="0" applyFill="1"/>
    <xf numFmtId="0" fontId="70" fillId="0" borderId="0" xfId="0" applyFont="1" applyFill="1"/>
    <xf numFmtId="14" fontId="7" fillId="0" borderId="0" xfId="0" applyNumberFormat="1" applyFont="1" applyFill="1" applyAlignment="1">
      <alignment horizontal="left"/>
    </xf>
    <xf numFmtId="167" fontId="72" fillId="0" borderId="0" xfId="0" applyNumberFormat="1" applyFont="1"/>
    <xf numFmtId="0" fontId="72" fillId="0" borderId="0" xfId="0" applyFont="1"/>
    <xf numFmtId="166" fontId="11" fillId="0" borderId="0" xfId="0" applyNumberFormat="1" applyFont="1" applyFill="1" applyBorder="1" applyAlignment="1">
      <alignment horizontal="center"/>
    </xf>
    <xf numFmtId="0" fontId="7" fillId="0" borderId="0" xfId="0" applyFont="1" applyFill="1"/>
    <xf numFmtId="0" fontId="12" fillId="0" borderId="0" xfId="0" applyFont="1"/>
    <xf numFmtId="0" fontId="51" fillId="0" borderId="6" xfId="0" applyFont="1" applyBorder="1" applyAlignment="1">
      <alignment horizontal="center"/>
    </xf>
    <xf numFmtId="0" fontId="10" fillId="0" borderId="0" xfId="0" applyFont="1" applyFill="1"/>
    <xf numFmtId="0" fontId="73" fillId="0" borderId="0" xfId="0" applyFont="1"/>
    <xf numFmtId="0" fontId="73" fillId="0" borderId="0" xfId="0" applyFont="1" applyBorder="1"/>
    <xf numFmtId="0" fontId="74" fillId="0" borderId="0" xfId="0" applyFont="1"/>
    <xf numFmtId="0" fontId="75" fillId="0" borderId="0" xfId="0" applyFont="1"/>
    <xf numFmtId="0" fontId="75" fillId="0" borderId="0" xfId="0" applyFont="1" applyFill="1"/>
    <xf numFmtId="0" fontId="76" fillId="0" borderId="0" xfId="0" applyFont="1"/>
    <xf numFmtId="0" fontId="77" fillId="0" borderId="0" xfId="0" applyFont="1"/>
    <xf numFmtId="0" fontId="77" fillId="0" borderId="0" xfId="0" applyFont="1" applyBorder="1"/>
    <xf numFmtId="0" fontId="3" fillId="0" borderId="0" xfId="0" applyFont="1" applyFill="1"/>
    <xf numFmtId="167" fontId="15" fillId="0" borderId="0" xfId="0" quotePrefix="1" applyNumberFormat="1" applyFont="1" applyBorder="1" applyAlignment="1">
      <alignment horizontal="center"/>
    </xf>
    <xf numFmtId="166" fontId="11" fillId="0" borderId="0" xfId="0" quotePrefix="1" applyNumberFormat="1" applyFont="1" applyBorder="1" applyAlignment="1">
      <alignment horizontal="center"/>
    </xf>
    <xf numFmtId="0" fontId="31" fillId="0" borderId="0" xfId="0" applyFont="1" applyBorder="1" applyAlignment="1">
      <alignment horizontal="left"/>
    </xf>
    <xf numFmtId="0" fontId="11" fillId="0" borderId="11" xfId="0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/>
    </xf>
    <xf numFmtId="176" fontId="3" fillId="0" borderId="0" xfId="0" applyNumberFormat="1" applyFont="1" applyAlignment="1">
      <alignment horizontal="left"/>
    </xf>
    <xf numFmtId="0" fontId="31" fillId="0" borderId="0" xfId="0" applyFont="1" applyAlignment="1">
      <alignment horizontal="left"/>
    </xf>
    <xf numFmtId="170" fontId="11" fillId="0" borderId="0" xfId="0" applyNumberFormat="1" applyFont="1" applyBorder="1" applyAlignment="1">
      <alignment horizontal="center"/>
    </xf>
    <xf numFmtId="0" fontId="47" fillId="0" borderId="0" xfId="0" applyFont="1" applyAlignment="1">
      <alignment wrapText="1"/>
    </xf>
    <xf numFmtId="0" fontId="31" fillId="0" borderId="0" xfId="0" applyFont="1" applyAlignment="1"/>
    <xf numFmtId="167" fontId="11" fillId="0" borderId="11" xfId="0" applyNumberFormat="1" applyFont="1" applyBorder="1" applyAlignment="1">
      <alignment vertical="center"/>
    </xf>
    <xf numFmtId="167" fontId="11" fillId="0" borderId="6" xfId="0" applyNumberFormat="1" applyFont="1" applyBorder="1" applyAlignment="1">
      <alignment vertical="center"/>
    </xf>
    <xf numFmtId="170" fontId="11" fillId="0" borderId="13" xfId="0" applyNumberFormat="1" applyFont="1" applyBorder="1" applyAlignment="1">
      <alignment horizontal="center"/>
    </xf>
    <xf numFmtId="170" fontId="11" fillId="0" borderId="14" xfId="0" applyNumberFormat="1" applyFont="1" applyBorder="1" applyAlignment="1">
      <alignment horizontal="center"/>
    </xf>
    <xf numFmtId="167" fontId="11" fillId="0" borderId="11" xfId="0" applyNumberFormat="1" applyFont="1" applyFill="1" applyBorder="1" applyAlignment="1">
      <alignment horizontal="center" vertical="center"/>
    </xf>
    <xf numFmtId="167" fontId="11" fillId="0" borderId="11" xfId="0" applyNumberFormat="1" applyFont="1" applyBorder="1" applyAlignment="1">
      <alignment horizontal="center" vertical="center"/>
    </xf>
    <xf numFmtId="170" fontId="11" fillId="0" borderId="8" xfId="0" applyNumberFormat="1" applyFont="1" applyBorder="1" applyAlignment="1">
      <alignment horizontal="center"/>
    </xf>
    <xf numFmtId="167" fontId="11" fillId="0" borderId="14" xfId="0" quotePrefix="1" applyNumberFormat="1" applyFont="1" applyBorder="1" applyAlignment="1">
      <alignment horizontal="center"/>
    </xf>
    <xf numFmtId="170" fontId="11" fillId="0" borderId="14" xfId="0" quotePrefix="1" applyNumberFormat="1" applyFont="1" applyBorder="1" applyAlignment="1">
      <alignment horizontal="center"/>
    </xf>
    <xf numFmtId="0" fontId="11" fillId="0" borderId="14" xfId="0" quotePrefix="1" applyFont="1" applyBorder="1" applyAlignment="1">
      <alignment horizontal="center"/>
    </xf>
    <xf numFmtId="170" fontId="11" fillId="0" borderId="15" xfId="0" quotePrefix="1" applyNumberFormat="1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167" fontId="11" fillId="0" borderId="0" xfId="0" quotePrefix="1" applyNumberFormat="1" applyFont="1" applyBorder="1" applyAlignment="1">
      <alignment horizontal="center"/>
    </xf>
    <xf numFmtId="170" fontId="11" fillId="0" borderId="0" xfId="0" quotePrefix="1" applyNumberFormat="1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/>
    </xf>
    <xf numFmtId="0" fontId="11" fillId="0" borderId="6" xfId="0" applyFont="1" applyBorder="1" applyAlignment="1">
      <alignment horizontal="center" wrapText="1"/>
    </xf>
    <xf numFmtId="0" fontId="11" fillId="0" borderId="9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3" fillId="0" borderId="0" xfId="0" applyFont="1" applyAlignment="1"/>
    <xf numFmtId="167" fontId="15" fillId="0" borderId="14" xfId="0" applyNumberFormat="1" applyFont="1" applyBorder="1" applyAlignment="1">
      <alignment horizontal="center"/>
    </xf>
    <xf numFmtId="166" fontId="11" fillId="0" borderId="8" xfId="0" applyNumberFormat="1" applyFont="1" applyFill="1" applyBorder="1" applyAlignment="1">
      <alignment horizontal="center"/>
    </xf>
    <xf numFmtId="166" fontId="11" fillId="0" borderId="8" xfId="0" quotePrefix="1" applyNumberFormat="1" applyFont="1" applyBorder="1" applyAlignment="1">
      <alignment horizontal="center"/>
    </xf>
    <xf numFmtId="170" fontId="11" fillId="0" borderId="8" xfId="0" quotePrefix="1" applyNumberFormat="1" applyFont="1" applyBorder="1" applyAlignment="1">
      <alignment horizontal="center"/>
    </xf>
    <xf numFmtId="167" fontId="11" fillId="0" borderId="3" xfId="0" quotePrefix="1" applyNumberFormat="1" applyFont="1" applyBorder="1" applyAlignment="1">
      <alignment horizontal="center"/>
    </xf>
    <xf numFmtId="166" fontId="11" fillId="0" borderId="3" xfId="0" quotePrefix="1" applyNumberFormat="1" applyFont="1" applyBorder="1" applyAlignment="1">
      <alignment horizontal="center"/>
    </xf>
    <xf numFmtId="170" fontId="11" fillId="0" borderId="3" xfId="0" quotePrefix="1" applyNumberFormat="1" applyFont="1" applyBorder="1" applyAlignment="1">
      <alignment horizontal="center"/>
    </xf>
    <xf numFmtId="170" fontId="11" fillId="0" borderId="13" xfId="0" quotePrefix="1" applyNumberFormat="1" applyFont="1" applyBorder="1" applyAlignment="1">
      <alignment horizontal="center"/>
    </xf>
    <xf numFmtId="0" fontId="11" fillId="0" borderId="3" xfId="0" quotePrefix="1" applyFont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167" fontId="11" fillId="0" borderId="3" xfId="0" quotePrefix="1" applyNumberFormat="1" applyFont="1" applyFill="1" applyBorder="1" applyAlignment="1">
      <alignment horizontal="center"/>
    </xf>
    <xf numFmtId="170" fontId="11" fillId="0" borderId="3" xfId="0" quotePrefix="1" applyNumberFormat="1" applyFont="1" applyFill="1" applyBorder="1" applyAlignment="1">
      <alignment horizontal="center"/>
    </xf>
    <xf numFmtId="170" fontId="11" fillId="0" borderId="3" xfId="0" applyNumberFormat="1" applyFont="1" applyFill="1" applyBorder="1" applyAlignment="1">
      <alignment horizontal="center"/>
    </xf>
    <xf numFmtId="0" fontId="11" fillId="0" borderId="3" xfId="0" quotePrefix="1" applyFont="1" applyFill="1" applyBorder="1" applyAlignment="1">
      <alignment horizontal="center"/>
    </xf>
    <xf numFmtId="170" fontId="11" fillId="0" borderId="13" xfId="0" quotePrefix="1" applyNumberFormat="1" applyFont="1" applyFill="1" applyBorder="1" applyAlignment="1">
      <alignment horizontal="center"/>
    </xf>
    <xf numFmtId="0" fontId="5" fillId="0" borderId="14" xfId="0" applyFont="1" applyBorder="1"/>
    <xf numFmtId="0" fontId="31" fillId="0" borderId="14" xfId="0" applyFont="1" applyBorder="1" applyAlignment="1">
      <alignment horizontal="left"/>
    </xf>
    <xf numFmtId="0" fontId="5" fillId="0" borderId="0" xfId="0" applyFont="1" applyBorder="1"/>
    <xf numFmtId="0" fontId="7" fillId="6" borderId="7" xfId="0" applyFont="1" applyFill="1" applyBorder="1" applyAlignment="1">
      <alignment horizontal="center"/>
    </xf>
    <xf numFmtId="167" fontId="7" fillId="6" borderId="14" xfId="0" applyNumberFormat="1" applyFont="1" applyFill="1" applyBorder="1" applyAlignment="1">
      <alignment horizontal="center"/>
    </xf>
    <xf numFmtId="166" fontId="7" fillId="6" borderId="14" xfId="0" applyNumberFormat="1" applyFont="1" applyFill="1" applyBorder="1" applyAlignment="1">
      <alignment horizontal="center"/>
    </xf>
    <xf numFmtId="167" fontId="8" fillId="6" borderId="14" xfId="0" applyNumberFormat="1" applyFont="1" applyFill="1" applyBorder="1" applyAlignment="1">
      <alignment horizontal="center"/>
    </xf>
    <xf numFmtId="0" fontId="7" fillId="7" borderId="7" xfId="0" applyFont="1" applyFill="1" applyBorder="1" applyAlignment="1">
      <alignment horizontal="center"/>
    </xf>
    <xf numFmtId="167" fontId="7" fillId="7" borderId="14" xfId="0" applyNumberFormat="1" applyFont="1" applyFill="1" applyBorder="1" applyAlignment="1">
      <alignment horizontal="center"/>
    </xf>
    <xf numFmtId="166" fontId="7" fillId="7" borderId="14" xfId="0" applyNumberFormat="1" applyFont="1" applyFill="1" applyBorder="1" applyAlignment="1">
      <alignment horizontal="center"/>
    </xf>
    <xf numFmtId="167" fontId="8" fillId="7" borderId="14" xfId="0" applyNumberFormat="1" applyFont="1" applyFill="1" applyBorder="1" applyAlignment="1">
      <alignment horizontal="center"/>
    </xf>
    <xf numFmtId="0" fontId="11" fillId="7" borderId="19" xfId="0" applyFont="1" applyFill="1" applyBorder="1" applyAlignment="1">
      <alignment horizontal="center"/>
    </xf>
    <xf numFmtId="167" fontId="11" fillId="7" borderId="20" xfId="0" applyNumberFormat="1" applyFont="1" applyFill="1" applyBorder="1" applyAlignment="1">
      <alignment horizontal="center"/>
    </xf>
    <xf numFmtId="170" fontId="11" fillId="7" borderId="20" xfId="0" applyNumberFormat="1" applyFont="1" applyFill="1" applyBorder="1" applyAlignment="1">
      <alignment horizontal="center"/>
    </xf>
    <xf numFmtId="0" fontId="11" fillId="7" borderId="20" xfId="0" applyFont="1" applyFill="1" applyBorder="1" applyAlignment="1">
      <alignment horizontal="center"/>
    </xf>
    <xf numFmtId="170" fontId="11" fillId="7" borderId="21" xfId="0" applyNumberFormat="1" applyFont="1" applyFill="1" applyBorder="1" applyAlignment="1">
      <alignment horizontal="center"/>
    </xf>
    <xf numFmtId="0" fontId="7" fillId="7" borderId="9" xfId="0" applyFont="1" applyFill="1" applyBorder="1" applyAlignment="1"/>
    <xf numFmtId="0" fontId="7" fillId="7" borderId="7" xfId="0" applyFont="1" applyFill="1" applyBorder="1" applyAlignment="1"/>
    <xf numFmtId="0" fontId="11" fillId="8" borderId="19" xfId="0" applyFont="1" applyFill="1" applyBorder="1" applyAlignment="1">
      <alignment horizontal="center"/>
    </xf>
    <xf numFmtId="167" fontId="11" fillId="8" borderId="20" xfId="0" applyNumberFormat="1" applyFont="1" applyFill="1" applyBorder="1" applyAlignment="1">
      <alignment horizontal="center"/>
    </xf>
    <xf numFmtId="170" fontId="11" fillId="8" borderId="20" xfId="0" applyNumberFormat="1" applyFont="1" applyFill="1" applyBorder="1" applyAlignment="1">
      <alignment horizontal="center"/>
    </xf>
    <xf numFmtId="0" fontId="11" fillId="8" borderId="20" xfId="0" applyFont="1" applyFill="1" applyBorder="1" applyAlignment="1">
      <alignment horizontal="center"/>
    </xf>
    <xf numFmtId="170" fontId="11" fillId="8" borderId="21" xfId="0" applyNumberFormat="1" applyFont="1" applyFill="1" applyBorder="1" applyAlignment="1">
      <alignment horizontal="center"/>
    </xf>
    <xf numFmtId="0" fontId="7" fillId="8" borderId="7" xfId="0" applyFont="1" applyFill="1" applyBorder="1" applyAlignment="1">
      <alignment horizontal="center"/>
    </xf>
    <xf numFmtId="167" fontId="7" fillId="8" borderId="14" xfId="0" applyNumberFormat="1" applyFont="1" applyFill="1" applyBorder="1" applyAlignment="1">
      <alignment horizontal="center"/>
    </xf>
    <xf numFmtId="166" fontId="7" fillId="8" borderId="14" xfId="0" applyNumberFormat="1" applyFont="1" applyFill="1" applyBorder="1" applyAlignment="1">
      <alignment horizontal="center"/>
    </xf>
    <xf numFmtId="167" fontId="8" fillId="8" borderId="14" xfId="0" applyNumberFormat="1" applyFont="1" applyFill="1" applyBorder="1" applyAlignment="1">
      <alignment horizontal="center"/>
    </xf>
    <xf numFmtId="0" fontId="7" fillId="8" borderId="9" xfId="0" applyFont="1" applyFill="1" applyBorder="1" applyAlignment="1"/>
    <xf numFmtId="0" fontId="11" fillId="6" borderId="19" xfId="0" applyFont="1" applyFill="1" applyBorder="1" applyAlignment="1">
      <alignment horizontal="center"/>
    </xf>
    <xf numFmtId="167" fontId="11" fillId="6" borderId="20" xfId="0" applyNumberFormat="1" applyFont="1" applyFill="1" applyBorder="1" applyAlignment="1">
      <alignment horizontal="center"/>
    </xf>
    <xf numFmtId="170" fontId="11" fillId="6" borderId="20" xfId="0" applyNumberFormat="1" applyFont="1" applyFill="1" applyBorder="1" applyAlignment="1">
      <alignment horizontal="center"/>
    </xf>
    <xf numFmtId="0" fontId="11" fillId="6" borderId="20" xfId="0" applyFont="1" applyFill="1" applyBorder="1" applyAlignment="1">
      <alignment horizontal="center"/>
    </xf>
    <xf numFmtId="170" fontId="11" fillId="6" borderId="21" xfId="0" applyNumberFormat="1" applyFont="1" applyFill="1" applyBorder="1" applyAlignment="1">
      <alignment horizontal="center"/>
    </xf>
    <xf numFmtId="0" fontId="7" fillId="6" borderId="9" xfId="0" applyFont="1" applyFill="1" applyBorder="1" applyAlignment="1"/>
    <xf numFmtId="0" fontId="7" fillId="9" borderId="7" xfId="0" applyFont="1" applyFill="1" applyBorder="1" applyAlignment="1">
      <alignment horizontal="center"/>
    </xf>
    <xf numFmtId="167" fontId="7" fillId="9" borderId="14" xfId="0" applyNumberFormat="1" applyFont="1" applyFill="1" applyBorder="1" applyAlignment="1">
      <alignment horizontal="center"/>
    </xf>
    <xf numFmtId="166" fontId="7" fillId="9" borderId="14" xfId="0" applyNumberFormat="1" applyFont="1" applyFill="1" applyBorder="1" applyAlignment="1">
      <alignment horizontal="center"/>
    </xf>
    <xf numFmtId="167" fontId="8" fillId="9" borderId="14" xfId="0" applyNumberFormat="1" applyFont="1" applyFill="1" applyBorder="1" applyAlignment="1">
      <alignment horizontal="center"/>
    </xf>
    <xf numFmtId="0" fontId="7" fillId="9" borderId="9" xfId="0" applyFont="1" applyFill="1" applyBorder="1" applyAlignment="1"/>
    <xf numFmtId="0" fontId="11" fillId="9" borderId="19" xfId="0" applyFont="1" applyFill="1" applyBorder="1" applyAlignment="1">
      <alignment horizontal="center"/>
    </xf>
    <xf numFmtId="167" fontId="11" fillId="9" borderId="20" xfId="0" applyNumberFormat="1" applyFont="1" applyFill="1" applyBorder="1" applyAlignment="1">
      <alignment horizontal="center"/>
    </xf>
    <xf numFmtId="170" fontId="11" fillId="9" borderId="20" xfId="0" applyNumberFormat="1" applyFont="1" applyFill="1" applyBorder="1" applyAlignment="1">
      <alignment horizontal="center"/>
    </xf>
    <xf numFmtId="0" fontId="11" fillId="9" borderId="20" xfId="0" applyFont="1" applyFill="1" applyBorder="1" applyAlignment="1">
      <alignment horizontal="center"/>
    </xf>
    <xf numFmtId="170" fontId="11" fillId="9" borderId="21" xfId="0" applyNumberFormat="1" applyFont="1" applyFill="1" applyBorder="1" applyAlignment="1">
      <alignment horizontal="center"/>
    </xf>
    <xf numFmtId="0" fontId="82" fillId="0" borderId="0" xfId="0" applyFont="1"/>
    <xf numFmtId="0" fontId="12" fillId="0" borderId="0" xfId="0" applyFont="1" applyBorder="1" applyAlignment="1"/>
    <xf numFmtId="0" fontId="12" fillId="0" borderId="15" xfId="0" applyFont="1" applyBorder="1"/>
    <xf numFmtId="0" fontId="83" fillId="0" borderId="0" xfId="0" applyFont="1" applyBorder="1"/>
    <xf numFmtId="0" fontId="84" fillId="0" borderId="0" xfId="0" applyFont="1"/>
    <xf numFmtId="0" fontId="85" fillId="0" borderId="0" xfId="0" applyFont="1" applyAlignment="1">
      <alignment horizontal="left"/>
    </xf>
    <xf numFmtId="0" fontId="86" fillId="0" borderId="0" xfId="0" applyFont="1"/>
    <xf numFmtId="0" fontId="86" fillId="0" borderId="0" xfId="0" applyFont="1" applyAlignment="1">
      <alignment horizontal="left"/>
    </xf>
    <xf numFmtId="0" fontId="87" fillId="0" borderId="0" xfId="0" applyFont="1"/>
    <xf numFmtId="0" fontId="85" fillId="0" borderId="0" xfId="0" applyFont="1"/>
    <xf numFmtId="167" fontId="15" fillId="6" borderId="20" xfId="0" applyNumberFormat="1" applyFont="1" applyFill="1" applyBorder="1" applyAlignment="1">
      <alignment horizontal="center"/>
    </xf>
    <xf numFmtId="166" fontId="11" fillId="6" borderId="20" xfId="0" applyNumberFormat="1" applyFont="1" applyFill="1" applyBorder="1" applyAlignment="1">
      <alignment horizontal="center"/>
    </xf>
    <xf numFmtId="166" fontId="11" fillId="6" borderId="21" xfId="0" applyNumberFormat="1" applyFont="1" applyFill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10" borderId="7" xfId="0" applyFont="1" applyFill="1" applyBorder="1" applyAlignment="1">
      <alignment horizontal="center"/>
    </xf>
    <xf numFmtId="167" fontId="7" fillId="10" borderId="14" xfId="0" applyNumberFormat="1" applyFont="1" applyFill="1" applyBorder="1" applyAlignment="1">
      <alignment horizontal="center"/>
    </xf>
    <xf numFmtId="166" fontId="7" fillId="10" borderId="14" xfId="0" applyNumberFormat="1" applyFont="1" applyFill="1" applyBorder="1" applyAlignment="1">
      <alignment horizontal="center"/>
    </xf>
    <xf numFmtId="167" fontId="8" fillId="10" borderId="14" xfId="0" applyNumberFormat="1" applyFont="1" applyFill="1" applyBorder="1" applyAlignment="1">
      <alignment horizontal="center"/>
    </xf>
    <xf numFmtId="0" fontId="7" fillId="10" borderId="9" xfId="0" applyFont="1" applyFill="1" applyBorder="1" applyAlignment="1"/>
    <xf numFmtId="0" fontId="88" fillId="0" borderId="0" xfId="0" applyFont="1"/>
    <xf numFmtId="0" fontId="89" fillId="0" borderId="0" xfId="0" applyFont="1"/>
    <xf numFmtId="0" fontId="88" fillId="0" borderId="0" xfId="0" applyFont="1" applyAlignment="1">
      <alignment horizontal="left"/>
    </xf>
    <xf numFmtId="0" fontId="90" fillId="0" borderId="0" xfId="0" applyFont="1"/>
    <xf numFmtId="0" fontId="11" fillId="10" borderId="19" xfId="0" applyFont="1" applyFill="1" applyBorder="1" applyAlignment="1">
      <alignment horizontal="center"/>
    </xf>
    <xf numFmtId="167" fontId="15" fillId="10" borderId="20" xfId="0" applyNumberFormat="1" applyFont="1" applyFill="1" applyBorder="1" applyAlignment="1">
      <alignment horizontal="center"/>
    </xf>
    <xf numFmtId="166" fontId="11" fillId="10" borderId="20" xfId="0" applyNumberFormat="1" applyFont="1" applyFill="1" applyBorder="1" applyAlignment="1">
      <alignment horizontal="center"/>
    </xf>
    <xf numFmtId="167" fontId="11" fillId="10" borderId="20" xfId="0" applyNumberFormat="1" applyFont="1" applyFill="1" applyBorder="1" applyAlignment="1">
      <alignment horizontal="center"/>
    </xf>
    <xf numFmtId="166" fontId="11" fillId="10" borderId="21" xfId="0" applyNumberFormat="1" applyFont="1" applyFill="1" applyBorder="1" applyAlignment="1">
      <alignment horizontal="center"/>
    </xf>
    <xf numFmtId="170" fontId="11" fillId="10" borderId="20" xfId="0" applyNumberFormat="1" applyFont="1" applyFill="1" applyBorder="1" applyAlignment="1">
      <alignment horizontal="center"/>
    </xf>
    <xf numFmtId="0" fontId="11" fillId="10" borderId="20" xfId="0" applyFont="1" applyFill="1" applyBorder="1" applyAlignment="1">
      <alignment horizontal="center"/>
    </xf>
    <xf numFmtId="170" fontId="11" fillId="10" borderId="21" xfId="0" applyNumberFormat="1" applyFont="1" applyFill="1" applyBorder="1" applyAlignment="1">
      <alignment horizontal="center"/>
    </xf>
    <xf numFmtId="0" fontId="91" fillId="0" borderId="0" xfId="0" applyFont="1"/>
    <xf numFmtId="0" fontId="92" fillId="0" borderId="0" xfId="0" applyFont="1"/>
    <xf numFmtId="166" fontId="7" fillId="10" borderId="15" xfId="0" applyNumberFormat="1" applyFont="1" applyFill="1" applyBorder="1" applyAlignment="1">
      <alignment horizontal="center"/>
    </xf>
    <xf numFmtId="167" fontId="15" fillId="7" borderId="20" xfId="0" applyNumberFormat="1" applyFont="1" applyFill="1" applyBorder="1" applyAlignment="1">
      <alignment horizontal="center"/>
    </xf>
    <xf numFmtId="166" fontId="11" fillId="7" borderId="20" xfId="0" applyNumberFormat="1" applyFont="1" applyFill="1" applyBorder="1" applyAlignment="1">
      <alignment horizontal="center"/>
    </xf>
    <xf numFmtId="166" fontId="11" fillId="7" borderId="21" xfId="0" applyNumberFormat="1" applyFont="1" applyFill="1" applyBorder="1" applyAlignment="1">
      <alignment horizontal="center"/>
    </xf>
    <xf numFmtId="167" fontId="15" fillId="8" borderId="20" xfId="0" applyNumberFormat="1" applyFont="1" applyFill="1" applyBorder="1" applyAlignment="1">
      <alignment horizontal="center"/>
    </xf>
    <xf numFmtId="166" fontId="11" fillId="8" borderId="20" xfId="0" applyNumberFormat="1" applyFont="1" applyFill="1" applyBorder="1" applyAlignment="1">
      <alignment horizontal="center"/>
    </xf>
    <xf numFmtId="167" fontId="12" fillId="8" borderId="20" xfId="0" applyNumberFormat="1" applyFont="1" applyFill="1" applyBorder="1" applyAlignment="1">
      <alignment horizontal="center"/>
    </xf>
    <xf numFmtId="166" fontId="11" fillId="8" borderId="21" xfId="0" applyNumberFormat="1" applyFont="1" applyFill="1" applyBorder="1" applyAlignment="1">
      <alignment horizontal="center"/>
    </xf>
    <xf numFmtId="167" fontId="15" fillId="9" borderId="20" xfId="0" applyNumberFormat="1" applyFont="1" applyFill="1" applyBorder="1" applyAlignment="1">
      <alignment horizontal="center"/>
    </xf>
    <xf numFmtId="166" fontId="11" fillId="9" borderId="20" xfId="0" applyNumberFormat="1" applyFont="1" applyFill="1" applyBorder="1" applyAlignment="1">
      <alignment horizontal="center"/>
    </xf>
    <xf numFmtId="166" fontId="11" fillId="9" borderId="21" xfId="0" applyNumberFormat="1" applyFont="1" applyFill="1" applyBorder="1" applyAlignment="1">
      <alignment horizontal="center"/>
    </xf>
    <xf numFmtId="0" fontId="7" fillId="11" borderId="7" xfId="0" applyFont="1" applyFill="1" applyBorder="1" applyAlignment="1">
      <alignment horizontal="center"/>
    </xf>
    <xf numFmtId="167" fontId="7" fillId="11" borderId="14" xfId="0" applyNumberFormat="1" applyFont="1" applyFill="1" applyBorder="1" applyAlignment="1">
      <alignment horizontal="center"/>
    </xf>
    <xf numFmtId="166" fontId="7" fillId="11" borderId="14" xfId="0" applyNumberFormat="1" applyFont="1" applyFill="1" applyBorder="1" applyAlignment="1">
      <alignment horizontal="center"/>
    </xf>
    <xf numFmtId="167" fontId="8" fillId="11" borderId="14" xfId="0" applyNumberFormat="1" applyFont="1" applyFill="1" applyBorder="1" applyAlignment="1">
      <alignment horizontal="center"/>
    </xf>
    <xf numFmtId="0" fontId="7" fillId="11" borderId="7" xfId="0" applyFont="1" applyFill="1" applyBorder="1" applyAlignment="1"/>
    <xf numFmtId="0" fontId="12" fillId="11" borderId="19" xfId="0" applyFont="1" applyFill="1" applyBorder="1" applyAlignment="1">
      <alignment horizontal="left"/>
    </xf>
    <xf numFmtId="167" fontId="15" fillId="11" borderId="20" xfId="0" applyNumberFormat="1" applyFont="1" applyFill="1" applyBorder="1" applyAlignment="1">
      <alignment horizontal="center"/>
    </xf>
    <xf numFmtId="166" fontId="11" fillId="11" borderId="20" xfId="0" applyNumberFormat="1" applyFont="1" applyFill="1" applyBorder="1" applyAlignment="1">
      <alignment horizontal="center"/>
    </xf>
    <xf numFmtId="167" fontId="11" fillId="11" borderId="20" xfId="0" applyNumberFormat="1" applyFont="1" applyFill="1" applyBorder="1" applyAlignment="1">
      <alignment horizontal="center"/>
    </xf>
    <xf numFmtId="166" fontId="11" fillId="11" borderId="21" xfId="0" applyNumberFormat="1" applyFont="1" applyFill="1" applyBorder="1" applyAlignment="1">
      <alignment horizontal="center"/>
    </xf>
    <xf numFmtId="0" fontId="11" fillId="11" borderId="19" xfId="0" applyFont="1" applyFill="1" applyBorder="1" applyAlignment="1">
      <alignment horizontal="center"/>
    </xf>
    <xf numFmtId="170" fontId="11" fillId="11" borderId="20" xfId="0" applyNumberFormat="1" applyFont="1" applyFill="1" applyBorder="1" applyAlignment="1">
      <alignment horizontal="center"/>
    </xf>
    <xf numFmtId="0" fontId="11" fillId="11" borderId="20" xfId="0" applyFont="1" applyFill="1" applyBorder="1" applyAlignment="1">
      <alignment horizontal="center"/>
    </xf>
    <xf numFmtId="170" fontId="11" fillId="11" borderId="21" xfId="0" applyNumberFormat="1" applyFont="1" applyFill="1" applyBorder="1" applyAlignment="1">
      <alignment horizontal="center"/>
    </xf>
    <xf numFmtId="0" fontId="7" fillId="11" borderId="9" xfId="0" applyFont="1" applyFill="1" applyBorder="1" applyAlignment="1"/>
    <xf numFmtId="170" fontId="68" fillId="11" borderId="20" xfId="0" applyNumberFormat="1" applyFont="1" applyFill="1" applyBorder="1" applyAlignment="1">
      <alignment horizontal="center"/>
    </xf>
    <xf numFmtId="170" fontId="68" fillId="11" borderId="21" xfId="0" applyNumberFormat="1" applyFont="1" applyFill="1" applyBorder="1" applyAlignment="1">
      <alignment horizontal="center"/>
    </xf>
    <xf numFmtId="0" fontId="7" fillId="12" borderId="7" xfId="0" applyFont="1" applyFill="1" applyBorder="1" applyAlignment="1">
      <alignment horizontal="center"/>
    </xf>
    <xf numFmtId="167" fontId="7" fillId="12" borderId="14" xfId="0" applyNumberFormat="1" applyFont="1" applyFill="1" applyBorder="1" applyAlignment="1">
      <alignment horizontal="center"/>
    </xf>
    <xf numFmtId="166" fontId="7" fillId="12" borderId="14" xfId="0" applyNumberFormat="1" applyFont="1" applyFill="1" applyBorder="1" applyAlignment="1">
      <alignment horizontal="center"/>
    </xf>
    <xf numFmtId="167" fontId="8" fillId="12" borderId="14" xfId="0" applyNumberFormat="1" applyFont="1" applyFill="1" applyBorder="1" applyAlignment="1">
      <alignment horizontal="center"/>
    </xf>
    <xf numFmtId="0" fontId="7" fillId="12" borderId="7" xfId="0" applyFont="1" applyFill="1" applyBorder="1" applyAlignment="1"/>
    <xf numFmtId="0" fontId="11" fillId="12" borderId="19" xfId="0" applyFont="1" applyFill="1" applyBorder="1" applyAlignment="1">
      <alignment horizontal="center"/>
    </xf>
    <xf numFmtId="167" fontId="11" fillId="12" borderId="20" xfId="0" applyNumberFormat="1" applyFont="1" applyFill="1" applyBorder="1" applyAlignment="1">
      <alignment horizontal="center"/>
    </xf>
    <xf numFmtId="170" fontId="11" fillId="12" borderId="20" xfId="0" applyNumberFormat="1" applyFont="1" applyFill="1" applyBorder="1" applyAlignment="1">
      <alignment horizontal="center"/>
    </xf>
    <xf numFmtId="0" fontId="11" fillId="12" borderId="20" xfId="0" applyFont="1" applyFill="1" applyBorder="1" applyAlignment="1">
      <alignment horizontal="center"/>
    </xf>
    <xf numFmtId="170" fontId="11" fillId="12" borderId="21" xfId="0" applyNumberFormat="1" applyFont="1" applyFill="1" applyBorder="1" applyAlignment="1">
      <alignment horizontal="center"/>
    </xf>
    <xf numFmtId="167" fontId="15" fillId="12" borderId="20" xfId="0" applyNumberFormat="1" applyFont="1" applyFill="1" applyBorder="1" applyAlignment="1">
      <alignment horizontal="center"/>
    </xf>
    <xf numFmtId="166" fontId="11" fillId="12" borderId="20" xfId="0" applyNumberFormat="1" applyFont="1" applyFill="1" applyBorder="1" applyAlignment="1">
      <alignment horizontal="center"/>
    </xf>
    <xf numFmtId="167" fontId="12" fillId="12" borderId="20" xfId="0" applyNumberFormat="1" applyFont="1" applyFill="1" applyBorder="1" applyAlignment="1">
      <alignment horizontal="center"/>
    </xf>
    <xf numFmtId="166" fontId="11" fillId="12" borderId="21" xfId="0" applyNumberFormat="1" applyFont="1" applyFill="1" applyBorder="1" applyAlignment="1">
      <alignment horizontal="center"/>
    </xf>
    <xf numFmtId="0" fontId="7" fillId="12" borderId="9" xfId="0" applyFont="1" applyFill="1" applyBorder="1" applyAlignment="1"/>
    <xf numFmtId="0" fontId="0" fillId="0" borderId="0" xfId="0" applyAlignment="1"/>
    <xf numFmtId="0" fontId="12" fillId="0" borderId="14" xfId="0" applyFont="1" applyBorder="1" applyAlignment="1"/>
    <xf numFmtId="0" fontId="0" fillId="0" borderId="22" xfId="0" applyBorder="1"/>
    <xf numFmtId="167" fontId="11" fillId="0" borderId="15" xfId="0" applyNumberFormat="1" applyFont="1" applyBorder="1" applyAlignment="1">
      <alignment horizontal="center"/>
    </xf>
    <xf numFmtId="167" fontId="11" fillId="0" borderId="8" xfId="0" applyNumberFormat="1" applyFont="1" applyBorder="1" applyAlignment="1">
      <alignment horizontal="center"/>
    </xf>
    <xf numFmtId="167" fontId="11" fillId="0" borderId="13" xfId="0" applyNumberFormat="1" applyFont="1" applyBorder="1" applyAlignment="1">
      <alignment horizontal="center"/>
    </xf>
    <xf numFmtId="0" fontId="12" fillId="0" borderId="7" xfId="0" applyFont="1" applyBorder="1" applyAlignment="1"/>
    <xf numFmtId="0" fontId="12" fillId="0" borderId="15" xfId="0" applyFont="1" applyBorder="1" applyAlignment="1"/>
    <xf numFmtId="167" fontId="11" fillId="11" borderId="21" xfId="0" applyNumberFormat="1" applyFont="1" applyFill="1" applyBorder="1" applyAlignment="1">
      <alignment horizontal="center"/>
    </xf>
    <xf numFmtId="167" fontId="11" fillId="9" borderId="21" xfId="0" applyNumberFormat="1" applyFont="1" applyFill="1" applyBorder="1" applyAlignment="1">
      <alignment horizontal="center"/>
    </xf>
    <xf numFmtId="167" fontId="11" fillId="6" borderId="21" xfId="0" applyNumberFormat="1" applyFont="1" applyFill="1" applyBorder="1" applyAlignment="1">
      <alignment horizontal="center"/>
    </xf>
    <xf numFmtId="167" fontId="11" fillId="8" borderId="21" xfId="0" applyNumberFormat="1" applyFont="1" applyFill="1" applyBorder="1" applyAlignment="1">
      <alignment horizontal="center"/>
    </xf>
    <xf numFmtId="167" fontId="11" fillId="7" borderId="21" xfId="0" applyNumberFormat="1" applyFont="1" applyFill="1" applyBorder="1" applyAlignment="1">
      <alignment horizontal="center"/>
    </xf>
    <xf numFmtId="167" fontId="11" fillId="10" borderId="21" xfId="0" applyNumberFormat="1" applyFont="1" applyFill="1" applyBorder="1" applyAlignment="1">
      <alignment horizontal="center"/>
    </xf>
    <xf numFmtId="167" fontId="11" fillId="12" borderId="21" xfId="0" applyNumberFormat="1" applyFont="1" applyFill="1" applyBorder="1" applyAlignment="1">
      <alignment horizontal="center"/>
    </xf>
    <xf numFmtId="0" fontId="93" fillId="0" borderId="17" xfId="0" applyFont="1" applyBorder="1" applyAlignment="1">
      <alignment horizontal="center"/>
    </xf>
    <xf numFmtId="0" fontId="93" fillId="0" borderId="5" xfId="0" applyFont="1" applyBorder="1" applyAlignment="1">
      <alignment horizontal="center"/>
    </xf>
    <xf numFmtId="0" fontId="11" fillId="8" borderId="2" xfId="0" applyFont="1" applyFill="1" applyBorder="1" applyAlignment="1">
      <alignment horizontal="center"/>
    </xf>
    <xf numFmtId="167" fontId="11" fillId="8" borderId="13" xfId="0" applyNumberFormat="1" applyFont="1" applyFill="1" applyBorder="1" applyAlignment="1">
      <alignment horizontal="center"/>
    </xf>
    <xf numFmtId="16" fontId="0" fillId="0" borderId="14" xfId="0" applyNumberFormat="1" applyBorder="1"/>
    <xf numFmtId="16" fontId="0" fillId="0" borderId="0" xfId="0" applyNumberFormat="1"/>
    <xf numFmtId="0" fontId="7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7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7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167" fontId="11" fillId="0" borderId="9" xfId="0" applyNumberFormat="1" applyFont="1" applyBorder="1" applyAlignment="1">
      <alignment horizontal="center" vertical="center"/>
    </xf>
    <xf numFmtId="167" fontId="11" fillId="0" borderId="12" xfId="0" applyNumberFormat="1" applyFont="1" applyBorder="1" applyAlignment="1">
      <alignment horizontal="center" vertical="center"/>
    </xf>
    <xf numFmtId="167" fontId="95" fillId="4" borderId="9" xfId="0" applyNumberFormat="1" applyFont="1" applyFill="1" applyBorder="1" applyAlignment="1">
      <alignment horizontal="center" vertical="center"/>
    </xf>
    <xf numFmtId="167" fontId="95" fillId="4" borderId="12" xfId="0" applyNumberFormat="1" applyFont="1" applyFill="1" applyBorder="1" applyAlignment="1">
      <alignment horizontal="center" vertical="center"/>
    </xf>
    <xf numFmtId="167" fontId="94" fillId="4" borderId="9" xfId="0" applyNumberFormat="1" applyFont="1" applyFill="1" applyBorder="1" applyAlignment="1">
      <alignment horizontal="center" vertical="center"/>
    </xf>
    <xf numFmtId="167" fontId="94" fillId="4" borderId="12" xfId="0" applyNumberFormat="1" applyFont="1" applyFill="1" applyBorder="1" applyAlignment="1">
      <alignment horizontal="center" vertical="center"/>
    </xf>
    <xf numFmtId="167" fontId="11" fillId="0" borderId="9" xfId="0" applyNumberFormat="1" applyFont="1" applyFill="1" applyBorder="1" applyAlignment="1">
      <alignment horizontal="center" vertical="center"/>
    </xf>
    <xf numFmtId="167" fontId="11" fillId="0" borderId="12" xfId="0" applyNumberFormat="1" applyFont="1" applyFill="1" applyBorder="1" applyAlignment="1">
      <alignment horizontal="center" vertical="center"/>
    </xf>
    <xf numFmtId="167" fontId="51" fillId="3" borderId="9" xfId="0" applyNumberFormat="1" applyFont="1" applyFill="1" applyBorder="1" applyAlignment="1">
      <alignment horizontal="center" vertical="center"/>
    </xf>
    <xf numFmtId="167" fontId="51" fillId="3" borderId="12" xfId="0" applyNumberFormat="1" applyFont="1" applyFill="1" applyBorder="1" applyAlignment="1">
      <alignment horizontal="center" vertical="center"/>
    </xf>
    <xf numFmtId="167" fontId="96" fillId="4" borderId="12" xfId="0" applyNumberFormat="1" applyFont="1" applyFill="1" applyBorder="1" applyAlignment="1">
      <alignment horizontal="center" vertical="center"/>
    </xf>
    <xf numFmtId="167" fontId="94" fillId="4" borderId="9" xfId="0" applyNumberFormat="1" applyFont="1" applyFill="1" applyBorder="1" applyAlignment="1">
      <alignment horizontal="center" vertical="center" wrapText="1"/>
    </xf>
    <xf numFmtId="167" fontId="96" fillId="5" borderId="12" xfId="0" applyNumberFormat="1" applyFont="1" applyFill="1" applyBorder="1" applyAlignment="1">
      <alignment horizontal="center" vertical="center" wrapText="1"/>
    </xf>
    <xf numFmtId="167" fontId="6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7" fontId="30" fillId="0" borderId="9" xfId="0" applyNumberFormat="1" applyFont="1" applyFill="1" applyBorder="1" applyAlignment="1">
      <alignment horizontal="center" vertical="center"/>
    </xf>
    <xf numFmtId="167" fontId="32" fillId="0" borderId="12" xfId="0" applyNumberFormat="1" applyFont="1" applyFill="1" applyBorder="1" applyAlignment="1">
      <alignment vertical="center"/>
    </xf>
    <xf numFmtId="167" fontId="57" fillId="0" borderId="0" xfId="0" applyNumberFormat="1" applyFont="1" applyAlignment="1">
      <alignment horizontal="center" vertical="center"/>
    </xf>
    <xf numFmtId="167" fontId="50" fillId="4" borderId="9" xfId="0" applyNumberFormat="1" applyFont="1" applyFill="1" applyBorder="1" applyAlignment="1">
      <alignment horizontal="center" vertical="center"/>
    </xf>
    <xf numFmtId="167" fontId="32" fillId="4" borderId="12" xfId="0" applyNumberFormat="1" applyFont="1" applyFill="1" applyBorder="1" applyAlignment="1">
      <alignment horizontal="center" vertical="center"/>
    </xf>
    <xf numFmtId="167" fontId="89" fillId="0" borderId="9" xfId="0" applyNumberFormat="1" applyFont="1" applyFill="1" applyBorder="1" applyAlignment="1">
      <alignment horizontal="center" vertical="center"/>
    </xf>
    <xf numFmtId="167" fontId="96" fillId="0" borderId="12" xfId="0" applyNumberFormat="1" applyFont="1" applyFill="1" applyBorder="1" applyAlignment="1">
      <alignment vertical="center"/>
    </xf>
    <xf numFmtId="167" fontId="7" fillId="0" borderId="9" xfId="0" applyNumberFormat="1" applyFont="1" applyBorder="1" applyAlignment="1">
      <alignment horizontal="center" vertical="center"/>
    </xf>
    <xf numFmtId="167" fontId="0" fillId="0" borderId="12" xfId="0" applyNumberFormat="1" applyBorder="1"/>
    <xf numFmtId="167" fontId="8" fillId="0" borderId="7" xfId="0" applyNumberFormat="1" applyFont="1" applyBorder="1" applyAlignment="1">
      <alignment horizontal="center" vertical="center"/>
    </xf>
    <xf numFmtId="167" fontId="0" fillId="0" borderId="2" xfId="0" applyNumberFormat="1" applyBorder="1"/>
    <xf numFmtId="167" fontId="63" fillId="0" borderId="0" xfId="0" applyNumberFormat="1" applyFont="1" applyAlignment="1">
      <alignment horizontal="center" vertical="center"/>
    </xf>
    <xf numFmtId="167" fontId="30" fillId="0" borderId="0" xfId="0" applyNumberFormat="1" applyFont="1" applyAlignment="1">
      <alignment horizontal="center" vertical="center"/>
    </xf>
    <xf numFmtId="167" fontId="58" fillId="0" borderId="0" xfId="0" applyNumberFormat="1" applyFont="1" applyAlignment="1">
      <alignment horizontal="center" vertical="center"/>
    </xf>
    <xf numFmtId="167" fontId="61" fillId="0" borderId="0" xfId="0" applyNumberFormat="1" applyFont="1" applyAlignment="1">
      <alignment horizontal="center" vertical="center"/>
    </xf>
    <xf numFmtId="167" fontId="39" fillId="0" borderId="0" xfId="0" applyNumberFormat="1" applyFont="1" applyAlignment="1">
      <alignment horizontal="center" vertical="center"/>
    </xf>
    <xf numFmtId="167" fontId="52" fillId="0" borderId="0" xfId="0" applyNumberFormat="1" applyFont="1" applyAlignment="1">
      <alignment horizontal="center" vertical="center"/>
    </xf>
    <xf numFmtId="167" fontId="25" fillId="0" borderId="0" xfId="0" applyNumberFormat="1" applyFont="1" applyAlignment="1">
      <alignment horizontal="center" vertical="center"/>
    </xf>
    <xf numFmtId="167" fontId="7" fillId="3" borderId="9" xfId="0" applyNumberFormat="1" applyFont="1" applyFill="1" applyBorder="1" applyAlignment="1">
      <alignment horizontal="center" vertical="center" wrapText="1"/>
    </xf>
    <xf numFmtId="167" fontId="0" fillId="3" borderId="12" xfId="0" applyNumberFormat="1" applyFill="1" applyBorder="1"/>
    <xf numFmtId="167" fontId="7" fillId="0" borderId="9" xfId="0" applyNumberFormat="1" applyFont="1" applyBorder="1" applyAlignment="1">
      <alignment horizontal="center" vertical="center" wrapText="1"/>
    </xf>
    <xf numFmtId="167" fontId="95" fillId="0" borderId="9" xfId="0" applyNumberFormat="1" applyFont="1" applyFill="1" applyBorder="1" applyAlignment="1">
      <alignment horizontal="center" vertical="center"/>
    </xf>
    <xf numFmtId="167" fontId="96" fillId="0" borderId="12" xfId="0" applyNumberFormat="1" applyFont="1" applyFill="1" applyBorder="1" applyAlignment="1">
      <alignment horizontal="center" vertical="center"/>
    </xf>
    <xf numFmtId="167" fontId="94" fillId="0" borderId="9" xfId="0" applyNumberFormat="1" applyFont="1" applyFill="1" applyBorder="1" applyAlignment="1">
      <alignment horizontal="center" vertical="center" wrapText="1"/>
    </xf>
    <xf numFmtId="167" fontId="96" fillId="0" borderId="12" xfId="0" applyNumberFormat="1" applyFont="1" applyBorder="1" applyAlignment="1">
      <alignment horizontal="center" vertical="center" wrapText="1"/>
    </xf>
    <xf numFmtId="167" fontId="100" fillId="0" borderId="0" xfId="0" applyNumberFormat="1" applyFont="1" applyAlignment="1">
      <alignment horizontal="center" vertical="center"/>
    </xf>
    <xf numFmtId="0" fontId="96" fillId="0" borderId="0" xfId="0" applyFont="1" applyAlignment="1">
      <alignment horizontal="center" vertical="center"/>
    </xf>
    <xf numFmtId="167" fontId="89" fillId="0" borderId="0" xfId="0" applyNumberFormat="1" applyFont="1" applyAlignment="1">
      <alignment horizontal="center" vertical="center"/>
    </xf>
    <xf numFmtId="167" fontId="101" fillId="0" borderId="0" xfId="0" applyNumberFormat="1" applyFont="1" applyAlignment="1">
      <alignment horizontal="center" vertical="center"/>
    </xf>
    <xf numFmtId="0" fontId="98" fillId="0" borderId="0" xfId="0" applyFont="1" applyAlignment="1">
      <alignment horizontal="center" vertical="center"/>
    </xf>
    <xf numFmtId="167" fontId="95" fillId="0" borderId="11" xfId="0" applyNumberFormat="1" applyFont="1" applyFill="1" applyBorder="1" applyAlignment="1">
      <alignment horizontal="center" vertical="center"/>
    </xf>
    <xf numFmtId="167" fontId="96" fillId="0" borderId="12" xfId="0" applyNumberFormat="1" applyFont="1" applyFill="1" applyBorder="1" applyAlignment="1">
      <alignment horizontal="center" vertical="center" wrapText="1"/>
    </xf>
    <xf numFmtId="167" fontId="94" fillId="0" borderId="9" xfId="0" applyNumberFormat="1" applyFont="1" applyFill="1" applyBorder="1" applyAlignment="1">
      <alignment horizontal="center" vertical="center"/>
    </xf>
    <xf numFmtId="167" fontId="94" fillId="0" borderId="11" xfId="0" applyNumberFormat="1" applyFont="1" applyFill="1" applyBorder="1" applyAlignment="1">
      <alignment horizontal="center" vertical="center" wrapText="1"/>
    </xf>
    <xf numFmtId="167" fontId="94" fillId="4" borderId="12" xfId="0" applyNumberFormat="1" applyFont="1" applyFill="1" applyBorder="1" applyAlignment="1">
      <alignment horizontal="center" vertical="center" wrapText="1"/>
    </xf>
    <xf numFmtId="167" fontId="94" fillId="0" borderId="12" xfId="0" applyNumberFormat="1" applyFont="1" applyFill="1" applyBorder="1" applyAlignment="1">
      <alignment horizontal="center" vertical="center"/>
    </xf>
    <xf numFmtId="167" fontId="95" fillId="0" borderId="12" xfId="0" applyNumberFormat="1" applyFont="1" applyFill="1" applyBorder="1" applyAlignment="1">
      <alignment horizontal="center" vertical="center"/>
    </xf>
    <xf numFmtId="167" fontId="82" fillId="0" borderId="9" xfId="0" applyNumberFormat="1" applyFont="1" applyFill="1" applyBorder="1" applyAlignment="1">
      <alignment horizontal="center" vertical="center"/>
    </xf>
    <xf numFmtId="167" fontId="98" fillId="0" borderId="12" xfId="0" applyNumberFormat="1" applyFont="1" applyFill="1" applyBorder="1" applyAlignment="1">
      <alignment vertical="center"/>
    </xf>
    <xf numFmtId="167" fontId="82" fillId="0" borderId="0" xfId="0" applyNumberFormat="1" applyFont="1" applyAlignment="1">
      <alignment horizontal="center" vertical="center"/>
    </xf>
    <xf numFmtId="167" fontId="97" fillId="0" borderId="9" xfId="0" applyNumberFormat="1" applyFont="1" applyFill="1" applyBorder="1" applyAlignment="1">
      <alignment horizontal="center" vertical="center"/>
    </xf>
    <xf numFmtId="167" fontId="98" fillId="0" borderId="12" xfId="0" applyNumberFormat="1" applyFont="1" applyFill="1" applyBorder="1" applyAlignment="1">
      <alignment horizontal="center" vertical="center"/>
    </xf>
    <xf numFmtId="167" fontId="99" fillId="0" borderId="9" xfId="0" applyNumberFormat="1" applyFont="1" applyFill="1" applyBorder="1" applyAlignment="1">
      <alignment horizontal="center" vertical="center"/>
    </xf>
    <xf numFmtId="167" fontId="8" fillId="0" borderId="9" xfId="0" applyNumberFormat="1" applyFont="1" applyBorder="1" applyAlignment="1">
      <alignment horizontal="center" vertical="center"/>
    </xf>
    <xf numFmtId="167" fontId="99" fillId="0" borderId="9" xfId="0" applyNumberFormat="1" applyFont="1" applyFill="1" applyBorder="1" applyAlignment="1">
      <alignment horizontal="center" vertical="center" wrapText="1"/>
    </xf>
    <xf numFmtId="167" fontId="98" fillId="0" borderId="12" xfId="0" applyNumberFormat="1" applyFont="1" applyBorder="1" applyAlignment="1">
      <alignment horizontal="center" vertical="center" wrapText="1"/>
    </xf>
    <xf numFmtId="167" fontId="97" fillId="4" borderId="9" xfId="0" applyNumberFormat="1" applyFont="1" applyFill="1" applyBorder="1" applyAlignment="1">
      <alignment horizontal="center" vertical="center"/>
    </xf>
    <xf numFmtId="167" fontId="98" fillId="4" borderId="12" xfId="0" applyNumberFormat="1" applyFont="1" applyFill="1" applyBorder="1" applyAlignment="1">
      <alignment horizontal="center" vertical="center"/>
    </xf>
    <xf numFmtId="167" fontId="99" fillId="4" borderId="9" xfId="0" applyNumberFormat="1" applyFont="1" applyFill="1" applyBorder="1" applyAlignment="1">
      <alignment horizontal="center" vertical="center" wrapText="1"/>
    </xf>
    <xf numFmtId="167" fontId="98" fillId="5" borderId="12" xfId="0" applyNumberFormat="1" applyFont="1" applyFill="1" applyBorder="1" applyAlignment="1">
      <alignment horizontal="center" vertical="center" wrapText="1"/>
    </xf>
    <xf numFmtId="167" fontId="53" fillId="0" borderId="9" xfId="0" applyNumberFormat="1" applyFont="1" applyFill="1" applyBorder="1" applyAlignment="1">
      <alignment horizontal="center" vertical="center"/>
    </xf>
    <xf numFmtId="167" fontId="54" fillId="0" borderId="12" xfId="0" applyNumberFormat="1" applyFont="1" applyFill="1" applyBorder="1" applyAlignment="1">
      <alignment vertical="center"/>
    </xf>
    <xf numFmtId="167" fontId="55" fillId="0" borderId="9" xfId="0" applyNumberFormat="1" applyFont="1" applyFill="1" applyBorder="1" applyAlignment="1">
      <alignment horizontal="center" vertical="center"/>
    </xf>
    <xf numFmtId="167" fontId="54" fillId="0" borderId="12" xfId="0" applyNumberFormat="1" applyFont="1" applyFill="1" applyBorder="1" applyAlignment="1">
      <alignment horizontal="center" vertical="center"/>
    </xf>
    <xf numFmtId="167" fontId="56" fillId="0" borderId="9" xfId="0" applyNumberFormat="1" applyFont="1" applyFill="1" applyBorder="1" applyAlignment="1">
      <alignment horizontal="center" vertical="center"/>
    </xf>
    <xf numFmtId="167" fontId="49" fillId="0" borderId="0" xfId="0" applyNumberFormat="1" applyFont="1" applyAlignment="1">
      <alignment horizontal="center" vertical="center"/>
    </xf>
    <xf numFmtId="167" fontId="33" fillId="4" borderId="9" xfId="0" applyNumberFormat="1" applyFont="1" applyFill="1" applyBorder="1" applyAlignment="1">
      <alignment horizontal="center" vertical="center" wrapText="1"/>
    </xf>
    <xf numFmtId="167" fontId="32" fillId="5" borderId="12" xfId="0" applyNumberFormat="1" applyFont="1" applyFill="1" applyBorder="1" applyAlignment="1">
      <alignment horizontal="center" vertical="center" wrapText="1"/>
    </xf>
    <xf numFmtId="167" fontId="33" fillId="4" borderId="9" xfId="0" applyNumberFormat="1" applyFont="1" applyFill="1" applyBorder="1" applyAlignment="1">
      <alignment horizontal="center" vertical="center"/>
    </xf>
    <xf numFmtId="167" fontId="50" fillId="0" borderId="9" xfId="0" applyNumberFormat="1" applyFont="1" applyFill="1" applyBorder="1" applyAlignment="1">
      <alignment horizontal="center" vertical="center"/>
    </xf>
    <xf numFmtId="167" fontId="32" fillId="0" borderId="12" xfId="0" applyNumberFormat="1" applyFont="1" applyFill="1" applyBorder="1" applyAlignment="1">
      <alignment horizontal="center" vertical="center"/>
    </xf>
    <xf numFmtId="167" fontId="33" fillId="0" borderId="9" xfId="0" applyNumberFormat="1" applyFont="1" applyFill="1" applyBorder="1" applyAlignment="1">
      <alignment horizontal="center" vertical="center" wrapText="1"/>
    </xf>
    <xf numFmtId="167" fontId="32" fillId="0" borderId="12" xfId="0" applyNumberFormat="1" applyFont="1" applyBorder="1" applyAlignment="1">
      <alignment horizontal="center" vertical="center" wrapText="1"/>
    </xf>
    <xf numFmtId="167" fontId="33" fillId="0" borderId="9" xfId="0" applyNumberFormat="1" applyFont="1" applyFill="1" applyBorder="1" applyAlignment="1">
      <alignment horizontal="center" vertical="center"/>
    </xf>
    <xf numFmtId="167" fontId="68" fillId="0" borderId="9" xfId="0" applyNumberFormat="1" applyFont="1" applyBorder="1" applyAlignment="1">
      <alignment horizontal="center" vertical="center"/>
    </xf>
    <xf numFmtId="167" fontId="68" fillId="0" borderId="12" xfId="0" applyNumberFormat="1" applyFont="1" applyBorder="1" applyAlignment="1">
      <alignment horizontal="center" vertical="center"/>
    </xf>
    <xf numFmtId="167" fontId="58" fillId="0" borderId="9" xfId="0" applyNumberFormat="1" applyFont="1" applyFill="1" applyBorder="1" applyAlignment="1">
      <alignment horizontal="center" vertical="center"/>
    </xf>
    <xf numFmtId="167" fontId="59" fillId="0" borderId="12" xfId="0" applyNumberFormat="1" applyFont="1" applyFill="1" applyBorder="1" applyAlignment="1">
      <alignment vertical="center"/>
    </xf>
    <xf numFmtId="167" fontId="7" fillId="0" borderId="9" xfId="0" applyNumberFormat="1" applyFont="1" applyFill="1" applyBorder="1" applyAlignment="1">
      <alignment horizontal="center" vertical="center"/>
    </xf>
    <xf numFmtId="167" fontId="37" fillId="0" borderId="12" xfId="0" applyNumberFormat="1" applyFont="1" applyFill="1" applyBorder="1" applyAlignment="1">
      <alignment horizontal="center" vertical="center"/>
    </xf>
    <xf numFmtId="167" fontId="10" fillId="0" borderId="9" xfId="0" applyNumberFormat="1" applyFont="1" applyFill="1" applyBorder="1" applyAlignment="1">
      <alignment horizontal="center" vertical="center" wrapText="1"/>
    </xf>
    <xf numFmtId="167" fontId="37" fillId="0" borderId="12" xfId="0" applyNumberFormat="1" applyFont="1" applyBorder="1" applyAlignment="1">
      <alignment horizontal="center" vertical="center" wrapText="1"/>
    </xf>
    <xf numFmtId="167" fontId="60" fillId="0" borderId="9" xfId="0" applyNumberFormat="1" applyFont="1" applyFill="1" applyBorder="1" applyAlignment="1">
      <alignment horizontal="center" vertical="center"/>
    </xf>
    <xf numFmtId="167" fontId="59" fillId="0" borderId="12" xfId="0" applyNumberFormat="1" applyFont="1" applyFill="1" applyBorder="1" applyAlignment="1">
      <alignment horizontal="center" vertical="center"/>
    </xf>
    <xf numFmtId="167" fontId="14" fillId="0" borderId="9" xfId="0" applyNumberFormat="1" applyFont="1" applyFill="1" applyBorder="1" applyAlignment="1">
      <alignment horizontal="center" vertical="center"/>
    </xf>
    <xf numFmtId="167" fontId="14" fillId="0" borderId="9" xfId="0" applyNumberFormat="1" applyFont="1" applyFill="1" applyBorder="1" applyAlignment="1">
      <alignment horizontal="center" vertical="center" wrapText="1"/>
    </xf>
    <xf numFmtId="167" fontId="59" fillId="0" borderId="12" xfId="0" applyNumberFormat="1" applyFont="1" applyBorder="1" applyAlignment="1">
      <alignment horizontal="center" vertical="center" wrapText="1"/>
    </xf>
    <xf numFmtId="167" fontId="7" fillId="3" borderId="12" xfId="0" applyNumberFormat="1" applyFont="1" applyFill="1" applyBorder="1"/>
    <xf numFmtId="167" fontId="39" fillId="0" borderId="9" xfId="0" applyNumberFormat="1" applyFont="1" applyFill="1" applyBorder="1" applyAlignment="1">
      <alignment horizontal="center" vertical="center"/>
    </xf>
    <xf numFmtId="167" fontId="42" fillId="0" borderId="12" xfId="0" applyNumberFormat="1" applyFont="1" applyFill="1" applyBorder="1" applyAlignment="1">
      <alignment vertical="center"/>
    </xf>
    <xf numFmtId="167" fontId="44" fillId="0" borderId="9" xfId="0" applyNumberFormat="1" applyFont="1" applyFill="1" applyBorder="1" applyAlignment="1">
      <alignment horizontal="center" vertical="center"/>
    </xf>
    <xf numFmtId="167" fontId="42" fillId="0" borderId="12" xfId="0" applyNumberFormat="1" applyFont="1" applyFill="1" applyBorder="1" applyAlignment="1">
      <alignment horizontal="center" vertical="center"/>
    </xf>
    <xf numFmtId="167" fontId="41" fillId="0" borderId="9" xfId="0" applyNumberFormat="1" applyFont="1" applyFill="1" applyBorder="1" applyAlignment="1">
      <alignment horizontal="center" vertical="center" wrapText="1"/>
    </xf>
    <xf numFmtId="167" fontId="42" fillId="0" borderId="12" xfId="0" applyNumberFormat="1" applyFont="1" applyBorder="1" applyAlignment="1">
      <alignment horizontal="center" vertical="center" wrapText="1"/>
    </xf>
    <xf numFmtId="167" fontId="41" fillId="0" borderId="9" xfId="0" applyNumberFormat="1" applyFont="1" applyFill="1" applyBorder="1" applyAlignment="1">
      <alignment horizontal="center" vertical="center"/>
    </xf>
    <xf numFmtId="167" fontId="44" fillId="0" borderId="12" xfId="0" applyNumberFormat="1" applyFont="1" applyFill="1" applyBorder="1" applyAlignment="1">
      <alignment horizontal="center" vertical="center"/>
    </xf>
    <xf numFmtId="167" fontId="41" fillId="0" borderId="12" xfId="0" applyNumberFormat="1" applyFont="1" applyFill="1" applyBorder="1" applyAlignment="1">
      <alignment horizontal="center" vertical="center" wrapText="1"/>
    </xf>
    <xf numFmtId="167" fontId="63" fillId="0" borderId="9" xfId="0" applyNumberFormat="1" applyFont="1" applyFill="1" applyBorder="1" applyAlignment="1">
      <alignment horizontal="center" vertical="center"/>
    </xf>
    <xf numFmtId="167" fontId="64" fillId="0" borderId="12" xfId="0" applyNumberFormat="1" applyFont="1" applyFill="1" applyBorder="1" applyAlignment="1">
      <alignment vertical="center"/>
    </xf>
    <xf numFmtId="167" fontId="65" fillId="4" borderId="9" xfId="0" applyNumberFormat="1" applyFont="1" applyFill="1" applyBorder="1" applyAlignment="1">
      <alignment horizontal="center" vertical="center"/>
    </xf>
    <xf numFmtId="167" fontId="64" fillId="4" borderId="12" xfId="0" applyNumberFormat="1" applyFont="1" applyFill="1" applyBorder="1" applyAlignment="1">
      <alignment horizontal="center" vertical="center"/>
    </xf>
    <xf numFmtId="167" fontId="66" fillId="4" borderId="9" xfId="0" applyNumberFormat="1" applyFont="1" applyFill="1" applyBorder="1" applyAlignment="1">
      <alignment horizontal="center" vertical="center"/>
    </xf>
    <xf numFmtId="167" fontId="65" fillId="0" borderId="9" xfId="0" applyNumberFormat="1" applyFont="1" applyFill="1" applyBorder="1" applyAlignment="1">
      <alignment horizontal="center" vertical="center"/>
    </xf>
    <xf numFmtId="167" fontId="64" fillId="0" borderId="12" xfId="0" applyNumberFormat="1" applyFont="1" applyFill="1" applyBorder="1" applyAlignment="1">
      <alignment horizontal="center" vertical="center"/>
    </xf>
    <xf numFmtId="167" fontId="66" fillId="0" borderId="9" xfId="0" applyNumberFormat="1" applyFont="1" applyFill="1" applyBorder="1" applyAlignment="1">
      <alignment horizontal="center" vertical="center"/>
    </xf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30"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84"/>
  <sheetViews>
    <sheetView tabSelected="1" zoomScale="75" zoomScaleNormal="75" zoomScaleSheetLayoutView="75" workbookViewId="0">
      <selection activeCell="C2" sqref="C2"/>
    </sheetView>
  </sheetViews>
  <sheetFormatPr defaultRowHeight="13.2" x14ac:dyDescent="0.25"/>
  <cols>
    <col min="2" max="2" width="25.109375" customWidth="1"/>
    <col min="3" max="3" width="12.44140625" customWidth="1"/>
    <col min="4" max="4" width="10.5546875" style="98" customWidth="1"/>
    <col min="6" max="6" width="9.109375" style="98" customWidth="1"/>
    <col min="8" max="8" width="9.109375" style="98" customWidth="1"/>
    <col min="9" max="9" width="9.33203125" customWidth="1"/>
    <col min="10" max="11" width="10.88671875" customWidth="1"/>
    <col min="12" max="12" width="22.33203125" customWidth="1"/>
    <col min="13" max="13" width="15.88671875" customWidth="1"/>
    <col min="14" max="14" width="21" customWidth="1"/>
    <col min="15" max="15" width="9.109375" customWidth="1"/>
  </cols>
  <sheetData>
    <row r="1" spans="1:16" ht="56.25" customHeight="1" x14ac:dyDescent="0.25">
      <c r="A1" s="366" t="s">
        <v>54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</row>
    <row r="2" spans="1:16" ht="19.5" customHeight="1" x14ac:dyDescent="0.4">
      <c r="A2" s="370" t="s">
        <v>210</v>
      </c>
      <c r="B2" s="370"/>
      <c r="C2" s="175">
        <v>42648</v>
      </c>
      <c r="E2" s="134"/>
      <c r="F2" s="134"/>
      <c r="G2" s="134"/>
      <c r="H2" s="134"/>
      <c r="I2" s="134"/>
      <c r="J2" s="134"/>
      <c r="K2" s="134"/>
      <c r="L2" s="368" t="s">
        <v>267</v>
      </c>
      <c r="M2" s="369"/>
      <c r="N2" s="369"/>
    </row>
    <row r="3" spans="1:16" ht="16.5" customHeight="1" x14ac:dyDescent="0.25">
      <c r="B3" s="148"/>
      <c r="C3" s="149"/>
      <c r="D3" s="150"/>
      <c r="E3" s="151"/>
      <c r="F3" s="150"/>
      <c r="G3" s="151"/>
      <c r="H3" s="150"/>
      <c r="I3" s="151"/>
      <c r="J3" s="151"/>
      <c r="K3" s="151"/>
      <c r="L3" s="369"/>
      <c r="M3" s="369"/>
      <c r="N3" s="369"/>
    </row>
    <row r="4" spans="1:16" ht="18" customHeight="1" x14ac:dyDescent="0.25">
      <c r="B4" s="148"/>
      <c r="C4" s="149"/>
      <c r="D4" s="150"/>
      <c r="E4" s="151"/>
      <c r="F4" s="150"/>
      <c r="G4" s="151"/>
      <c r="H4" s="150"/>
      <c r="I4" s="151"/>
      <c r="J4" s="151"/>
      <c r="K4" s="151"/>
      <c r="L4" s="368" t="s">
        <v>269</v>
      </c>
      <c r="M4" s="369"/>
      <c r="N4" s="369"/>
    </row>
    <row r="5" spans="1:16" ht="18" customHeight="1" x14ac:dyDescent="0.25">
      <c r="B5" s="148"/>
      <c r="C5" s="149"/>
      <c r="D5" s="150"/>
      <c r="E5" s="151"/>
      <c r="F5" s="150"/>
      <c r="G5" s="151"/>
      <c r="H5" s="150"/>
      <c r="I5" s="151"/>
      <c r="J5" s="151"/>
      <c r="K5" s="151"/>
      <c r="L5" s="369"/>
      <c r="M5" s="369"/>
      <c r="N5" s="369"/>
    </row>
    <row r="6" spans="1:16" ht="20.25" customHeight="1" x14ac:dyDescent="0.4">
      <c r="B6" s="9"/>
      <c r="E6" s="283" t="s">
        <v>136</v>
      </c>
      <c r="F6" s="154"/>
      <c r="G6" s="155"/>
      <c r="H6" s="154"/>
      <c r="L6" s="368" t="s">
        <v>268</v>
      </c>
      <c r="M6" s="369"/>
      <c r="N6" s="369"/>
    </row>
    <row r="7" spans="1:16" ht="15.75" customHeight="1" x14ac:dyDescent="0.3">
      <c r="E7" s="281" t="s">
        <v>0</v>
      </c>
      <c r="L7" s="369"/>
      <c r="M7" s="369"/>
      <c r="N7" s="369"/>
    </row>
    <row r="8" spans="1:16" ht="15.75" customHeight="1" thickBot="1" x14ac:dyDescent="0.35">
      <c r="E8" s="1"/>
      <c r="L8" s="176"/>
      <c r="M8" s="176"/>
      <c r="N8" s="176"/>
    </row>
    <row r="9" spans="1:16" ht="15.75" customHeight="1" x14ac:dyDescent="0.3">
      <c r="A9" s="281" t="s">
        <v>246</v>
      </c>
      <c r="C9" s="322"/>
      <c r="D9" s="323"/>
      <c r="E9" s="324"/>
      <c r="F9" s="323"/>
      <c r="G9" s="324"/>
      <c r="H9" s="323"/>
      <c r="I9" s="324"/>
      <c r="J9" s="325"/>
      <c r="K9" s="324"/>
      <c r="L9" s="326"/>
      <c r="M9" s="358" t="s">
        <v>56</v>
      </c>
      <c r="N9" s="359"/>
    </row>
    <row r="10" spans="1:16" ht="15.75" customHeight="1" thickBot="1" x14ac:dyDescent="0.3">
      <c r="A10" s="265"/>
      <c r="C10" s="4" t="s">
        <v>2</v>
      </c>
      <c r="D10" s="99" t="s">
        <v>3</v>
      </c>
      <c r="E10" s="5" t="s">
        <v>58</v>
      </c>
      <c r="F10" s="99" t="s">
        <v>4</v>
      </c>
      <c r="G10" s="5" t="s">
        <v>58</v>
      </c>
      <c r="H10" s="99" t="s">
        <v>5</v>
      </c>
      <c r="I10" s="5" t="s">
        <v>58</v>
      </c>
      <c r="J10" s="6" t="s">
        <v>6</v>
      </c>
      <c r="K10" s="5" t="s">
        <v>58</v>
      </c>
      <c r="L10" s="4" t="s">
        <v>270</v>
      </c>
      <c r="M10" s="7" t="s">
        <v>142</v>
      </c>
      <c r="N10" s="353" t="s">
        <v>57</v>
      </c>
    </row>
    <row r="11" spans="1:16" ht="15.75" customHeight="1" x14ac:dyDescent="0.25">
      <c r="A11" s="282" t="s">
        <v>242</v>
      </c>
      <c r="C11" s="14">
        <v>2013</v>
      </c>
      <c r="D11" s="103">
        <v>6.8000000000000005E-2</v>
      </c>
      <c r="E11" s="183">
        <v>41805</v>
      </c>
      <c r="F11" s="103">
        <v>6.8000000000000005E-2</v>
      </c>
      <c r="G11" s="183">
        <v>41794</v>
      </c>
      <c r="H11" s="103">
        <v>6.7000000000000004E-2</v>
      </c>
      <c r="I11" s="183">
        <v>41795</v>
      </c>
      <c r="J11" s="130">
        <v>6.6000000000000003E-2</v>
      </c>
      <c r="K11" s="183">
        <v>41889</v>
      </c>
      <c r="L11" s="67">
        <v>0</v>
      </c>
      <c r="M11" s="130" t="s">
        <v>244</v>
      </c>
      <c r="N11" s="340">
        <f>TRUNC(AVERAGE(J11:J11),3)</f>
        <v>6.6000000000000003E-2</v>
      </c>
    </row>
    <row r="12" spans="1:16" ht="15.75" customHeight="1" x14ac:dyDescent="0.25">
      <c r="A12" s="266" t="s">
        <v>247</v>
      </c>
      <c r="C12" s="10">
        <v>2014</v>
      </c>
      <c r="D12" s="16">
        <v>7.2999999999999995E-2</v>
      </c>
      <c r="E12" s="177">
        <v>41797</v>
      </c>
      <c r="F12" s="16">
        <v>6.9000000000000006E-2</v>
      </c>
      <c r="G12" s="177">
        <v>41750</v>
      </c>
      <c r="H12" s="16">
        <v>6.8000000000000005E-2</v>
      </c>
      <c r="I12" s="177">
        <v>41749</v>
      </c>
      <c r="J12" s="11">
        <v>6.7000000000000004E-2</v>
      </c>
      <c r="K12" s="177">
        <v>41747</v>
      </c>
      <c r="L12" s="41">
        <v>0</v>
      </c>
      <c r="M12" s="11" t="s">
        <v>245</v>
      </c>
      <c r="N12" s="341">
        <f>TRUNC(AVERAGE(J11:J12),3)</f>
        <v>6.6000000000000003E-2</v>
      </c>
    </row>
    <row r="13" spans="1:16" ht="15.75" customHeight="1" thickBot="1" x14ac:dyDescent="0.3">
      <c r="C13" s="17">
        <v>2015</v>
      </c>
      <c r="D13" s="28">
        <v>7.4999999999999997E-2</v>
      </c>
      <c r="E13" s="174">
        <v>42165</v>
      </c>
      <c r="F13" s="28">
        <v>7.0999999999999994E-2</v>
      </c>
      <c r="G13" s="174">
        <v>42131</v>
      </c>
      <c r="H13" s="28">
        <v>7.0000000000000007E-2</v>
      </c>
      <c r="I13" s="174">
        <v>42130</v>
      </c>
      <c r="J13" s="18">
        <v>6.6000000000000003E-2</v>
      </c>
      <c r="K13" s="174">
        <v>42210</v>
      </c>
      <c r="L13" s="41">
        <v>0</v>
      </c>
      <c r="M13" s="18" t="s">
        <v>254</v>
      </c>
      <c r="N13" s="342">
        <f>TRUNC(AVERAGE(J11:J13),3)</f>
        <v>6.6000000000000003E-2</v>
      </c>
    </row>
    <row r="14" spans="1:16" ht="15.75" customHeight="1" thickBot="1" x14ac:dyDescent="0.3">
      <c r="A14" s="266"/>
      <c r="C14" s="327"/>
      <c r="D14" s="328"/>
      <c r="E14" s="329"/>
      <c r="F14" s="328"/>
      <c r="G14" s="329"/>
      <c r="H14" s="328"/>
      <c r="I14" s="329"/>
      <c r="J14" s="330"/>
      <c r="K14" s="331"/>
      <c r="L14" s="274" t="s">
        <v>271</v>
      </c>
      <c r="M14" s="327"/>
      <c r="N14" s="351"/>
    </row>
    <row r="15" spans="1:16" ht="15.75" customHeight="1" thickBot="1" x14ac:dyDescent="0.3">
      <c r="A15" s="266"/>
      <c r="C15" s="17">
        <v>2016</v>
      </c>
      <c r="D15" s="28">
        <v>7.1999999999999995E-2</v>
      </c>
      <c r="E15" s="174">
        <v>42546</v>
      </c>
      <c r="F15" s="28">
        <v>7.1999999999999995E-2</v>
      </c>
      <c r="G15" s="174">
        <v>42534</v>
      </c>
      <c r="H15" s="28">
        <v>7.1999999999999995E-2</v>
      </c>
      <c r="I15" s="174">
        <v>42514</v>
      </c>
      <c r="J15" s="18">
        <v>7.0999999999999994E-2</v>
      </c>
      <c r="K15" s="182">
        <v>42531</v>
      </c>
      <c r="L15" s="42">
        <v>5</v>
      </c>
      <c r="M15" s="17" t="s">
        <v>260</v>
      </c>
      <c r="N15" s="342">
        <f>TRUNC(AVERAGE(J12:J15),3)</f>
        <v>6.8000000000000005E-2</v>
      </c>
    </row>
    <row r="16" spans="1:16" ht="15.75" customHeight="1" x14ac:dyDescent="0.3">
      <c r="A16" s="266"/>
      <c r="B16" s="61"/>
      <c r="C16" s="131"/>
      <c r="D16" s="132"/>
      <c r="E16" s="217"/>
      <c r="F16" s="132"/>
      <c r="G16" s="131"/>
      <c r="H16" s="132"/>
      <c r="I16" s="131"/>
      <c r="J16" s="131"/>
      <c r="K16" s="131"/>
      <c r="L16" s="218"/>
      <c r="M16" s="218"/>
      <c r="N16" s="218"/>
      <c r="O16" s="61"/>
      <c r="P16" s="61"/>
    </row>
    <row r="17" spans="1:14" ht="15.75" customHeight="1" thickBot="1" x14ac:dyDescent="0.35">
      <c r="A17" s="265"/>
      <c r="C17" s="61"/>
      <c r="D17" s="105"/>
      <c r="E17" s="219"/>
      <c r="F17" s="105"/>
      <c r="G17" s="61"/>
      <c r="H17" s="105"/>
      <c r="I17" s="61"/>
      <c r="J17" s="61"/>
      <c r="K17" s="61"/>
      <c r="L17" s="172"/>
      <c r="M17" s="172"/>
      <c r="N17" s="172"/>
    </row>
    <row r="18" spans="1:14" ht="15.75" customHeight="1" x14ac:dyDescent="0.3">
      <c r="A18" s="281" t="s">
        <v>15</v>
      </c>
      <c r="B18" s="2"/>
      <c r="C18" s="322"/>
      <c r="D18" s="323"/>
      <c r="E18" s="324"/>
      <c r="F18" s="323"/>
      <c r="G18" s="324"/>
      <c r="H18" s="323"/>
      <c r="I18" s="324"/>
      <c r="J18" s="325"/>
      <c r="K18" s="324"/>
      <c r="L18" s="326"/>
      <c r="M18" s="358" t="s">
        <v>56</v>
      </c>
      <c r="N18" s="359"/>
    </row>
    <row r="19" spans="1:14" ht="15.75" customHeight="1" thickBot="1" x14ac:dyDescent="0.3">
      <c r="A19" s="267"/>
      <c r="B19" s="3"/>
      <c r="C19" s="4" t="s">
        <v>2</v>
      </c>
      <c r="D19" s="99" t="s">
        <v>3</v>
      </c>
      <c r="E19" s="5" t="s">
        <v>58</v>
      </c>
      <c r="F19" s="99" t="s">
        <v>4</v>
      </c>
      <c r="G19" s="5" t="s">
        <v>58</v>
      </c>
      <c r="H19" s="99" t="s">
        <v>5</v>
      </c>
      <c r="I19" s="5" t="s">
        <v>58</v>
      </c>
      <c r="J19" s="6" t="s">
        <v>6</v>
      </c>
      <c r="K19" s="5" t="s">
        <v>58</v>
      </c>
      <c r="L19" s="4" t="s">
        <v>272</v>
      </c>
      <c r="M19" s="7" t="s">
        <v>142</v>
      </c>
      <c r="N19" s="8" t="s">
        <v>57</v>
      </c>
    </row>
    <row r="20" spans="1:14" ht="15.75" customHeight="1" thickBot="1" x14ac:dyDescent="0.3">
      <c r="A20" s="282" t="s">
        <v>45</v>
      </c>
      <c r="C20" s="10">
        <v>2007</v>
      </c>
      <c r="D20" s="27">
        <v>8.5000000000000006E-2</v>
      </c>
      <c r="E20" s="12">
        <v>39322</v>
      </c>
      <c r="F20" s="16">
        <v>8.4000000000000005E-2</v>
      </c>
      <c r="G20" s="12">
        <v>39346</v>
      </c>
      <c r="H20" s="16">
        <v>8.4000000000000005E-2</v>
      </c>
      <c r="I20" s="12">
        <v>39348</v>
      </c>
      <c r="J20" s="16">
        <v>8.3000000000000004E-2</v>
      </c>
      <c r="K20" s="46">
        <v>39224</v>
      </c>
      <c r="L20" s="41">
        <v>1</v>
      </c>
      <c r="M20" s="10" t="s">
        <v>153</v>
      </c>
      <c r="N20" s="341">
        <v>8.1000000000000003E-2</v>
      </c>
    </row>
    <row r="21" spans="1:14" ht="15.75" customHeight="1" thickBot="1" x14ac:dyDescent="0.35">
      <c r="A21" s="266" t="s">
        <v>101</v>
      </c>
      <c r="C21" s="327"/>
      <c r="D21" s="332"/>
      <c r="E21" s="333"/>
      <c r="F21" s="328"/>
      <c r="G21" s="333"/>
      <c r="H21" s="328"/>
      <c r="I21" s="333"/>
      <c r="J21" s="334"/>
      <c r="K21" s="335"/>
      <c r="L21" s="274" t="s">
        <v>270</v>
      </c>
      <c r="M21" s="327"/>
      <c r="N21" s="351"/>
    </row>
    <row r="22" spans="1:14" ht="15.75" customHeight="1" x14ac:dyDescent="0.25">
      <c r="C22" s="10">
        <v>2008</v>
      </c>
      <c r="D22" s="27">
        <v>7.4999999999999997E-2</v>
      </c>
      <c r="E22" s="12">
        <v>39715</v>
      </c>
      <c r="F22" s="27">
        <v>7.3999999999999996E-2</v>
      </c>
      <c r="G22" s="12">
        <v>39619</v>
      </c>
      <c r="H22" s="16">
        <v>7.2999999999999995E-2</v>
      </c>
      <c r="I22" s="12">
        <v>39561</v>
      </c>
      <c r="J22" s="16">
        <v>7.2999999999999995E-2</v>
      </c>
      <c r="K22" s="46">
        <v>39647</v>
      </c>
      <c r="L22" s="41">
        <v>0</v>
      </c>
      <c r="M22" s="10" t="s">
        <v>188</v>
      </c>
      <c r="N22" s="341">
        <v>7.8E-2</v>
      </c>
    </row>
    <row r="23" spans="1:14" ht="15.75" customHeight="1" x14ac:dyDescent="0.25">
      <c r="A23" s="268"/>
      <c r="C23" s="10">
        <v>2009</v>
      </c>
      <c r="D23" s="27">
        <v>7.2999999999999995E-2</v>
      </c>
      <c r="E23" s="12">
        <v>39988</v>
      </c>
      <c r="F23" s="27">
        <v>7.0000000000000007E-2</v>
      </c>
      <c r="G23" s="12">
        <v>39990</v>
      </c>
      <c r="H23" s="27">
        <v>7.0000000000000007E-2</v>
      </c>
      <c r="I23" s="12">
        <v>39953</v>
      </c>
      <c r="J23" s="16">
        <v>6.9000000000000006E-2</v>
      </c>
      <c r="K23" s="46">
        <v>39991</v>
      </c>
      <c r="L23" s="41">
        <v>0</v>
      </c>
      <c r="M23" s="10" t="s">
        <v>199</v>
      </c>
      <c r="N23" s="341">
        <f>TRUNC(AVERAGE(J20:J23),3)</f>
        <v>7.4999999999999997E-2</v>
      </c>
    </row>
    <row r="24" spans="1:14" ht="15.75" customHeight="1" x14ac:dyDescent="0.25">
      <c r="A24" s="268"/>
      <c r="C24" s="10">
        <v>2010</v>
      </c>
      <c r="D24" s="27">
        <v>7.6999999999999999E-2</v>
      </c>
      <c r="E24" s="12">
        <v>40418</v>
      </c>
      <c r="F24" s="27">
        <v>7.4999999999999997E-2</v>
      </c>
      <c r="G24" s="12">
        <v>40354</v>
      </c>
      <c r="H24" s="27">
        <v>7.1999999999999995E-2</v>
      </c>
      <c r="I24" s="12">
        <v>40410</v>
      </c>
      <c r="J24" s="27">
        <v>7.1999999999999995E-2</v>
      </c>
      <c r="K24" s="46">
        <v>40328</v>
      </c>
      <c r="L24" s="41">
        <v>1</v>
      </c>
      <c r="M24" s="10" t="s">
        <v>205</v>
      </c>
      <c r="N24" s="341">
        <f t="shared" ref="N24:N29" si="0">TRUNC(AVERAGE(J22:J24),3)</f>
        <v>7.0999999999999994E-2</v>
      </c>
    </row>
    <row r="25" spans="1:14" ht="15.75" customHeight="1" x14ac:dyDescent="0.25">
      <c r="A25" s="268"/>
      <c r="C25" s="10">
        <v>2011</v>
      </c>
      <c r="D25" s="27">
        <v>8.8999999999999996E-2</v>
      </c>
      <c r="E25" s="12">
        <v>40740</v>
      </c>
      <c r="F25" s="27">
        <v>7.4999999999999997E-2</v>
      </c>
      <c r="G25" s="12">
        <v>40787</v>
      </c>
      <c r="H25" s="27">
        <v>7.3999999999999996E-2</v>
      </c>
      <c r="I25" s="12">
        <v>40702</v>
      </c>
      <c r="J25" s="27">
        <v>7.0999999999999994E-2</v>
      </c>
      <c r="K25" s="46">
        <v>40733</v>
      </c>
      <c r="L25" s="41">
        <v>1</v>
      </c>
      <c r="M25" s="10" t="s">
        <v>208</v>
      </c>
      <c r="N25" s="341">
        <f t="shared" si="0"/>
        <v>7.0000000000000007E-2</v>
      </c>
    </row>
    <row r="26" spans="1:14" ht="15.75" customHeight="1" x14ac:dyDescent="0.25">
      <c r="A26" s="268"/>
      <c r="C26" s="10">
        <v>2012</v>
      </c>
      <c r="D26" s="27">
        <v>9.0999999999999998E-2</v>
      </c>
      <c r="E26" s="12">
        <v>41075</v>
      </c>
      <c r="F26" s="27">
        <v>8.4000000000000005E-2</v>
      </c>
      <c r="G26" s="12">
        <v>41144</v>
      </c>
      <c r="H26" s="27">
        <v>8.3000000000000004E-2</v>
      </c>
      <c r="I26" s="12">
        <v>41129</v>
      </c>
      <c r="J26" s="27">
        <v>0.08</v>
      </c>
      <c r="K26" s="46">
        <v>41123</v>
      </c>
      <c r="L26" s="41">
        <v>8</v>
      </c>
      <c r="M26" s="10" t="s">
        <v>209</v>
      </c>
      <c r="N26" s="341">
        <f t="shared" si="0"/>
        <v>7.3999999999999996E-2</v>
      </c>
    </row>
    <row r="27" spans="1:14" ht="15.75" customHeight="1" x14ac:dyDescent="0.25">
      <c r="A27" s="268"/>
      <c r="C27" s="10">
        <v>2013</v>
      </c>
      <c r="D27" s="27">
        <v>7.3999999999999996E-2</v>
      </c>
      <c r="E27" s="12">
        <v>41871</v>
      </c>
      <c r="F27" s="27">
        <v>7.1999999999999995E-2</v>
      </c>
      <c r="G27" s="12">
        <v>41795</v>
      </c>
      <c r="H27" s="27">
        <v>6.8000000000000005E-2</v>
      </c>
      <c r="I27" s="12">
        <v>41890</v>
      </c>
      <c r="J27" s="27">
        <v>6.8000000000000005E-2</v>
      </c>
      <c r="K27" s="46">
        <v>41774</v>
      </c>
      <c r="L27" s="41">
        <v>0</v>
      </c>
      <c r="M27" s="10" t="s">
        <v>220</v>
      </c>
      <c r="N27" s="341">
        <f t="shared" si="0"/>
        <v>7.2999999999999995E-2</v>
      </c>
    </row>
    <row r="28" spans="1:14" ht="15.75" customHeight="1" x14ac:dyDescent="0.25">
      <c r="A28" s="266"/>
      <c r="C28" s="10">
        <v>2014</v>
      </c>
      <c r="D28" s="16">
        <v>7.2999999999999995E-2</v>
      </c>
      <c r="E28" s="12">
        <v>41797</v>
      </c>
      <c r="F28" s="16">
        <v>7.0999999999999994E-2</v>
      </c>
      <c r="G28" s="12">
        <v>41796</v>
      </c>
      <c r="H28" s="16">
        <v>6.9000000000000006E-2</v>
      </c>
      <c r="I28" s="12">
        <v>41784</v>
      </c>
      <c r="J28" s="16">
        <v>6.6000000000000003E-2</v>
      </c>
      <c r="K28" s="46">
        <v>41907</v>
      </c>
      <c r="L28" s="41">
        <v>0</v>
      </c>
      <c r="M28" s="10" t="s">
        <v>222</v>
      </c>
      <c r="N28" s="341">
        <f t="shared" si="0"/>
        <v>7.0999999999999994E-2</v>
      </c>
    </row>
    <row r="29" spans="1:14" ht="15.75" customHeight="1" thickBot="1" x14ac:dyDescent="0.3">
      <c r="A29" s="266"/>
      <c r="C29" s="17">
        <v>2015</v>
      </c>
      <c r="D29" s="28">
        <v>6.9000000000000006E-2</v>
      </c>
      <c r="E29" s="19">
        <v>42166</v>
      </c>
      <c r="F29" s="28">
        <v>6.6000000000000003E-2</v>
      </c>
      <c r="G29" s="19">
        <v>42131</v>
      </c>
      <c r="H29" s="28">
        <v>6.5000000000000002E-2</v>
      </c>
      <c r="I29" s="19">
        <v>42190</v>
      </c>
      <c r="J29" s="28">
        <v>6.4000000000000001E-2</v>
      </c>
      <c r="K29" s="47">
        <v>42152</v>
      </c>
      <c r="L29" s="42">
        <v>0</v>
      </c>
      <c r="M29" s="17" t="s">
        <v>254</v>
      </c>
      <c r="N29" s="342">
        <f t="shared" si="0"/>
        <v>6.6000000000000003E-2</v>
      </c>
    </row>
    <row r="30" spans="1:14" ht="15.75" customHeight="1" thickBot="1" x14ac:dyDescent="0.3">
      <c r="A30" s="266"/>
      <c r="C30" s="327"/>
      <c r="D30" s="328"/>
      <c r="E30" s="329"/>
      <c r="F30" s="328"/>
      <c r="G30" s="329"/>
      <c r="H30" s="328"/>
      <c r="I30" s="329"/>
      <c r="J30" s="330"/>
      <c r="K30" s="331"/>
      <c r="L30" s="274" t="s">
        <v>271</v>
      </c>
      <c r="M30" s="327"/>
      <c r="N30" s="351"/>
    </row>
    <row r="31" spans="1:14" ht="15.75" customHeight="1" thickBot="1" x14ac:dyDescent="0.3">
      <c r="A31" s="266"/>
      <c r="C31" s="17">
        <v>2016</v>
      </c>
      <c r="D31" s="28">
        <v>7.8E-2</v>
      </c>
      <c r="E31" s="174">
        <v>42534</v>
      </c>
      <c r="F31" s="28">
        <v>7.3999999999999996E-2</v>
      </c>
      <c r="G31" s="174">
        <v>42513</v>
      </c>
      <c r="H31" s="28">
        <v>7.1999999999999995E-2</v>
      </c>
      <c r="I31" s="174">
        <v>42514</v>
      </c>
      <c r="J31" s="18">
        <v>7.0000000000000007E-2</v>
      </c>
      <c r="K31" s="182">
        <v>42477</v>
      </c>
      <c r="L31" s="42">
        <v>3</v>
      </c>
      <c r="M31" s="17" t="s">
        <v>260</v>
      </c>
      <c r="N31" s="342">
        <f>TRUNC(AVERAGE(J28:J31),3)</f>
        <v>6.6000000000000003E-2</v>
      </c>
    </row>
    <row r="32" spans="1:14" ht="15.75" customHeight="1" x14ac:dyDescent="0.3">
      <c r="A32" s="265"/>
      <c r="C32" s="131"/>
      <c r="D32" s="132"/>
      <c r="E32" s="217"/>
      <c r="F32" s="132"/>
      <c r="G32" s="131"/>
      <c r="H32" s="132"/>
      <c r="I32" s="131"/>
      <c r="J32" s="131"/>
      <c r="K32" s="131"/>
      <c r="L32" s="218"/>
      <c r="M32" s="218"/>
      <c r="N32" s="218"/>
    </row>
    <row r="33" spans="1:14" ht="15.75" customHeight="1" thickBot="1" x14ac:dyDescent="0.3">
      <c r="A33" s="265"/>
      <c r="L33" s="337"/>
    </row>
    <row r="34" spans="1:14" ht="15.75" customHeight="1" x14ac:dyDescent="0.3">
      <c r="A34" s="281" t="s">
        <v>274</v>
      </c>
      <c r="C34" s="322"/>
      <c r="D34" s="323"/>
      <c r="E34" s="324"/>
      <c r="F34" s="323"/>
      <c r="G34" s="324"/>
      <c r="H34" s="323"/>
      <c r="I34" s="324"/>
      <c r="J34" s="325"/>
      <c r="K34" s="324"/>
      <c r="L34" s="326"/>
      <c r="M34" s="358" t="s">
        <v>56</v>
      </c>
      <c r="N34" s="359"/>
    </row>
    <row r="35" spans="1:14" ht="15.75" customHeight="1" thickBot="1" x14ac:dyDescent="0.3">
      <c r="A35" s="265"/>
      <c r="C35" s="4" t="s">
        <v>2</v>
      </c>
      <c r="D35" s="99" t="s">
        <v>3</v>
      </c>
      <c r="E35" s="5" t="s">
        <v>58</v>
      </c>
      <c r="F35" s="99" t="s">
        <v>4</v>
      </c>
      <c r="G35" s="5" t="s">
        <v>58</v>
      </c>
      <c r="H35" s="99" t="s">
        <v>5</v>
      </c>
      <c r="I35" s="5" t="s">
        <v>58</v>
      </c>
      <c r="J35" s="6" t="s">
        <v>6</v>
      </c>
      <c r="K35" s="5" t="s">
        <v>58</v>
      </c>
      <c r="L35" s="4" t="s">
        <v>270</v>
      </c>
      <c r="M35" s="7" t="s">
        <v>142</v>
      </c>
      <c r="N35" s="8" t="s">
        <v>57</v>
      </c>
    </row>
    <row r="36" spans="1:14" ht="15.75" customHeight="1" x14ac:dyDescent="0.25">
      <c r="A36" s="282" t="s">
        <v>249</v>
      </c>
      <c r="C36" s="14">
        <v>2014</v>
      </c>
      <c r="D36" s="187">
        <v>6.0999999999999999E-2</v>
      </c>
      <c r="E36" s="188">
        <v>41854</v>
      </c>
      <c r="F36" s="187">
        <v>6.0999999999999999E-2</v>
      </c>
      <c r="G36" s="188">
        <v>41797</v>
      </c>
      <c r="H36" s="187">
        <v>5.8999999999999997E-2</v>
      </c>
      <c r="I36" s="183">
        <v>41778</v>
      </c>
      <c r="J36" s="189">
        <v>5.8000000000000003E-2</v>
      </c>
      <c r="K36" s="190">
        <v>41790</v>
      </c>
      <c r="L36" s="67">
        <v>0</v>
      </c>
      <c r="M36" s="14" t="s">
        <v>248</v>
      </c>
      <c r="N36" s="340">
        <f>TRUNC(AVERAGE(J36:J36),3)</f>
        <v>5.8000000000000003E-2</v>
      </c>
    </row>
    <row r="37" spans="1:14" ht="15.75" customHeight="1" thickBot="1" x14ac:dyDescent="0.3">
      <c r="A37" s="266" t="s">
        <v>250</v>
      </c>
      <c r="C37" s="210">
        <v>2015</v>
      </c>
      <c r="D37" s="212">
        <v>7.0999999999999994E-2</v>
      </c>
      <c r="E37" s="213">
        <v>42165</v>
      </c>
      <c r="F37" s="212">
        <v>6.7000000000000004E-2</v>
      </c>
      <c r="G37" s="213">
        <v>42131</v>
      </c>
      <c r="H37" s="212">
        <v>6.3E-2</v>
      </c>
      <c r="I37" s="214">
        <v>42166</v>
      </c>
      <c r="J37" s="215">
        <v>6.2E-2</v>
      </c>
      <c r="K37" s="216">
        <v>42210</v>
      </c>
      <c r="L37" s="211">
        <v>0</v>
      </c>
      <c r="M37" s="210" t="s">
        <v>255</v>
      </c>
      <c r="N37" s="342">
        <f>TRUNC(AVERAGE(J36:J37),3)</f>
        <v>0.06</v>
      </c>
    </row>
    <row r="38" spans="1:14" ht="15.75" customHeight="1" thickBot="1" x14ac:dyDescent="0.3">
      <c r="C38" s="327"/>
      <c r="D38" s="328"/>
      <c r="E38" s="329"/>
      <c r="F38" s="328"/>
      <c r="G38" s="329"/>
      <c r="H38" s="328"/>
      <c r="I38" s="329"/>
      <c r="J38" s="330"/>
      <c r="K38" s="331"/>
      <c r="L38" s="274" t="s">
        <v>271</v>
      </c>
      <c r="M38" s="327"/>
      <c r="N38" s="351"/>
    </row>
    <row r="39" spans="1:14" ht="15.75" customHeight="1" thickBot="1" x14ac:dyDescent="0.3">
      <c r="A39" s="266"/>
      <c r="C39" s="17">
        <v>2016</v>
      </c>
      <c r="D39" s="28">
        <v>7.0999999999999994E-2</v>
      </c>
      <c r="E39" s="174">
        <v>42513</v>
      </c>
      <c r="F39" s="28">
        <v>7.0000000000000007E-2</v>
      </c>
      <c r="G39" s="174">
        <v>42514</v>
      </c>
      <c r="H39" s="28">
        <v>6.5000000000000002E-2</v>
      </c>
      <c r="I39" s="174">
        <v>42527</v>
      </c>
      <c r="J39" s="18">
        <v>6.3E-2</v>
      </c>
      <c r="K39" s="182">
        <v>42512</v>
      </c>
      <c r="L39" s="42">
        <v>1</v>
      </c>
      <c r="M39" s="17" t="s">
        <v>260</v>
      </c>
      <c r="N39" s="342">
        <f>TRUNC(AVERAGE(J36:J39),3)</f>
        <v>6.0999999999999999E-2</v>
      </c>
    </row>
    <row r="40" spans="1:14" ht="15.75" customHeight="1" x14ac:dyDescent="0.3">
      <c r="A40" s="265"/>
      <c r="C40" s="131"/>
      <c r="D40" s="132"/>
      <c r="E40" s="217"/>
      <c r="F40" s="132"/>
      <c r="G40" s="131"/>
      <c r="H40" s="132"/>
      <c r="I40" s="131"/>
      <c r="J40" s="131"/>
      <c r="K40" s="131"/>
      <c r="L40" s="218"/>
      <c r="M40" s="218"/>
      <c r="N40" s="218"/>
    </row>
    <row r="41" spans="1:14" ht="15.75" customHeight="1" thickBot="1" x14ac:dyDescent="0.3">
      <c r="A41" s="265"/>
      <c r="L41" s="337"/>
    </row>
    <row r="42" spans="1:14" ht="15.75" customHeight="1" x14ac:dyDescent="0.3">
      <c r="A42" s="281" t="s">
        <v>48</v>
      </c>
      <c r="C42" s="322"/>
      <c r="D42" s="323"/>
      <c r="E42" s="324"/>
      <c r="F42" s="323"/>
      <c r="G42" s="324"/>
      <c r="H42" s="323"/>
      <c r="I42" s="324"/>
      <c r="J42" s="325"/>
      <c r="K42" s="324"/>
      <c r="L42" s="336"/>
      <c r="M42" s="358" t="s">
        <v>56</v>
      </c>
      <c r="N42" s="359"/>
    </row>
    <row r="43" spans="1:14" ht="15.75" customHeight="1" thickBot="1" x14ac:dyDescent="0.3">
      <c r="A43" s="267"/>
      <c r="B43" s="22"/>
      <c r="C43" s="4" t="s">
        <v>2</v>
      </c>
      <c r="D43" s="99" t="s">
        <v>3</v>
      </c>
      <c r="E43" s="5" t="s">
        <v>58</v>
      </c>
      <c r="F43" s="99" t="s">
        <v>4</v>
      </c>
      <c r="G43" s="5" t="s">
        <v>58</v>
      </c>
      <c r="H43" s="99" t="s">
        <v>5</v>
      </c>
      <c r="I43" s="5" t="s">
        <v>58</v>
      </c>
      <c r="J43" s="6" t="s">
        <v>6</v>
      </c>
      <c r="K43" s="5" t="s">
        <v>58</v>
      </c>
      <c r="L43" s="145" t="s">
        <v>272</v>
      </c>
      <c r="M43" s="23" t="s">
        <v>142</v>
      </c>
      <c r="N43" s="8" t="s">
        <v>57</v>
      </c>
    </row>
    <row r="44" spans="1:14" ht="15.75" customHeight="1" thickBot="1" x14ac:dyDescent="0.3">
      <c r="A44" s="280" t="s">
        <v>49</v>
      </c>
      <c r="C44" s="10">
        <v>2007</v>
      </c>
      <c r="D44" s="27">
        <v>8.6999999999999994E-2</v>
      </c>
      <c r="E44" s="12">
        <v>39225</v>
      </c>
      <c r="F44" s="16">
        <v>8.5000000000000006E-2</v>
      </c>
      <c r="G44" s="12">
        <v>39224</v>
      </c>
      <c r="H44" s="16">
        <v>8.3000000000000004E-2</v>
      </c>
      <c r="I44" s="12">
        <v>39296</v>
      </c>
      <c r="J44" s="16">
        <v>7.9000000000000001E-2</v>
      </c>
      <c r="K44" s="46">
        <v>39217</v>
      </c>
      <c r="L44" s="41">
        <v>2</v>
      </c>
      <c r="M44" s="10" t="s">
        <v>153</v>
      </c>
      <c r="N44" s="341">
        <v>7.6999999999999999E-2</v>
      </c>
    </row>
    <row r="45" spans="1:14" ht="15.75" customHeight="1" thickBot="1" x14ac:dyDescent="0.3">
      <c r="A45" s="270" t="s">
        <v>108</v>
      </c>
      <c r="C45" s="327"/>
      <c r="D45" s="332"/>
      <c r="E45" s="333"/>
      <c r="F45" s="328"/>
      <c r="G45" s="333"/>
      <c r="H45" s="328"/>
      <c r="I45" s="333"/>
      <c r="J45" s="328"/>
      <c r="K45" s="335"/>
      <c r="L45" s="274" t="s">
        <v>270</v>
      </c>
      <c r="M45" s="327"/>
      <c r="N45" s="351"/>
    </row>
    <row r="46" spans="1:14" ht="15.75" customHeight="1" x14ac:dyDescent="0.25">
      <c r="C46" s="10">
        <v>2008</v>
      </c>
      <c r="D46" s="27">
        <v>6.5000000000000002E-2</v>
      </c>
      <c r="E46" s="12">
        <v>39645</v>
      </c>
      <c r="F46" s="27">
        <v>6.4000000000000001E-2</v>
      </c>
      <c r="G46" s="12">
        <v>39647</v>
      </c>
      <c r="H46" s="16">
        <v>6.4000000000000001E-2</v>
      </c>
      <c r="I46" s="12">
        <v>39561</v>
      </c>
      <c r="J46" s="16">
        <v>6.2E-2</v>
      </c>
      <c r="K46" s="46">
        <v>39646</v>
      </c>
      <c r="L46" s="41">
        <v>0</v>
      </c>
      <c r="M46" s="10" t="s">
        <v>188</v>
      </c>
      <c r="N46" s="341">
        <v>7.0999999999999994E-2</v>
      </c>
    </row>
    <row r="47" spans="1:14" ht="15.75" customHeight="1" x14ac:dyDescent="0.25">
      <c r="A47" s="267"/>
      <c r="C47" s="10">
        <v>2009</v>
      </c>
      <c r="D47" s="27">
        <v>7.0999999999999994E-2</v>
      </c>
      <c r="E47" s="12">
        <v>39991</v>
      </c>
      <c r="F47" s="27">
        <v>7.0000000000000007E-2</v>
      </c>
      <c r="G47" s="12">
        <v>39953</v>
      </c>
      <c r="H47" s="16">
        <v>6.9000000000000006E-2</v>
      </c>
      <c r="I47" s="12">
        <v>39957</v>
      </c>
      <c r="J47" s="16">
        <v>6.8000000000000005E-2</v>
      </c>
      <c r="K47" s="46">
        <v>39988</v>
      </c>
      <c r="L47" s="41">
        <v>0</v>
      </c>
      <c r="M47" s="10" t="s">
        <v>199</v>
      </c>
      <c r="N47" s="341">
        <f>TRUNC(AVERAGE(J44:J47),3)</f>
        <v>6.9000000000000006E-2</v>
      </c>
    </row>
    <row r="48" spans="1:14" ht="15.75" customHeight="1" x14ac:dyDescent="0.25">
      <c r="A48" s="267"/>
      <c r="C48" s="10">
        <v>2010</v>
      </c>
      <c r="D48" s="27">
        <v>7.2999999999999995E-2</v>
      </c>
      <c r="E48" s="12">
        <v>40283</v>
      </c>
      <c r="F48" s="27">
        <v>6.9000000000000006E-2</v>
      </c>
      <c r="G48" s="12">
        <v>40282</v>
      </c>
      <c r="H48" s="16">
        <v>6.8000000000000005E-2</v>
      </c>
      <c r="I48" s="12">
        <v>40279</v>
      </c>
      <c r="J48" s="16">
        <v>6.7000000000000004E-2</v>
      </c>
      <c r="K48" s="46">
        <v>40410</v>
      </c>
      <c r="L48" s="41">
        <v>0</v>
      </c>
      <c r="M48" s="10" t="s">
        <v>205</v>
      </c>
      <c r="N48" s="341">
        <f t="shared" ref="N48:N53" si="1">TRUNC(AVERAGE(J46:J48),3)</f>
        <v>6.5000000000000002E-2</v>
      </c>
    </row>
    <row r="49" spans="1:14" ht="15.75" customHeight="1" x14ac:dyDescent="0.25">
      <c r="A49" s="267"/>
      <c r="C49" s="10">
        <v>2011</v>
      </c>
      <c r="D49" s="27">
        <v>7.3999999999999996E-2</v>
      </c>
      <c r="E49" s="12">
        <v>40711</v>
      </c>
      <c r="F49" s="27">
        <v>7.1999999999999995E-2</v>
      </c>
      <c r="G49" s="12">
        <v>40702</v>
      </c>
      <c r="H49" s="27">
        <v>7.0999999999999994E-2</v>
      </c>
      <c r="I49" s="12">
        <v>40789</v>
      </c>
      <c r="J49" s="16">
        <v>7.0000000000000007E-2</v>
      </c>
      <c r="K49" s="46">
        <v>40724</v>
      </c>
      <c r="L49" s="41">
        <v>0</v>
      </c>
      <c r="M49" s="10" t="s">
        <v>208</v>
      </c>
      <c r="N49" s="341">
        <f t="shared" si="1"/>
        <v>6.8000000000000005E-2</v>
      </c>
    </row>
    <row r="50" spans="1:14" ht="15.75" customHeight="1" x14ac:dyDescent="0.25">
      <c r="A50" s="267"/>
      <c r="C50" s="10">
        <v>2012</v>
      </c>
      <c r="D50" s="27">
        <v>8.1000000000000003E-2</v>
      </c>
      <c r="E50" s="12">
        <v>41093</v>
      </c>
      <c r="F50" s="27">
        <v>8.1000000000000003E-2</v>
      </c>
      <c r="G50" s="12">
        <v>41088</v>
      </c>
      <c r="H50" s="27">
        <v>7.9000000000000001E-2</v>
      </c>
      <c r="I50" s="12">
        <v>41075</v>
      </c>
      <c r="J50" s="16">
        <v>7.4999999999999997E-2</v>
      </c>
      <c r="K50" s="46">
        <v>41048</v>
      </c>
      <c r="L50" s="41">
        <v>3</v>
      </c>
      <c r="M50" s="10" t="s">
        <v>209</v>
      </c>
      <c r="N50" s="341">
        <f t="shared" si="1"/>
        <v>7.0000000000000007E-2</v>
      </c>
    </row>
    <row r="51" spans="1:14" ht="15.75" customHeight="1" x14ac:dyDescent="0.25">
      <c r="A51" s="267"/>
      <c r="C51" s="10">
        <v>2013</v>
      </c>
      <c r="D51" s="16">
        <v>6.5000000000000002E-2</v>
      </c>
      <c r="E51" s="12">
        <v>41430</v>
      </c>
      <c r="F51" s="16">
        <v>6.2E-2</v>
      </c>
      <c r="G51" s="12">
        <v>41446</v>
      </c>
      <c r="H51" s="16">
        <v>6.0999999999999999E-2</v>
      </c>
      <c r="I51" s="12">
        <v>41445</v>
      </c>
      <c r="J51" s="16">
        <v>6.0999999999999999E-2</v>
      </c>
      <c r="K51" s="46">
        <v>41409</v>
      </c>
      <c r="L51" s="41">
        <v>0</v>
      </c>
      <c r="M51" s="10" t="s">
        <v>220</v>
      </c>
      <c r="N51" s="341">
        <f t="shared" si="1"/>
        <v>6.8000000000000005E-2</v>
      </c>
    </row>
    <row r="52" spans="1:14" ht="15.75" customHeight="1" x14ac:dyDescent="0.25">
      <c r="A52" s="270"/>
      <c r="C52" s="10">
        <v>2014</v>
      </c>
      <c r="D52" s="16">
        <v>6.4000000000000001E-2</v>
      </c>
      <c r="E52" s="12">
        <v>41797</v>
      </c>
      <c r="F52" s="16">
        <v>5.7000000000000002E-2</v>
      </c>
      <c r="G52" s="12">
        <v>41750</v>
      </c>
      <c r="H52" s="16">
        <v>5.7000000000000002E-2</v>
      </c>
      <c r="I52" s="12">
        <v>41749</v>
      </c>
      <c r="J52" s="16">
        <v>5.3999999999999999E-2</v>
      </c>
      <c r="K52" s="46">
        <v>41791</v>
      </c>
      <c r="L52" s="41">
        <v>0</v>
      </c>
      <c r="M52" s="10" t="s">
        <v>222</v>
      </c>
      <c r="N52" s="341">
        <f t="shared" si="1"/>
        <v>6.3E-2</v>
      </c>
    </row>
    <row r="53" spans="1:14" ht="15.75" customHeight="1" thickBot="1" x14ac:dyDescent="0.3">
      <c r="A53" s="270"/>
      <c r="C53" s="17">
        <v>2015</v>
      </c>
      <c r="D53" s="28">
        <v>6.4000000000000001E-2</v>
      </c>
      <c r="E53" s="19">
        <v>42210</v>
      </c>
      <c r="F53" s="28">
        <v>6.0999999999999999E-2</v>
      </c>
      <c r="G53" s="19">
        <v>42165</v>
      </c>
      <c r="H53" s="28">
        <v>5.8999999999999997E-2</v>
      </c>
      <c r="I53" s="19">
        <v>42166</v>
      </c>
      <c r="J53" s="28">
        <v>5.8000000000000003E-2</v>
      </c>
      <c r="K53" s="47">
        <v>42112</v>
      </c>
      <c r="L53" s="42">
        <v>0</v>
      </c>
      <c r="M53" s="17" t="s">
        <v>254</v>
      </c>
      <c r="N53" s="342">
        <f t="shared" si="1"/>
        <v>5.7000000000000002E-2</v>
      </c>
    </row>
    <row r="54" spans="1:14" ht="15.75" customHeight="1" thickBot="1" x14ac:dyDescent="0.3">
      <c r="A54" s="270"/>
      <c r="C54" s="327"/>
      <c r="D54" s="328"/>
      <c r="E54" s="329"/>
      <c r="F54" s="328"/>
      <c r="G54" s="329"/>
      <c r="H54" s="328"/>
      <c r="I54" s="329"/>
      <c r="J54" s="330"/>
      <c r="K54" s="331"/>
      <c r="L54" s="274" t="s">
        <v>271</v>
      </c>
      <c r="M54" s="327"/>
      <c r="N54" s="351"/>
    </row>
    <row r="55" spans="1:14" ht="15.75" customHeight="1" thickBot="1" x14ac:dyDescent="0.3">
      <c r="A55" s="270"/>
      <c r="C55" s="17">
        <v>2016</v>
      </c>
      <c r="D55" s="28">
        <v>7.4999999999999997E-2</v>
      </c>
      <c r="E55" s="174">
        <v>42514</v>
      </c>
      <c r="F55" s="28">
        <v>6.9000000000000006E-2</v>
      </c>
      <c r="G55" s="174">
        <v>42478</v>
      </c>
      <c r="H55" s="28">
        <v>6.8000000000000005E-2</v>
      </c>
      <c r="I55" s="174">
        <v>42534</v>
      </c>
      <c r="J55" s="18">
        <v>6.7000000000000004E-2</v>
      </c>
      <c r="K55" s="182">
        <v>42524</v>
      </c>
      <c r="L55" s="42">
        <v>1</v>
      </c>
      <c r="M55" s="17" t="s">
        <v>260</v>
      </c>
      <c r="N55" s="342">
        <f>TRUNC(AVERAGE(J52:J55),3)</f>
        <v>5.8999999999999997E-2</v>
      </c>
    </row>
    <row r="56" spans="1:14" ht="15.75" customHeight="1" x14ac:dyDescent="0.3">
      <c r="A56" s="265"/>
      <c r="C56" s="131"/>
      <c r="D56" s="132"/>
      <c r="E56" s="217"/>
      <c r="F56" s="132"/>
      <c r="G56" s="131"/>
      <c r="H56" s="132"/>
      <c r="I56" s="131"/>
      <c r="J56" s="131"/>
      <c r="K56" s="131"/>
      <c r="L56" s="218"/>
      <c r="M56" s="218"/>
      <c r="N56" s="218"/>
    </row>
    <row r="57" spans="1:14" ht="15.75" customHeight="1" thickBot="1" x14ac:dyDescent="0.3">
      <c r="A57" s="265"/>
    </row>
    <row r="58" spans="1:14" ht="15.75" customHeight="1" x14ac:dyDescent="0.3">
      <c r="A58" s="281" t="s">
        <v>22</v>
      </c>
      <c r="C58" s="322"/>
      <c r="D58" s="323"/>
      <c r="E58" s="324"/>
      <c r="F58" s="323"/>
      <c r="G58" s="324"/>
      <c r="H58" s="323"/>
      <c r="I58" s="324"/>
      <c r="J58" s="325"/>
      <c r="K58" s="324"/>
      <c r="L58" s="336"/>
      <c r="M58" s="358" t="s">
        <v>56</v>
      </c>
      <c r="N58" s="359"/>
    </row>
    <row r="59" spans="1:14" ht="15.75" customHeight="1" thickBot="1" x14ac:dyDescent="0.3">
      <c r="A59" s="269"/>
      <c r="B59" s="22"/>
      <c r="C59" s="4" t="s">
        <v>2</v>
      </c>
      <c r="D59" s="99" t="s">
        <v>3</v>
      </c>
      <c r="E59" s="5" t="s">
        <v>58</v>
      </c>
      <c r="F59" s="99" t="s">
        <v>4</v>
      </c>
      <c r="G59" s="5" t="s">
        <v>58</v>
      </c>
      <c r="H59" s="99" t="s">
        <v>5</v>
      </c>
      <c r="I59" s="5" t="s">
        <v>58</v>
      </c>
      <c r="J59" s="6" t="s">
        <v>6</v>
      </c>
      <c r="K59" s="5" t="s">
        <v>58</v>
      </c>
      <c r="L59" s="145" t="s">
        <v>272</v>
      </c>
      <c r="M59" s="23" t="s">
        <v>142</v>
      </c>
      <c r="N59" s="8" t="s">
        <v>57</v>
      </c>
    </row>
    <row r="60" spans="1:14" ht="15.75" customHeight="1" thickBot="1" x14ac:dyDescent="0.3">
      <c r="A60" s="280" t="s">
        <v>203</v>
      </c>
      <c r="C60" s="10">
        <v>2007</v>
      </c>
      <c r="D60" s="27">
        <v>8.7999999999999995E-2</v>
      </c>
      <c r="E60" s="12">
        <v>39225</v>
      </c>
      <c r="F60" s="16">
        <v>8.6999999999999994E-2</v>
      </c>
      <c r="G60" s="12">
        <v>39224</v>
      </c>
      <c r="H60" s="16">
        <v>8.5999999999999993E-2</v>
      </c>
      <c r="I60" s="12">
        <v>39346</v>
      </c>
      <c r="J60" s="16">
        <v>8.4000000000000005E-2</v>
      </c>
      <c r="K60" s="46">
        <v>39296</v>
      </c>
      <c r="L60" s="41">
        <v>3</v>
      </c>
      <c r="M60" s="10" t="s">
        <v>153</v>
      </c>
      <c r="N60" s="341">
        <v>8.2000000000000003E-2</v>
      </c>
    </row>
    <row r="61" spans="1:14" ht="15.75" customHeight="1" thickBot="1" x14ac:dyDescent="0.5">
      <c r="A61" s="270" t="s">
        <v>197</v>
      </c>
      <c r="B61" s="146"/>
      <c r="C61" s="327"/>
      <c r="D61" s="332"/>
      <c r="E61" s="333"/>
      <c r="F61" s="328"/>
      <c r="G61" s="333"/>
      <c r="H61" s="328"/>
      <c r="I61" s="333"/>
      <c r="J61" s="328"/>
      <c r="K61" s="335"/>
      <c r="L61" s="274" t="s">
        <v>270</v>
      </c>
      <c r="M61" s="327"/>
      <c r="N61" s="351"/>
    </row>
    <row r="62" spans="1:14" ht="15.75" customHeight="1" x14ac:dyDescent="0.25">
      <c r="A62" s="267" t="s">
        <v>198</v>
      </c>
      <c r="C62" s="10">
        <v>2008</v>
      </c>
      <c r="D62" s="27">
        <v>8.6999999999999994E-2</v>
      </c>
      <c r="E62" s="12">
        <v>39646</v>
      </c>
      <c r="F62" s="16">
        <v>7.9000000000000001E-2</v>
      </c>
      <c r="G62" s="12">
        <v>39619</v>
      </c>
      <c r="H62" s="16">
        <v>7.8E-2</v>
      </c>
      <c r="I62" s="12">
        <v>39647</v>
      </c>
      <c r="J62" s="16">
        <v>7.2999999999999995E-2</v>
      </c>
      <c r="K62" s="46">
        <v>39561</v>
      </c>
      <c r="L62" s="41">
        <v>3</v>
      </c>
      <c r="M62" s="10" t="s">
        <v>188</v>
      </c>
      <c r="N62" s="341">
        <v>7.8E-2</v>
      </c>
    </row>
    <row r="63" spans="1:14" ht="15.75" customHeight="1" x14ac:dyDescent="0.25">
      <c r="A63" s="267"/>
      <c r="C63" s="10">
        <v>2009</v>
      </c>
      <c r="D63" s="27">
        <v>7.4999999999999997E-2</v>
      </c>
      <c r="E63" s="12">
        <v>39988</v>
      </c>
      <c r="F63" s="16">
        <v>7.2999999999999995E-2</v>
      </c>
      <c r="G63" s="12">
        <v>39953</v>
      </c>
      <c r="H63" s="16">
        <v>7.1999999999999995E-2</v>
      </c>
      <c r="I63" s="12">
        <v>39957</v>
      </c>
      <c r="J63" s="16">
        <v>7.0999999999999994E-2</v>
      </c>
      <c r="K63" s="46">
        <v>39971</v>
      </c>
      <c r="L63" s="41">
        <v>0</v>
      </c>
      <c r="M63" s="10" t="s">
        <v>199</v>
      </c>
      <c r="N63" s="341">
        <f>TRUNC(AVERAGE(J60:J63),3)</f>
        <v>7.5999999999999998E-2</v>
      </c>
    </row>
    <row r="64" spans="1:14" ht="15.75" customHeight="1" x14ac:dyDescent="0.3">
      <c r="A64" s="280" t="s">
        <v>215</v>
      </c>
      <c r="C64" s="10" t="s">
        <v>214</v>
      </c>
      <c r="D64" s="27">
        <v>7.6999999999999999E-2</v>
      </c>
      <c r="E64" s="12">
        <v>40409</v>
      </c>
      <c r="F64" s="16">
        <v>7.4999999999999997E-2</v>
      </c>
      <c r="G64" s="12">
        <v>40283</v>
      </c>
      <c r="H64" s="16">
        <v>7.1999999999999995E-2</v>
      </c>
      <c r="I64" s="12">
        <v>40328</v>
      </c>
      <c r="J64" s="16">
        <v>7.1999999999999995E-2</v>
      </c>
      <c r="K64" s="46">
        <v>40282</v>
      </c>
      <c r="L64" s="41">
        <v>1</v>
      </c>
      <c r="M64" s="10" t="s">
        <v>300</v>
      </c>
      <c r="N64" s="341">
        <f t="shared" ref="N64:N69" si="2">TRUNC(AVERAGE(J62:J64),3)</f>
        <v>7.1999999999999995E-2</v>
      </c>
    </row>
    <row r="65" spans="1:14" ht="15.75" customHeight="1" x14ac:dyDescent="0.3">
      <c r="A65" s="270" t="s">
        <v>207</v>
      </c>
      <c r="C65" s="10">
        <v>2011</v>
      </c>
      <c r="D65" s="27">
        <v>8.5000000000000006E-2</v>
      </c>
      <c r="E65" s="12">
        <v>40724</v>
      </c>
      <c r="F65" s="27">
        <v>7.4999999999999997E-2</v>
      </c>
      <c r="G65" s="12">
        <v>40787</v>
      </c>
      <c r="H65" s="27">
        <v>7.1999999999999995E-2</v>
      </c>
      <c r="I65" s="12">
        <v>40700</v>
      </c>
      <c r="J65" s="16">
        <v>7.0999999999999994E-2</v>
      </c>
      <c r="K65" s="46">
        <v>40772</v>
      </c>
      <c r="L65" s="41">
        <v>1</v>
      </c>
      <c r="M65" s="10" t="s">
        <v>299</v>
      </c>
      <c r="N65" s="341">
        <f t="shared" si="2"/>
        <v>7.0999999999999994E-2</v>
      </c>
    </row>
    <row r="66" spans="1:14" ht="15.75" customHeight="1" x14ac:dyDescent="0.3">
      <c r="A66" s="270"/>
      <c r="C66" s="10">
        <v>2012</v>
      </c>
      <c r="D66" s="27">
        <v>7.8E-2</v>
      </c>
      <c r="E66" s="12">
        <v>41088</v>
      </c>
      <c r="F66" s="27">
        <v>7.8E-2</v>
      </c>
      <c r="G66" s="12">
        <v>41069</v>
      </c>
      <c r="H66" s="27">
        <v>7.6999999999999999E-2</v>
      </c>
      <c r="I66" s="12">
        <v>41075</v>
      </c>
      <c r="J66" s="16">
        <v>7.5999999999999998E-2</v>
      </c>
      <c r="K66" s="46">
        <v>41048</v>
      </c>
      <c r="L66" s="41">
        <v>4</v>
      </c>
      <c r="M66" s="10" t="s">
        <v>304</v>
      </c>
      <c r="N66" s="341">
        <f t="shared" si="2"/>
        <v>7.2999999999999995E-2</v>
      </c>
    </row>
    <row r="67" spans="1:14" ht="15.75" customHeight="1" x14ac:dyDescent="0.25">
      <c r="A67" s="270"/>
      <c r="C67" s="10">
        <v>2013</v>
      </c>
      <c r="D67" s="27">
        <v>6.5000000000000002E-2</v>
      </c>
      <c r="E67" s="12">
        <v>41445</v>
      </c>
      <c r="F67" s="16">
        <v>6.4000000000000001E-2</v>
      </c>
      <c r="G67" s="12">
        <v>41526</v>
      </c>
      <c r="H67" s="16">
        <v>6.3E-2</v>
      </c>
      <c r="I67" s="12">
        <v>41511</v>
      </c>
      <c r="J67" s="16">
        <v>6.3E-2</v>
      </c>
      <c r="K67" s="46">
        <v>41446</v>
      </c>
      <c r="L67" s="41">
        <v>0</v>
      </c>
      <c r="M67" s="10" t="s">
        <v>220</v>
      </c>
      <c r="N67" s="341">
        <f t="shared" si="2"/>
        <v>7.0000000000000007E-2</v>
      </c>
    </row>
    <row r="68" spans="1:14" ht="15.75" customHeight="1" x14ac:dyDescent="0.25">
      <c r="A68" s="265"/>
      <c r="C68" s="10">
        <v>2014</v>
      </c>
      <c r="D68" s="27">
        <v>6.4000000000000001E-2</v>
      </c>
      <c r="E68" s="12">
        <v>41797</v>
      </c>
      <c r="F68" s="16">
        <v>6.0999999999999999E-2</v>
      </c>
      <c r="G68" s="12">
        <v>41842</v>
      </c>
      <c r="H68" s="16">
        <v>5.8999999999999997E-2</v>
      </c>
      <c r="I68" s="12">
        <v>41749</v>
      </c>
      <c r="J68" s="16">
        <v>5.8000000000000003E-2</v>
      </c>
      <c r="K68" s="46">
        <v>41855</v>
      </c>
      <c r="L68" s="41">
        <v>0</v>
      </c>
      <c r="M68" s="10" t="s">
        <v>222</v>
      </c>
      <c r="N68" s="341">
        <f t="shared" si="2"/>
        <v>6.5000000000000002E-2</v>
      </c>
    </row>
    <row r="69" spans="1:14" ht="15.75" customHeight="1" thickBot="1" x14ac:dyDescent="0.3">
      <c r="A69" s="265"/>
      <c r="C69" s="17">
        <v>2015</v>
      </c>
      <c r="D69" s="129">
        <v>6.8000000000000005E-2</v>
      </c>
      <c r="E69" s="19">
        <v>42253</v>
      </c>
      <c r="F69" s="28">
        <v>6.7000000000000004E-2</v>
      </c>
      <c r="G69" s="19">
        <v>42264</v>
      </c>
      <c r="H69" s="28">
        <v>6.3E-2</v>
      </c>
      <c r="I69" s="19">
        <v>42263</v>
      </c>
      <c r="J69" s="28">
        <v>6.3E-2</v>
      </c>
      <c r="K69" s="47">
        <v>42254</v>
      </c>
      <c r="L69" s="42">
        <v>0</v>
      </c>
      <c r="M69" s="17" t="s">
        <v>254</v>
      </c>
      <c r="N69" s="342">
        <f t="shared" si="2"/>
        <v>6.0999999999999999E-2</v>
      </c>
    </row>
    <row r="70" spans="1:14" ht="15.75" customHeight="1" thickBot="1" x14ac:dyDescent="0.3">
      <c r="A70" s="265"/>
      <c r="C70" s="327"/>
      <c r="D70" s="328"/>
      <c r="E70" s="329"/>
      <c r="F70" s="328"/>
      <c r="G70" s="329"/>
      <c r="H70" s="328"/>
      <c r="I70" s="329"/>
      <c r="J70" s="330"/>
      <c r="K70" s="331"/>
      <c r="L70" s="274" t="s">
        <v>271</v>
      </c>
      <c r="M70" s="327"/>
      <c r="N70" s="351"/>
    </row>
    <row r="71" spans="1:14" ht="15.75" customHeight="1" thickBot="1" x14ac:dyDescent="0.3">
      <c r="A71" s="265"/>
      <c r="C71" s="17">
        <v>2016</v>
      </c>
      <c r="D71" s="28">
        <v>7.4999999999999997E-2</v>
      </c>
      <c r="E71" s="174">
        <v>42531</v>
      </c>
      <c r="F71" s="28">
        <v>7.1999999999999995E-2</v>
      </c>
      <c r="G71" s="174">
        <v>42534</v>
      </c>
      <c r="H71" s="28">
        <v>7.0999999999999994E-2</v>
      </c>
      <c r="I71" s="174">
        <v>42478</v>
      </c>
      <c r="J71" s="18">
        <v>6.9000000000000006E-2</v>
      </c>
      <c r="K71" s="182">
        <v>42635</v>
      </c>
      <c r="L71" s="42">
        <v>3</v>
      </c>
      <c r="M71" s="17" t="s">
        <v>260</v>
      </c>
      <c r="N71" s="342">
        <f>TRUNC(AVERAGE(J68:J71),3)</f>
        <v>6.3E-2</v>
      </c>
    </row>
    <row r="72" spans="1:14" ht="15.75" customHeight="1" x14ac:dyDescent="0.3">
      <c r="A72" s="265"/>
      <c r="B72" s="61"/>
      <c r="C72" s="263" t="s">
        <v>297</v>
      </c>
      <c r="D72" s="132"/>
      <c r="E72" s="217"/>
      <c r="F72" s="132"/>
      <c r="G72" s="131"/>
      <c r="H72" s="132"/>
      <c r="I72" s="131"/>
      <c r="J72" s="131"/>
      <c r="K72" s="131"/>
      <c r="L72" s="218"/>
      <c r="M72" s="218"/>
      <c r="N72" s="218"/>
    </row>
    <row r="73" spans="1:14" ht="15.75" customHeight="1" x14ac:dyDescent="0.3">
      <c r="A73" s="265"/>
      <c r="B73" s="61"/>
      <c r="C73" s="264" t="s">
        <v>265</v>
      </c>
      <c r="D73" s="105"/>
      <c r="E73" s="219"/>
      <c r="F73" s="105"/>
      <c r="G73" s="61"/>
      <c r="H73" s="105"/>
      <c r="I73" s="61"/>
      <c r="J73" s="61"/>
      <c r="K73" s="61"/>
      <c r="L73" s="172"/>
      <c r="M73" s="172"/>
      <c r="N73" s="172"/>
    </row>
    <row r="74" spans="1:14" ht="15.75" customHeight="1" x14ac:dyDescent="0.3">
      <c r="A74" s="267"/>
      <c r="C74" s="11"/>
      <c r="D74" s="16"/>
      <c r="E74" s="12"/>
      <c r="F74" s="16"/>
      <c r="G74" s="12"/>
      <c r="H74" s="16"/>
      <c r="I74" s="12"/>
      <c r="J74" s="13"/>
      <c r="K74" s="12"/>
      <c r="L74" s="43"/>
      <c r="M74" s="43"/>
      <c r="N74" s="43"/>
    </row>
    <row r="75" spans="1:14" ht="15.75" customHeight="1" thickBot="1" x14ac:dyDescent="0.3">
      <c r="A75" s="265"/>
    </row>
    <row r="76" spans="1:14" ht="15.75" customHeight="1" x14ac:dyDescent="0.3">
      <c r="A76" s="281" t="s">
        <v>23</v>
      </c>
      <c r="C76" s="322"/>
      <c r="D76" s="323"/>
      <c r="E76" s="324"/>
      <c r="F76" s="323"/>
      <c r="G76" s="324"/>
      <c r="H76" s="323"/>
      <c r="I76" s="324"/>
      <c r="J76" s="325"/>
      <c r="K76" s="324"/>
      <c r="L76" s="336"/>
      <c r="M76" s="358" t="s">
        <v>56</v>
      </c>
      <c r="N76" s="359"/>
    </row>
    <row r="77" spans="1:14" ht="15.75" customHeight="1" thickBot="1" x14ac:dyDescent="0.3">
      <c r="A77" s="267"/>
      <c r="B77" s="22"/>
      <c r="C77" s="4" t="s">
        <v>2</v>
      </c>
      <c r="D77" s="99" t="s">
        <v>3</v>
      </c>
      <c r="E77" s="5" t="s">
        <v>58</v>
      </c>
      <c r="F77" s="99" t="s">
        <v>4</v>
      </c>
      <c r="G77" s="5" t="s">
        <v>58</v>
      </c>
      <c r="H77" s="99" t="s">
        <v>5</v>
      </c>
      <c r="I77" s="5" t="s">
        <v>58</v>
      </c>
      <c r="J77" s="6" t="s">
        <v>6</v>
      </c>
      <c r="K77" s="5" t="s">
        <v>58</v>
      </c>
      <c r="L77" s="145" t="s">
        <v>272</v>
      </c>
      <c r="M77" s="23" t="s">
        <v>142</v>
      </c>
      <c r="N77" s="8" t="s">
        <v>57</v>
      </c>
    </row>
    <row r="78" spans="1:14" ht="15.75" customHeight="1" thickBot="1" x14ac:dyDescent="0.3">
      <c r="A78" s="280" t="s">
        <v>24</v>
      </c>
      <c r="C78" s="10">
        <v>2007</v>
      </c>
      <c r="D78" s="27">
        <v>9.4E-2</v>
      </c>
      <c r="E78" s="12">
        <v>39296</v>
      </c>
      <c r="F78" s="27">
        <v>8.5000000000000006E-2</v>
      </c>
      <c r="G78" s="12">
        <v>39346</v>
      </c>
      <c r="H78" s="27">
        <v>8.3000000000000004E-2</v>
      </c>
      <c r="I78" s="12">
        <v>39330</v>
      </c>
      <c r="J78" s="16">
        <v>8.1000000000000003E-2</v>
      </c>
      <c r="K78" s="46">
        <v>39270</v>
      </c>
      <c r="L78" s="41">
        <v>2</v>
      </c>
      <c r="M78" s="10" t="s">
        <v>153</v>
      </c>
      <c r="N78" s="341">
        <v>7.8E-2</v>
      </c>
    </row>
    <row r="79" spans="1:14" ht="15.75" customHeight="1" thickBot="1" x14ac:dyDescent="0.3">
      <c r="A79" s="270" t="s">
        <v>106</v>
      </c>
      <c r="C79" s="327"/>
      <c r="D79" s="332"/>
      <c r="E79" s="333"/>
      <c r="F79" s="332"/>
      <c r="G79" s="333"/>
      <c r="H79" s="332"/>
      <c r="I79" s="333"/>
      <c r="J79" s="328"/>
      <c r="K79" s="335"/>
      <c r="L79" s="274" t="s">
        <v>270</v>
      </c>
      <c r="M79" s="327"/>
      <c r="N79" s="351"/>
    </row>
    <row r="80" spans="1:14" ht="15.75" customHeight="1" x14ac:dyDescent="0.25">
      <c r="A80" s="267" t="s">
        <v>198</v>
      </c>
      <c r="C80" s="10">
        <v>2008</v>
      </c>
      <c r="D80" s="27">
        <v>7.8E-2</v>
      </c>
      <c r="E80" s="12">
        <v>39646</v>
      </c>
      <c r="F80" s="27">
        <v>7.5999999999999998E-2</v>
      </c>
      <c r="G80" s="12">
        <v>39693</v>
      </c>
      <c r="H80" s="27">
        <v>7.3999999999999996E-2</v>
      </c>
      <c r="I80" s="12">
        <v>39561</v>
      </c>
      <c r="J80" s="27">
        <v>7.3999999999999996E-2</v>
      </c>
      <c r="K80" s="46">
        <v>39647</v>
      </c>
      <c r="L80" s="41">
        <v>2</v>
      </c>
      <c r="M80" s="10" t="s">
        <v>188</v>
      </c>
      <c r="N80" s="341">
        <v>7.5999999999999998E-2</v>
      </c>
    </row>
    <row r="81" spans="1:14" ht="15.75" customHeight="1" x14ac:dyDescent="0.25">
      <c r="A81" s="267"/>
      <c r="C81" s="10">
        <v>2009</v>
      </c>
      <c r="D81" s="27">
        <v>7.6999999999999999E-2</v>
      </c>
      <c r="E81" s="12">
        <v>39988</v>
      </c>
      <c r="F81" s="27">
        <v>7.0000000000000007E-2</v>
      </c>
      <c r="G81" s="12">
        <v>39953</v>
      </c>
      <c r="H81" s="27">
        <v>6.9000000000000006E-2</v>
      </c>
      <c r="I81" s="12">
        <v>39970</v>
      </c>
      <c r="J81" s="27">
        <v>6.8000000000000005E-2</v>
      </c>
      <c r="K81" s="46">
        <v>39989</v>
      </c>
      <c r="L81" s="41">
        <v>1</v>
      </c>
      <c r="M81" s="10" t="s">
        <v>199</v>
      </c>
      <c r="N81" s="341">
        <f>TRUNC(AVERAGE(J78:J81),3)</f>
        <v>7.3999999999999996E-2</v>
      </c>
    </row>
    <row r="82" spans="1:14" ht="15.75" customHeight="1" x14ac:dyDescent="0.25">
      <c r="A82" s="267"/>
      <c r="C82" s="10">
        <v>2010</v>
      </c>
      <c r="D82" s="27">
        <v>7.1999999999999995E-2</v>
      </c>
      <c r="E82" s="12">
        <v>40282</v>
      </c>
      <c r="F82" s="27">
        <v>7.1999999999999995E-2</v>
      </c>
      <c r="G82" s="12">
        <v>40279</v>
      </c>
      <c r="H82" s="27">
        <v>7.0999999999999994E-2</v>
      </c>
      <c r="I82" s="12">
        <v>40409</v>
      </c>
      <c r="J82" s="27">
        <v>7.0999999999999994E-2</v>
      </c>
      <c r="K82" s="46">
        <v>40328</v>
      </c>
      <c r="L82" s="41">
        <v>0</v>
      </c>
      <c r="M82" s="10" t="s">
        <v>205</v>
      </c>
      <c r="N82" s="341">
        <f t="shared" ref="N82:N87" si="3">TRUNC(AVERAGE(J80:J82),3)</f>
        <v>7.0999999999999994E-2</v>
      </c>
    </row>
    <row r="83" spans="1:14" ht="15.75" customHeight="1" x14ac:dyDescent="0.25">
      <c r="A83" s="267"/>
      <c r="C83" s="10">
        <v>2011</v>
      </c>
      <c r="D83" s="27">
        <v>7.2999999999999995E-2</v>
      </c>
      <c r="E83" s="12">
        <v>40789</v>
      </c>
      <c r="F83" s="27">
        <v>7.0999999999999994E-2</v>
      </c>
      <c r="G83" s="12">
        <v>40787</v>
      </c>
      <c r="H83" s="27">
        <v>6.9000000000000006E-2</v>
      </c>
      <c r="I83" s="12">
        <v>40724</v>
      </c>
      <c r="J83" s="27">
        <v>6.8000000000000005E-2</v>
      </c>
      <c r="K83" s="46">
        <v>40702</v>
      </c>
      <c r="L83" s="41">
        <v>0</v>
      </c>
      <c r="M83" s="10" t="s">
        <v>208</v>
      </c>
      <c r="N83" s="341">
        <f t="shared" si="3"/>
        <v>6.9000000000000006E-2</v>
      </c>
    </row>
    <row r="84" spans="1:14" ht="15.75" customHeight="1" x14ac:dyDescent="0.25">
      <c r="A84" s="267"/>
      <c r="C84" s="10">
        <v>2012</v>
      </c>
      <c r="D84" s="27">
        <v>7.1999999999999995E-2</v>
      </c>
      <c r="E84" s="12">
        <v>41088</v>
      </c>
      <c r="F84" s="27">
        <v>6.6000000000000003E-2</v>
      </c>
      <c r="G84" s="12">
        <v>41093</v>
      </c>
      <c r="H84" s="27">
        <v>6.6000000000000003E-2</v>
      </c>
      <c r="I84" s="12">
        <v>41075</v>
      </c>
      <c r="J84" s="27">
        <v>6.3E-2</v>
      </c>
      <c r="K84" s="46">
        <v>41129</v>
      </c>
      <c r="L84" s="41">
        <v>0</v>
      </c>
      <c r="M84" s="10" t="s">
        <v>209</v>
      </c>
      <c r="N84" s="341">
        <f t="shared" si="3"/>
        <v>6.7000000000000004E-2</v>
      </c>
    </row>
    <row r="85" spans="1:14" ht="15.75" customHeight="1" x14ac:dyDescent="0.25">
      <c r="A85" s="267"/>
      <c r="C85" s="10">
        <v>2013</v>
      </c>
      <c r="D85" s="16">
        <v>6.3E-2</v>
      </c>
      <c r="E85" s="12">
        <v>41505</v>
      </c>
      <c r="F85" s="16">
        <v>6.3E-2</v>
      </c>
      <c r="G85" s="12">
        <v>41408</v>
      </c>
      <c r="H85" s="16">
        <v>6.0999999999999999E-2</v>
      </c>
      <c r="I85" s="12">
        <v>41524</v>
      </c>
      <c r="J85" s="16">
        <v>6.0999999999999999E-2</v>
      </c>
      <c r="K85" s="46">
        <v>41409</v>
      </c>
      <c r="L85" s="41">
        <v>0</v>
      </c>
      <c r="M85" s="10" t="s">
        <v>220</v>
      </c>
      <c r="N85" s="341">
        <f t="shared" si="3"/>
        <v>6.4000000000000001E-2</v>
      </c>
    </row>
    <row r="86" spans="1:14" ht="15.75" customHeight="1" x14ac:dyDescent="0.25">
      <c r="A86" s="267"/>
      <c r="C86" s="10">
        <v>2014</v>
      </c>
      <c r="D86" s="16">
        <v>0.06</v>
      </c>
      <c r="E86" s="12">
        <v>41855</v>
      </c>
      <c r="F86" s="16">
        <v>5.7000000000000002E-2</v>
      </c>
      <c r="G86" s="12">
        <v>41797</v>
      </c>
      <c r="H86" s="16">
        <v>5.3999999999999999E-2</v>
      </c>
      <c r="I86" s="12">
        <v>41749</v>
      </c>
      <c r="J86" s="16">
        <v>5.2999999999999999E-2</v>
      </c>
      <c r="K86" s="46">
        <v>41842</v>
      </c>
      <c r="L86" s="41">
        <v>0</v>
      </c>
      <c r="M86" s="10" t="s">
        <v>222</v>
      </c>
      <c r="N86" s="341">
        <f t="shared" si="3"/>
        <v>5.8999999999999997E-2</v>
      </c>
    </row>
    <row r="87" spans="1:14" ht="15.75" customHeight="1" thickBot="1" x14ac:dyDescent="0.3">
      <c r="A87" s="267"/>
      <c r="C87" s="17">
        <v>2015</v>
      </c>
      <c r="D87" s="28">
        <v>6.9000000000000006E-2</v>
      </c>
      <c r="E87" s="19">
        <v>42210</v>
      </c>
      <c r="F87" s="28">
        <v>6.3E-2</v>
      </c>
      <c r="G87" s="19">
        <v>42224</v>
      </c>
      <c r="H87" s="28">
        <v>6.2E-2</v>
      </c>
      <c r="I87" s="19">
        <v>42264</v>
      </c>
      <c r="J87" s="28">
        <v>6.2E-2</v>
      </c>
      <c r="K87" s="47">
        <v>42253</v>
      </c>
      <c r="L87" s="42">
        <v>0</v>
      </c>
      <c r="M87" s="17" t="s">
        <v>254</v>
      </c>
      <c r="N87" s="342">
        <f t="shared" si="3"/>
        <v>5.8000000000000003E-2</v>
      </c>
    </row>
    <row r="88" spans="1:14" ht="15.75" customHeight="1" thickBot="1" x14ac:dyDescent="0.35">
      <c r="A88" s="267"/>
      <c r="C88" s="363" t="s">
        <v>275</v>
      </c>
      <c r="D88" s="364"/>
      <c r="E88" s="364"/>
      <c r="F88" s="364"/>
      <c r="G88" s="364"/>
      <c r="H88" s="364"/>
      <c r="I88" s="364"/>
      <c r="J88" s="364"/>
      <c r="K88" s="364"/>
      <c r="L88" s="364"/>
      <c r="M88" s="364"/>
      <c r="N88" s="365"/>
    </row>
    <row r="89" spans="1:14" ht="15.75" customHeight="1" x14ac:dyDescent="0.3">
      <c r="A89" s="265"/>
      <c r="C89" s="131"/>
      <c r="D89" s="132"/>
      <c r="E89" s="217"/>
      <c r="F89" s="132"/>
      <c r="G89" s="131"/>
      <c r="H89" s="132"/>
      <c r="I89" s="131"/>
      <c r="J89" s="131"/>
      <c r="K89" s="131"/>
      <c r="L89" s="218"/>
      <c r="M89" s="218"/>
      <c r="N89" s="218"/>
    </row>
    <row r="90" spans="1:14" ht="15.75" customHeight="1" thickBot="1" x14ac:dyDescent="0.3">
      <c r="A90" s="265"/>
    </row>
    <row r="91" spans="1:14" ht="15.75" customHeight="1" x14ac:dyDescent="0.3">
      <c r="A91" s="281" t="s">
        <v>13</v>
      </c>
      <c r="B91" s="2"/>
      <c r="C91" s="322"/>
      <c r="D91" s="323"/>
      <c r="E91" s="324"/>
      <c r="F91" s="323"/>
      <c r="G91" s="324"/>
      <c r="H91" s="323"/>
      <c r="I91" s="324"/>
      <c r="J91" s="325"/>
      <c r="K91" s="324"/>
      <c r="L91" s="336"/>
      <c r="M91" s="358" t="s">
        <v>56</v>
      </c>
      <c r="N91" s="359"/>
    </row>
    <row r="92" spans="1:14" ht="15.75" customHeight="1" thickBot="1" x14ac:dyDescent="0.3">
      <c r="A92" s="267"/>
      <c r="B92" s="3"/>
      <c r="C92" s="4" t="s">
        <v>2</v>
      </c>
      <c r="D92" s="99" t="s">
        <v>3</v>
      </c>
      <c r="E92" s="5" t="s">
        <v>58</v>
      </c>
      <c r="F92" s="99" t="s">
        <v>4</v>
      </c>
      <c r="G92" s="5" t="s">
        <v>58</v>
      </c>
      <c r="H92" s="99" t="s">
        <v>5</v>
      </c>
      <c r="I92" s="5" t="s">
        <v>58</v>
      </c>
      <c r="J92" s="6" t="s">
        <v>6</v>
      </c>
      <c r="K92" s="5" t="s">
        <v>58</v>
      </c>
      <c r="L92" s="145" t="s">
        <v>272</v>
      </c>
      <c r="M92" s="23" t="s">
        <v>142</v>
      </c>
      <c r="N92" s="8" t="s">
        <v>57</v>
      </c>
    </row>
    <row r="93" spans="1:14" ht="15.75" customHeight="1" thickBot="1" x14ac:dyDescent="0.3">
      <c r="A93" s="280" t="s">
        <v>14</v>
      </c>
      <c r="B93" s="2"/>
      <c r="C93" s="10">
        <v>2007</v>
      </c>
      <c r="D93" s="27">
        <v>8.3000000000000004E-2</v>
      </c>
      <c r="E93" s="12">
        <v>39322</v>
      </c>
      <c r="F93" s="16">
        <v>7.9000000000000001E-2</v>
      </c>
      <c r="G93" s="12">
        <v>39224</v>
      </c>
      <c r="H93" s="16">
        <v>7.9000000000000001E-2</v>
      </c>
      <c r="I93" s="12">
        <v>39225</v>
      </c>
      <c r="J93" s="16">
        <v>7.9000000000000001E-2</v>
      </c>
      <c r="K93" s="46">
        <v>39245</v>
      </c>
      <c r="L93" s="41">
        <v>0</v>
      </c>
      <c r="M93" s="10" t="s">
        <v>153</v>
      </c>
      <c r="N93" s="341">
        <v>7.5999999999999998E-2</v>
      </c>
    </row>
    <row r="94" spans="1:14" ht="15.75" customHeight="1" thickBot="1" x14ac:dyDescent="0.3">
      <c r="A94" s="270" t="s">
        <v>100</v>
      </c>
      <c r="B94" s="2"/>
      <c r="C94" s="327"/>
      <c r="D94" s="332"/>
      <c r="E94" s="333"/>
      <c r="F94" s="328"/>
      <c r="G94" s="333"/>
      <c r="H94" s="328"/>
      <c r="I94" s="333"/>
      <c r="J94" s="328"/>
      <c r="K94" s="335"/>
      <c r="L94" s="274" t="s">
        <v>270</v>
      </c>
      <c r="M94" s="327"/>
      <c r="N94" s="351"/>
    </row>
    <row r="95" spans="1:14" ht="15.75" customHeight="1" x14ac:dyDescent="0.25">
      <c r="A95" s="267" t="s">
        <v>198</v>
      </c>
      <c r="B95" s="2"/>
      <c r="C95" s="10">
        <v>2008</v>
      </c>
      <c r="D95" s="27">
        <v>7.4999999999999997E-2</v>
      </c>
      <c r="E95" s="12">
        <v>39561</v>
      </c>
      <c r="F95" s="16">
        <v>7.0999999999999994E-2</v>
      </c>
      <c r="G95" s="12">
        <v>39619</v>
      </c>
      <c r="H95" s="16">
        <v>6.8000000000000005E-2</v>
      </c>
      <c r="I95" s="12">
        <v>39560</v>
      </c>
      <c r="J95" s="16">
        <v>6.8000000000000005E-2</v>
      </c>
      <c r="K95" s="46">
        <v>39692</v>
      </c>
      <c r="L95" s="41">
        <v>0</v>
      </c>
      <c r="M95" s="10" t="s">
        <v>188</v>
      </c>
      <c r="N95" s="341">
        <v>7.2999999999999995E-2</v>
      </c>
    </row>
    <row r="96" spans="1:14" ht="15.75" customHeight="1" x14ac:dyDescent="0.25">
      <c r="A96" s="267"/>
      <c r="B96" s="2"/>
      <c r="C96" s="10">
        <v>2009</v>
      </c>
      <c r="D96" s="27">
        <v>8.2000000000000003E-2</v>
      </c>
      <c r="E96" s="12">
        <v>39957</v>
      </c>
      <c r="F96" s="16">
        <v>7.1999999999999995E-2</v>
      </c>
      <c r="G96" s="12">
        <v>39987</v>
      </c>
      <c r="H96" s="16">
        <v>7.0999999999999994E-2</v>
      </c>
      <c r="I96" s="12">
        <v>39953</v>
      </c>
      <c r="J96" s="16">
        <v>7.0000000000000007E-2</v>
      </c>
      <c r="K96" s="46">
        <v>39991</v>
      </c>
      <c r="L96" s="41">
        <v>1</v>
      </c>
      <c r="M96" s="10" t="s">
        <v>199</v>
      </c>
      <c r="N96" s="341">
        <f>TRUNC(AVERAGE(J93:J96),3)</f>
        <v>7.1999999999999995E-2</v>
      </c>
    </row>
    <row r="97" spans="1:14" ht="15.75" customHeight="1" x14ac:dyDescent="0.25">
      <c r="A97" s="267"/>
      <c r="B97" s="2"/>
      <c r="C97" s="10">
        <v>2010</v>
      </c>
      <c r="D97" s="27">
        <v>7.0000000000000007E-2</v>
      </c>
      <c r="E97" s="12">
        <v>40354</v>
      </c>
      <c r="F97" s="27">
        <v>6.8000000000000005E-2</v>
      </c>
      <c r="G97" s="12">
        <v>40324</v>
      </c>
      <c r="H97" s="27">
        <v>6.7000000000000004E-2</v>
      </c>
      <c r="I97" s="12">
        <v>40327</v>
      </c>
      <c r="J97" s="16">
        <v>6.7000000000000004E-2</v>
      </c>
      <c r="K97" s="46">
        <v>40326</v>
      </c>
      <c r="L97" s="41">
        <v>0</v>
      </c>
      <c r="M97" s="10" t="s">
        <v>205</v>
      </c>
      <c r="N97" s="341">
        <f t="shared" ref="N97:N102" si="4">TRUNC(AVERAGE(J95:J97),3)</f>
        <v>6.8000000000000005E-2</v>
      </c>
    </row>
    <row r="98" spans="1:14" ht="15.75" customHeight="1" x14ac:dyDescent="0.25">
      <c r="A98" s="267"/>
      <c r="B98" s="2"/>
      <c r="C98" s="10">
        <v>2011</v>
      </c>
      <c r="D98" s="27">
        <v>7.1999999999999995E-2</v>
      </c>
      <c r="E98" s="12">
        <v>40729</v>
      </c>
      <c r="F98" s="27">
        <v>7.0999999999999994E-2</v>
      </c>
      <c r="G98" s="12">
        <v>40788</v>
      </c>
      <c r="H98" s="27">
        <v>6.9000000000000006E-2</v>
      </c>
      <c r="I98" s="12">
        <v>40787</v>
      </c>
      <c r="J98" s="16">
        <v>6.8000000000000005E-2</v>
      </c>
      <c r="K98" s="46">
        <v>40731</v>
      </c>
      <c r="L98" s="41">
        <v>0</v>
      </c>
      <c r="M98" s="10" t="s">
        <v>208</v>
      </c>
      <c r="N98" s="341">
        <f t="shared" si="4"/>
        <v>6.8000000000000005E-2</v>
      </c>
    </row>
    <row r="99" spans="1:14" ht="15.75" customHeight="1" x14ac:dyDescent="0.25">
      <c r="A99" s="267"/>
      <c r="B99" s="2"/>
      <c r="C99" s="10">
        <v>2012</v>
      </c>
      <c r="D99" s="27">
        <v>8.3000000000000004E-2</v>
      </c>
      <c r="E99" s="12">
        <v>41088</v>
      </c>
      <c r="F99" s="27">
        <v>8.3000000000000004E-2</v>
      </c>
      <c r="G99" s="12">
        <v>41075</v>
      </c>
      <c r="H99" s="27">
        <v>7.9000000000000001E-2</v>
      </c>
      <c r="I99" s="12">
        <v>41129</v>
      </c>
      <c r="J99" s="16">
        <v>7.0999999999999994E-2</v>
      </c>
      <c r="K99" s="46">
        <v>41102</v>
      </c>
      <c r="L99" s="41">
        <v>3</v>
      </c>
      <c r="M99" s="10" t="s">
        <v>209</v>
      </c>
      <c r="N99" s="341">
        <f t="shared" si="4"/>
        <v>6.8000000000000005E-2</v>
      </c>
    </row>
    <row r="100" spans="1:14" ht="15.75" customHeight="1" x14ac:dyDescent="0.25">
      <c r="A100" s="267"/>
      <c r="B100" s="2"/>
      <c r="C100" s="10">
        <v>2013</v>
      </c>
      <c r="D100" s="16">
        <v>6.2E-2</v>
      </c>
      <c r="E100" s="12">
        <v>41409</v>
      </c>
      <c r="F100" s="16">
        <v>6.2E-2</v>
      </c>
      <c r="G100" s="12">
        <v>41408</v>
      </c>
      <c r="H100" s="16">
        <v>5.8999999999999997E-2</v>
      </c>
      <c r="I100" s="12">
        <v>41526</v>
      </c>
      <c r="J100" s="16">
        <v>5.7000000000000002E-2</v>
      </c>
      <c r="K100" s="46">
        <v>41444</v>
      </c>
      <c r="L100" s="41">
        <v>0</v>
      </c>
      <c r="M100" s="10" t="s">
        <v>220</v>
      </c>
      <c r="N100" s="341">
        <f t="shared" si="4"/>
        <v>6.5000000000000002E-2</v>
      </c>
    </row>
    <row r="101" spans="1:14" ht="15.75" customHeight="1" x14ac:dyDescent="0.25">
      <c r="A101" s="270"/>
      <c r="B101" s="2"/>
      <c r="C101" s="10">
        <v>2014</v>
      </c>
      <c r="D101" s="16">
        <v>6.3E-2</v>
      </c>
      <c r="E101" s="12">
        <v>41797</v>
      </c>
      <c r="F101" s="16">
        <v>5.8999999999999997E-2</v>
      </c>
      <c r="G101" s="12">
        <v>41796</v>
      </c>
      <c r="H101" s="16">
        <v>5.8000000000000003E-2</v>
      </c>
      <c r="I101" s="12">
        <v>41799</v>
      </c>
      <c r="J101" s="16">
        <v>5.7000000000000002E-2</v>
      </c>
      <c r="K101" s="46">
        <v>41789</v>
      </c>
      <c r="L101" s="41">
        <v>0</v>
      </c>
      <c r="M101" s="10" t="s">
        <v>222</v>
      </c>
      <c r="N101" s="341">
        <f t="shared" si="4"/>
        <v>6.0999999999999999E-2</v>
      </c>
    </row>
    <row r="102" spans="1:14" ht="15.75" customHeight="1" thickBot="1" x14ac:dyDescent="0.3">
      <c r="A102" s="270"/>
      <c r="B102" s="2"/>
      <c r="C102" s="17">
        <v>2015</v>
      </c>
      <c r="D102" s="28">
        <v>5.8000000000000003E-2</v>
      </c>
      <c r="E102" s="19">
        <v>42111</v>
      </c>
      <c r="F102" s="28">
        <v>5.7000000000000002E-2</v>
      </c>
      <c r="G102" s="19">
        <v>42166</v>
      </c>
      <c r="H102" s="28">
        <v>5.7000000000000002E-2</v>
      </c>
      <c r="I102" s="19">
        <v>42131</v>
      </c>
      <c r="J102" s="28">
        <v>5.5E-2</v>
      </c>
      <c r="K102" s="47">
        <v>42127</v>
      </c>
      <c r="L102" s="42">
        <v>0</v>
      </c>
      <c r="M102" s="17" t="s">
        <v>254</v>
      </c>
      <c r="N102" s="342">
        <f t="shared" si="4"/>
        <v>5.6000000000000001E-2</v>
      </c>
    </row>
    <row r="103" spans="1:14" ht="15.75" customHeight="1" thickBot="1" x14ac:dyDescent="0.3">
      <c r="A103" s="270"/>
      <c r="B103" s="2"/>
      <c r="C103" s="327"/>
      <c r="D103" s="328"/>
      <c r="E103" s="329"/>
      <c r="F103" s="328"/>
      <c r="G103" s="329"/>
      <c r="H103" s="328"/>
      <c r="I103" s="329"/>
      <c r="J103" s="330"/>
      <c r="K103" s="331"/>
      <c r="L103" s="274" t="s">
        <v>271</v>
      </c>
      <c r="M103" s="327"/>
      <c r="N103" s="351"/>
    </row>
    <row r="104" spans="1:14" ht="15.75" customHeight="1" thickBot="1" x14ac:dyDescent="0.3">
      <c r="A104" s="270"/>
      <c r="B104" s="2"/>
      <c r="C104" s="17">
        <v>2016</v>
      </c>
      <c r="D104" s="28">
        <v>7.0000000000000007E-2</v>
      </c>
      <c r="E104" s="174">
        <v>42534</v>
      </c>
      <c r="F104" s="28">
        <v>6.9000000000000006E-2</v>
      </c>
      <c r="G104" s="174">
        <v>42531</v>
      </c>
      <c r="H104" s="28">
        <v>6.8000000000000005E-2</v>
      </c>
      <c r="I104" s="174">
        <v>42514</v>
      </c>
      <c r="J104" s="18">
        <v>6.8000000000000005E-2</v>
      </c>
      <c r="K104" s="182">
        <v>42513</v>
      </c>
      <c r="L104" s="42">
        <v>0</v>
      </c>
      <c r="M104" s="17" t="s">
        <v>260</v>
      </c>
      <c r="N104" s="342">
        <f>TRUNC(AVERAGE(J101:J104),3)</f>
        <v>0.06</v>
      </c>
    </row>
    <row r="105" spans="1:14" ht="15.75" customHeight="1" x14ac:dyDescent="0.3">
      <c r="A105" s="265"/>
      <c r="C105" s="131"/>
      <c r="D105" s="132"/>
      <c r="E105" s="217"/>
      <c r="F105" s="132"/>
      <c r="G105" s="131"/>
      <c r="H105" s="132"/>
      <c r="I105" s="131"/>
      <c r="J105" s="131"/>
      <c r="K105" s="131"/>
      <c r="L105" s="218"/>
      <c r="M105" s="218"/>
      <c r="N105" s="218"/>
    </row>
    <row r="106" spans="1:14" ht="15.75" customHeight="1" thickBot="1" x14ac:dyDescent="0.3">
      <c r="A106" s="265"/>
    </row>
    <row r="107" spans="1:14" ht="15.75" customHeight="1" x14ac:dyDescent="0.3">
      <c r="A107" s="281" t="s">
        <v>18</v>
      </c>
      <c r="C107" s="322"/>
      <c r="D107" s="323"/>
      <c r="E107" s="324"/>
      <c r="F107" s="323"/>
      <c r="G107" s="324"/>
      <c r="H107" s="323"/>
      <c r="I107" s="324"/>
      <c r="J107" s="325"/>
      <c r="K107" s="324"/>
      <c r="L107" s="336"/>
      <c r="M107" s="358" t="s">
        <v>56</v>
      </c>
      <c r="N107" s="359"/>
    </row>
    <row r="108" spans="1:14" ht="15.75" customHeight="1" thickBot="1" x14ac:dyDescent="0.3">
      <c r="A108" s="267"/>
      <c r="B108" s="22"/>
      <c r="C108" s="4" t="s">
        <v>2</v>
      </c>
      <c r="D108" s="99" t="s">
        <v>3</v>
      </c>
      <c r="E108" s="5" t="s">
        <v>58</v>
      </c>
      <c r="F108" s="99" t="s">
        <v>4</v>
      </c>
      <c r="G108" s="5" t="s">
        <v>58</v>
      </c>
      <c r="H108" s="99" t="s">
        <v>5</v>
      </c>
      <c r="I108" s="5" t="s">
        <v>58</v>
      </c>
      <c r="J108" s="6" t="s">
        <v>6</v>
      </c>
      <c r="K108" s="5" t="s">
        <v>58</v>
      </c>
      <c r="L108" s="145" t="s">
        <v>272</v>
      </c>
      <c r="M108" s="23" t="s">
        <v>142</v>
      </c>
      <c r="N108" s="8" t="s">
        <v>57</v>
      </c>
    </row>
    <row r="109" spans="1:14" ht="15.75" customHeight="1" thickBot="1" x14ac:dyDescent="0.3">
      <c r="A109" s="280" t="s">
        <v>19</v>
      </c>
      <c r="C109" s="10">
        <v>2007</v>
      </c>
      <c r="D109" s="27">
        <v>0.09</v>
      </c>
      <c r="E109" s="12">
        <v>39330</v>
      </c>
      <c r="F109" s="16">
        <v>8.5000000000000006E-2</v>
      </c>
      <c r="G109" s="12">
        <v>39224</v>
      </c>
      <c r="H109" s="16">
        <v>8.4000000000000005E-2</v>
      </c>
      <c r="I109" s="12">
        <v>39250</v>
      </c>
      <c r="J109" s="16">
        <v>0.08</v>
      </c>
      <c r="K109" s="46">
        <v>39217</v>
      </c>
      <c r="L109" s="41">
        <v>2</v>
      </c>
      <c r="M109" s="10" t="s">
        <v>153</v>
      </c>
      <c r="N109" s="341">
        <v>7.8E-2</v>
      </c>
    </row>
    <row r="110" spans="1:14" ht="15.75" customHeight="1" thickBot="1" x14ac:dyDescent="0.3">
      <c r="A110" s="270" t="s">
        <v>103</v>
      </c>
      <c r="C110" s="327"/>
      <c r="D110" s="332"/>
      <c r="E110" s="333"/>
      <c r="F110" s="328"/>
      <c r="G110" s="333"/>
      <c r="H110" s="328"/>
      <c r="I110" s="333"/>
      <c r="J110" s="328"/>
      <c r="K110" s="335"/>
      <c r="L110" s="274" t="s">
        <v>270</v>
      </c>
      <c r="M110" s="327"/>
      <c r="N110" s="351"/>
    </row>
    <row r="111" spans="1:14" ht="15.75" customHeight="1" x14ac:dyDescent="0.25">
      <c r="A111" s="267" t="s">
        <v>198</v>
      </c>
      <c r="C111" s="10">
        <v>2008</v>
      </c>
      <c r="D111" s="27">
        <v>7.5999999999999998E-2</v>
      </c>
      <c r="E111" s="12">
        <v>39561</v>
      </c>
      <c r="F111" s="16">
        <v>7.0000000000000007E-2</v>
      </c>
      <c r="G111" s="12">
        <v>39646</v>
      </c>
      <c r="H111" s="16">
        <v>6.9000000000000006E-2</v>
      </c>
      <c r="I111" s="12">
        <v>39560</v>
      </c>
      <c r="J111" s="16">
        <v>6.9000000000000006E-2</v>
      </c>
      <c r="K111" s="46">
        <v>39597</v>
      </c>
      <c r="L111" s="41">
        <v>1</v>
      </c>
      <c r="M111" s="10" t="s">
        <v>188</v>
      </c>
      <c r="N111" s="341">
        <v>7.4999999999999997E-2</v>
      </c>
    </row>
    <row r="112" spans="1:14" ht="15.75" customHeight="1" x14ac:dyDescent="0.25">
      <c r="A112" s="267"/>
      <c r="C112" s="10">
        <v>2009</v>
      </c>
      <c r="D112" s="27">
        <v>7.8E-2</v>
      </c>
      <c r="E112" s="12">
        <v>39953</v>
      </c>
      <c r="F112" s="16">
        <v>7.3999999999999996E-2</v>
      </c>
      <c r="G112" s="12">
        <v>39988</v>
      </c>
      <c r="H112" s="16">
        <v>7.3999999999999996E-2</v>
      </c>
      <c r="I112" s="12">
        <v>39956</v>
      </c>
      <c r="J112" s="16">
        <v>7.0999999999999994E-2</v>
      </c>
      <c r="K112" s="46">
        <v>39991</v>
      </c>
      <c r="L112" s="41">
        <v>1</v>
      </c>
      <c r="M112" s="10" t="s">
        <v>199</v>
      </c>
      <c r="N112" s="341">
        <f>TRUNC(AVERAGE(J109:J112),3)</f>
        <v>7.2999999999999995E-2</v>
      </c>
    </row>
    <row r="113" spans="1:14" ht="15.75" customHeight="1" x14ac:dyDescent="0.25">
      <c r="A113" s="267"/>
      <c r="C113" s="10">
        <v>2010</v>
      </c>
      <c r="D113" s="27">
        <v>7.1999999999999995E-2</v>
      </c>
      <c r="E113" s="12">
        <v>40436</v>
      </c>
      <c r="F113" s="27">
        <v>7.0999999999999994E-2</v>
      </c>
      <c r="G113" s="12">
        <v>40281</v>
      </c>
      <c r="H113" s="16">
        <v>7.0000000000000007E-2</v>
      </c>
      <c r="I113" s="12">
        <v>40303</v>
      </c>
      <c r="J113" s="16">
        <v>7.0000000000000007E-2</v>
      </c>
      <c r="K113" s="46">
        <v>40282</v>
      </c>
      <c r="L113" s="41">
        <v>0</v>
      </c>
      <c r="M113" s="10" t="s">
        <v>205</v>
      </c>
      <c r="N113" s="341">
        <f t="shared" ref="N113:N118" si="5">TRUNC(AVERAGE(J111:J113),3)</f>
        <v>7.0000000000000007E-2</v>
      </c>
    </row>
    <row r="114" spans="1:14" ht="15.75" customHeight="1" x14ac:dyDescent="0.25">
      <c r="A114" s="267"/>
      <c r="C114" s="10">
        <v>2011</v>
      </c>
      <c r="D114" s="27">
        <v>7.0000000000000007E-2</v>
      </c>
      <c r="E114" s="12">
        <v>40787</v>
      </c>
      <c r="F114" s="27">
        <v>6.8000000000000005E-2</v>
      </c>
      <c r="G114" s="12">
        <v>40786</v>
      </c>
      <c r="H114" s="27">
        <v>6.8000000000000005E-2</v>
      </c>
      <c r="I114" s="12">
        <v>40757</v>
      </c>
      <c r="J114" s="16">
        <v>6.8000000000000005E-2</v>
      </c>
      <c r="K114" s="46">
        <v>40730</v>
      </c>
      <c r="L114" s="41">
        <v>0</v>
      </c>
      <c r="M114" s="10" t="s">
        <v>208</v>
      </c>
      <c r="N114" s="341">
        <f t="shared" si="5"/>
        <v>6.9000000000000006E-2</v>
      </c>
    </row>
    <row r="115" spans="1:14" ht="15.75" customHeight="1" x14ac:dyDescent="0.25">
      <c r="A115" s="267"/>
      <c r="C115" s="10">
        <v>2012</v>
      </c>
      <c r="D115" s="27">
        <v>8.2000000000000003E-2</v>
      </c>
      <c r="E115" s="12">
        <v>41075</v>
      </c>
      <c r="F115" s="27">
        <v>7.8E-2</v>
      </c>
      <c r="G115" s="12">
        <v>41088</v>
      </c>
      <c r="H115" s="27">
        <v>7.4999999999999997E-2</v>
      </c>
      <c r="I115" s="12">
        <v>41129</v>
      </c>
      <c r="J115" s="16">
        <v>7.3999999999999996E-2</v>
      </c>
      <c r="K115" s="46">
        <v>41047</v>
      </c>
      <c r="L115" s="41">
        <v>2</v>
      </c>
      <c r="M115" s="10" t="s">
        <v>209</v>
      </c>
      <c r="N115" s="341">
        <f t="shared" si="5"/>
        <v>7.0000000000000007E-2</v>
      </c>
    </row>
    <row r="116" spans="1:14" ht="15.75" customHeight="1" x14ac:dyDescent="0.25">
      <c r="A116" s="267"/>
      <c r="C116" s="10">
        <v>2013</v>
      </c>
      <c r="D116" s="16">
        <v>6.8000000000000005E-2</v>
      </c>
      <c r="E116" s="12">
        <v>41409</v>
      </c>
      <c r="F116" s="16">
        <v>6.8000000000000005E-2</v>
      </c>
      <c r="G116" s="12">
        <v>41408</v>
      </c>
      <c r="H116" s="16">
        <v>6.3E-2</v>
      </c>
      <c r="I116" s="12">
        <v>41522</v>
      </c>
      <c r="J116" s="16">
        <v>6.2E-2</v>
      </c>
      <c r="K116" s="46">
        <v>41429</v>
      </c>
      <c r="L116" s="41">
        <v>0</v>
      </c>
      <c r="M116" s="10" t="s">
        <v>220</v>
      </c>
      <c r="N116" s="341">
        <f t="shared" si="5"/>
        <v>6.8000000000000005E-2</v>
      </c>
    </row>
    <row r="117" spans="1:14" ht="15.75" customHeight="1" x14ac:dyDescent="0.25">
      <c r="A117" s="267"/>
      <c r="C117" s="10">
        <v>2014</v>
      </c>
      <c r="D117" s="16">
        <v>6.0999999999999999E-2</v>
      </c>
      <c r="E117" s="12">
        <v>41797</v>
      </c>
      <c r="F117" s="16">
        <v>5.6000000000000001E-2</v>
      </c>
      <c r="G117" s="12">
        <v>41798</v>
      </c>
      <c r="H117" s="16">
        <v>5.6000000000000001E-2</v>
      </c>
      <c r="I117" s="12">
        <v>41765</v>
      </c>
      <c r="J117" s="16">
        <v>5.6000000000000001E-2</v>
      </c>
      <c r="K117" s="46">
        <v>41750</v>
      </c>
      <c r="L117" s="41">
        <v>0</v>
      </c>
      <c r="M117" s="10" t="s">
        <v>222</v>
      </c>
      <c r="N117" s="341">
        <f t="shared" si="5"/>
        <v>6.4000000000000001E-2</v>
      </c>
    </row>
    <row r="118" spans="1:14" ht="15.75" customHeight="1" thickBot="1" x14ac:dyDescent="0.3">
      <c r="A118" s="267"/>
      <c r="C118" s="17">
        <v>2015</v>
      </c>
      <c r="D118" s="28">
        <v>6.7000000000000004E-2</v>
      </c>
      <c r="E118" s="19">
        <v>42131</v>
      </c>
      <c r="F118" s="28">
        <v>6.6000000000000003E-2</v>
      </c>
      <c r="G118" s="19">
        <v>42165</v>
      </c>
      <c r="H118" s="28">
        <v>6.4000000000000001E-2</v>
      </c>
      <c r="I118" s="19">
        <v>42147</v>
      </c>
      <c r="J118" s="28">
        <v>6.3E-2</v>
      </c>
      <c r="K118" s="47">
        <v>42166</v>
      </c>
      <c r="L118" s="42">
        <v>0</v>
      </c>
      <c r="M118" s="17" t="s">
        <v>254</v>
      </c>
      <c r="N118" s="342">
        <f t="shared" si="5"/>
        <v>0.06</v>
      </c>
    </row>
    <row r="119" spans="1:14" ht="15.75" customHeight="1" thickBot="1" x14ac:dyDescent="0.3">
      <c r="A119" s="267"/>
      <c r="C119" s="327"/>
      <c r="D119" s="328"/>
      <c r="E119" s="329"/>
      <c r="F119" s="328"/>
      <c r="G119" s="329"/>
      <c r="H119" s="328"/>
      <c r="I119" s="329"/>
      <c r="J119" s="330"/>
      <c r="K119" s="331"/>
      <c r="L119" s="274" t="s">
        <v>271</v>
      </c>
      <c r="M119" s="327"/>
      <c r="N119" s="351"/>
    </row>
    <row r="120" spans="1:14" ht="15.75" customHeight="1" thickBot="1" x14ac:dyDescent="0.3">
      <c r="A120" s="267"/>
      <c r="C120" s="17">
        <v>2016</v>
      </c>
      <c r="D120" s="28">
        <v>7.0000000000000007E-2</v>
      </c>
      <c r="E120" s="174">
        <v>42532</v>
      </c>
      <c r="F120" s="28">
        <v>6.4000000000000001E-2</v>
      </c>
      <c r="G120" s="174">
        <v>42513</v>
      </c>
      <c r="H120" s="28">
        <v>6.3E-2</v>
      </c>
      <c r="I120" s="174">
        <v>42477</v>
      </c>
      <c r="J120" s="18">
        <v>6.2E-2</v>
      </c>
      <c r="K120" s="182">
        <v>42533</v>
      </c>
      <c r="L120" s="42">
        <v>0</v>
      </c>
      <c r="M120" s="17" t="s">
        <v>260</v>
      </c>
      <c r="N120" s="342">
        <f>TRUNC(AVERAGE(J117:J120),3)</f>
        <v>0.06</v>
      </c>
    </row>
    <row r="121" spans="1:14" ht="15.75" customHeight="1" x14ac:dyDescent="0.3">
      <c r="A121" s="265"/>
      <c r="C121" s="131"/>
      <c r="D121" s="132"/>
      <c r="E121" s="217"/>
      <c r="F121" s="132"/>
      <c r="G121" s="131"/>
      <c r="H121" s="132"/>
      <c r="I121" s="131"/>
      <c r="J121" s="131"/>
      <c r="K121" s="131"/>
      <c r="L121" s="218"/>
      <c r="M121" s="218"/>
      <c r="N121" s="218"/>
    </row>
    <row r="122" spans="1:14" ht="15.75" customHeight="1" thickBot="1" x14ac:dyDescent="0.3">
      <c r="A122" s="265"/>
    </row>
    <row r="123" spans="1:14" ht="15.75" customHeight="1" x14ac:dyDescent="0.3">
      <c r="A123" s="281" t="s">
        <v>25</v>
      </c>
      <c r="C123" s="322"/>
      <c r="D123" s="323"/>
      <c r="E123" s="324"/>
      <c r="F123" s="323"/>
      <c r="G123" s="324"/>
      <c r="H123" s="323"/>
      <c r="I123" s="324"/>
      <c r="J123" s="325"/>
      <c r="K123" s="324"/>
      <c r="L123" s="336"/>
      <c r="M123" s="358" t="s">
        <v>56</v>
      </c>
      <c r="N123" s="359"/>
    </row>
    <row r="124" spans="1:14" ht="15.75" customHeight="1" thickBot="1" x14ac:dyDescent="0.3">
      <c r="A124" s="267"/>
      <c r="B124" s="22"/>
      <c r="C124" s="4" t="s">
        <v>2</v>
      </c>
      <c r="D124" s="99" t="s">
        <v>3</v>
      </c>
      <c r="E124" s="5" t="s">
        <v>58</v>
      </c>
      <c r="F124" s="99" t="s">
        <v>4</v>
      </c>
      <c r="G124" s="5" t="s">
        <v>58</v>
      </c>
      <c r="H124" s="99" t="s">
        <v>5</v>
      </c>
      <c r="I124" s="5" t="s">
        <v>58</v>
      </c>
      <c r="J124" s="6" t="s">
        <v>6</v>
      </c>
      <c r="K124" s="5" t="s">
        <v>58</v>
      </c>
      <c r="L124" s="145" t="s">
        <v>272</v>
      </c>
      <c r="M124" s="23" t="s">
        <v>142</v>
      </c>
      <c r="N124" s="8" t="s">
        <v>57</v>
      </c>
    </row>
    <row r="125" spans="1:14" ht="15.75" customHeight="1" thickBot="1" x14ac:dyDescent="0.3">
      <c r="A125" s="280" t="s">
        <v>170</v>
      </c>
      <c r="C125" s="10">
        <v>2007</v>
      </c>
      <c r="D125" s="27">
        <v>8.5000000000000006E-2</v>
      </c>
      <c r="E125" s="12">
        <v>39225</v>
      </c>
      <c r="F125" s="16">
        <v>8.1000000000000003E-2</v>
      </c>
      <c r="G125" s="12">
        <v>39224</v>
      </c>
      <c r="H125" s="16">
        <v>8.1000000000000003E-2</v>
      </c>
      <c r="I125" s="12">
        <v>39296</v>
      </c>
      <c r="J125" s="16">
        <v>7.8E-2</v>
      </c>
      <c r="K125" s="46">
        <v>39213</v>
      </c>
      <c r="L125" s="41">
        <v>1</v>
      </c>
      <c r="M125" s="10" t="s">
        <v>153</v>
      </c>
      <c r="N125" s="341">
        <v>7.5999999999999998E-2</v>
      </c>
    </row>
    <row r="126" spans="1:14" ht="15.75" customHeight="1" thickBot="1" x14ac:dyDescent="0.35">
      <c r="A126" s="270" t="s">
        <v>107</v>
      </c>
      <c r="C126" s="327"/>
      <c r="D126" s="332"/>
      <c r="E126" s="333"/>
      <c r="F126" s="328"/>
      <c r="G126" s="333"/>
      <c r="H126" s="328"/>
      <c r="I126" s="333"/>
      <c r="J126" s="334"/>
      <c r="K126" s="335"/>
      <c r="L126" s="274" t="s">
        <v>270</v>
      </c>
      <c r="M126" s="327"/>
      <c r="N126" s="351"/>
    </row>
    <row r="127" spans="1:14" ht="15.75" customHeight="1" x14ac:dyDescent="0.25">
      <c r="A127" s="267" t="s">
        <v>198</v>
      </c>
      <c r="C127" s="10">
        <v>2008</v>
      </c>
      <c r="D127" s="27">
        <v>6.8000000000000005E-2</v>
      </c>
      <c r="E127" s="12">
        <v>39693</v>
      </c>
      <c r="F127" s="27">
        <v>6.7000000000000004E-2</v>
      </c>
      <c r="G127" s="12">
        <v>39610</v>
      </c>
      <c r="H127" s="16">
        <v>6.6000000000000003E-2</v>
      </c>
      <c r="I127" s="12">
        <v>39619</v>
      </c>
      <c r="J127" s="16">
        <v>6.5000000000000002E-2</v>
      </c>
      <c r="K127" s="46">
        <v>39561</v>
      </c>
      <c r="L127" s="41">
        <v>0</v>
      </c>
      <c r="M127" s="10" t="s">
        <v>188</v>
      </c>
      <c r="N127" s="341">
        <v>7.0999999999999994E-2</v>
      </c>
    </row>
    <row r="128" spans="1:14" ht="15.75" customHeight="1" x14ac:dyDescent="0.25">
      <c r="A128" s="267"/>
      <c r="C128" s="10">
        <v>2009</v>
      </c>
      <c r="D128" s="27">
        <v>6.6000000000000003E-2</v>
      </c>
      <c r="E128" s="12">
        <v>39988</v>
      </c>
      <c r="F128" s="27">
        <v>6.6000000000000003E-2</v>
      </c>
      <c r="G128" s="12">
        <v>39953</v>
      </c>
      <c r="H128" s="16">
        <v>6.5000000000000002E-2</v>
      </c>
      <c r="I128" s="12">
        <v>39956</v>
      </c>
      <c r="J128" s="16">
        <v>6.4000000000000001E-2</v>
      </c>
      <c r="K128" s="46">
        <v>39970</v>
      </c>
      <c r="L128" s="41">
        <v>0</v>
      </c>
      <c r="M128" s="10" t="s">
        <v>199</v>
      </c>
      <c r="N128" s="341">
        <f>TRUNC(AVERAGE(J125:J128),3)</f>
        <v>6.9000000000000006E-2</v>
      </c>
    </row>
    <row r="129" spans="1:14" ht="15.75" customHeight="1" x14ac:dyDescent="0.25">
      <c r="A129" s="267"/>
      <c r="C129" s="10">
        <v>2010</v>
      </c>
      <c r="D129" s="27">
        <v>7.0000000000000007E-2</v>
      </c>
      <c r="E129" s="12">
        <v>40282</v>
      </c>
      <c r="F129" s="27">
        <v>6.9000000000000006E-2</v>
      </c>
      <c r="G129" s="12">
        <v>40283</v>
      </c>
      <c r="H129" s="16">
        <v>6.8000000000000005E-2</v>
      </c>
      <c r="I129" s="12">
        <v>40279</v>
      </c>
      <c r="J129" s="16">
        <v>6.5000000000000002E-2</v>
      </c>
      <c r="K129" s="46">
        <v>40328</v>
      </c>
      <c r="L129" s="41">
        <v>0</v>
      </c>
      <c r="M129" s="10" t="s">
        <v>205</v>
      </c>
      <c r="N129" s="341">
        <f t="shared" ref="N129:N134" si="6">TRUNC(AVERAGE(J127:J129),3)</f>
        <v>6.4000000000000001E-2</v>
      </c>
    </row>
    <row r="130" spans="1:14" ht="15.75" customHeight="1" x14ac:dyDescent="0.25">
      <c r="A130" s="267"/>
      <c r="C130" s="10">
        <v>2011</v>
      </c>
      <c r="D130" s="27">
        <v>7.3999999999999996E-2</v>
      </c>
      <c r="E130" s="12">
        <v>40724</v>
      </c>
      <c r="F130" s="27">
        <v>7.2999999999999995E-2</v>
      </c>
      <c r="G130" s="12">
        <v>40787</v>
      </c>
      <c r="H130" s="27">
        <v>7.1999999999999995E-2</v>
      </c>
      <c r="I130" s="12">
        <v>40789</v>
      </c>
      <c r="J130" s="27">
        <v>7.0999999999999994E-2</v>
      </c>
      <c r="K130" s="46">
        <v>40768</v>
      </c>
      <c r="L130" s="41">
        <v>0</v>
      </c>
      <c r="M130" s="10" t="s">
        <v>208</v>
      </c>
      <c r="N130" s="341">
        <f t="shared" si="6"/>
        <v>6.6000000000000003E-2</v>
      </c>
    </row>
    <row r="131" spans="1:14" ht="15.75" customHeight="1" x14ac:dyDescent="0.25">
      <c r="A131" s="267"/>
      <c r="C131" s="10">
        <v>2012</v>
      </c>
      <c r="D131" s="27">
        <v>8.5999999999999993E-2</v>
      </c>
      <c r="E131" s="12">
        <v>41088</v>
      </c>
      <c r="F131" s="27">
        <v>7.8E-2</v>
      </c>
      <c r="G131" s="12">
        <v>41093</v>
      </c>
      <c r="H131" s="27">
        <v>7.4999999999999997E-2</v>
      </c>
      <c r="I131" s="12">
        <v>41075</v>
      </c>
      <c r="J131" s="27">
        <v>7.3999999999999996E-2</v>
      </c>
      <c r="K131" s="46">
        <v>41129</v>
      </c>
      <c r="L131" s="41">
        <v>2</v>
      </c>
      <c r="M131" s="10" t="s">
        <v>209</v>
      </c>
      <c r="N131" s="341">
        <f t="shared" si="6"/>
        <v>7.0000000000000007E-2</v>
      </c>
    </row>
    <row r="132" spans="1:14" ht="15.75" customHeight="1" x14ac:dyDescent="0.25">
      <c r="A132" s="267"/>
      <c r="C132" s="10">
        <v>2013</v>
      </c>
      <c r="D132" s="27">
        <v>6.6000000000000003E-2</v>
      </c>
      <c r="E132" s="12">
        <v>41524</v>
      </c>
      <c r="F132" s="27">
        <v>6.4000000000000001E-2</v>
      </c>
      <c r="G132" s="12">
        <v>41430</v>
      </c>
      <c r="H132" s="27">
        <v>6.4000000000000001E-2</v>
      </c>
      <c r="I132" s="12">
        <v>41409</v>
      </c>
      <c r="J132" s="16">
        <v>6.3E-2</v>
      </c>
      <c r="K132" s="46">
        <v>41445</v>
      </c>
      <c r="L132" s="41">
        <v>0</v>
      </c>
      <c r="M132" s="10" t="s">
        <v>220</v>
      </c>
      <c r="N132" s="341">
        <f t="shared" si="6"/>
        <v>6.9000000000000006E-2</v>
      </c>
    </row>
    <row r="133" spans="1:14" ht="15.75" customHeight="1" x14ac:dyDescent="0.25">
      <c r="A133" s="267"/>
      <c r="C133" s="10">
        <v>2014</v>
      </c>
      <c r="D133" s="27">
        <v>0.06</v>
      </c>
      <c r="E133" s="12">
        <v>41797</v>
      </c>
      <c r="F133" s="27">
        <v>5.5E-2</v>
      </c>
      <c r="G133" s="12">
        <v>41750</v>
      </c>
      <c r="H133" s="27">
        <v>5.3999999999999999E-2</v>
      </c>
      <c r="I133" s="12">
        <v>41798</v>
      </c>
      <c r="J133" s="16">
        <v>5.3999999999999999E-2</v>
      </c>
      <c r="K133" s="46">
        <v>41793</v>
      </c>
      <c r="L133" s="41">
        <v>0</v>
      </c>
      <c r="M133" s="10" t="s">
        <v>222</v>
      </c>
      <c r="N133" s="341">
        <f t="shared" si="6"/>
        <v>6.3E-2</v>
      </c>
    </row>
    <row r="134" spans="1:14" ht="15.75" customHeight="1" thickBot="1" x14ac:dyDescent="0.3">
      <c r="A134" s="267"/>
      <c r="C134" s="17">
        <v>2015</v>
      </c>
      <c r="D134" s="129">
        <v>5.8999999999999997E-2</v>
      </c>
      <c r="E134" s="19">
        <v>42165</v>
      </c>
      <c r="F134" s="129">
        <v>5.8000000000000003E-2</v>
      </c>
      <c r="G134" s="19">
        <v>42210</v>
      </c>
      <c r="H134" s="129">
        <v>5.5E-2</v>
      </c>
      <c r="I134" s="19">
        <v>42131</v>
      </c>
      <c r="J134" s="28">
        <v>5.3999999999999999E-2</v>
      </c>
      <c r="K134" s="47">
        <v>42264</v>
      </c>
      <c r="L134" s="42">
        <v>0</v>
      </c>
      <c r="M134" s="17" t="s">
        <v>254</v>
      </c>
      <c r="N134" s="342">
        <f t="shared" si="6"/>
        <v>5.7000000000000002E-2</v>
      </c>
    </row>
    <row r="135" spans="1:14" ht="15.75" customHeight="1" thickBot="1" x14ac:dyDescent="0.3">
      <c r="A135" s="267"/>
      <c r="C135" s="327"/>
      <c r="D135" s="328"/>
      <c r="E135" s="329"/>
      <c r="F135" s="328"/>
      <c r="G135" s="329"/>
      <c r="H135" s="328"/>
      <c r="I135" s="329"/>
      <c r="J135" s="330"/>
      <c r="K135" s="331"/>
      <c r="L135" s="274" t="s">
        <v>271</v>
      </c>
      <c r="M135" s="327"/>
      <c r="N135" s="351"/>
    </row>
    <row r="136" spans="1:14" ht="15.75" customHeight="1" thickBot="1" x14ac:dyDescent="0.3">
      <c r="A136" s="267"/>
      <c r="C136" s="17">
        <v>2016</v>
      </c>
      <c r="D136" s="28">
        <v>6.9000000000000006E-2</v>
      </c>
      <c r="E136" s="174">
        <v>42514</v>
      </c>
      <c r="F136" s="28">
        <v>6.5000000000000002E-2</v>
      </c>
      <c r="G136" s="174">
        <v>42524</v>
      </c>
      <c r="H136" s="28">
        <v>6.4000000000000001E-2</v>
      </c>
      <c r="I136" s="174">
        <v>42636</v>
      </c>
      <c r="J136" s="18">
        <v>6.4000000000000001E-2</v>
      </c>
      <c r="K136" s="182">
        <v>42534</v>
      </c>
      <c r="L136" s="42">
        <v>0</v>
      </c>
      <c r="M136" s="17" t="s">
        <v>260</v>
      </c>
      <c r="N136" s="342">
        <f>TRUNC(AVERAGE(J133:J136),3)</f>
        <v>5.7000000000000002E-2</v>
      </c>
    </row>
    <row r="137" spans="1:14" ht="15.75" customHeight="1" x14ac:dyDescent="0.3">
      <c r="A137" s="267"/>
      <c r="C137" s="131"/>
      <c r="D137" s="132"/>
      <c r="E137" s="217"/>
      <c r="F137" s="132"/>
      <c r="G137" s="131"/>
      <c r="H137" s="132"/>
      <c r="I137" s="131"/>
      <c r="J137" s="131"/>
      <c r="K137" s="131"/>
      <c r="L137" s="218"/>
      <c r="M137" s="218"/>
      <c r="N137" s="218"/>
    </row>
    <row r="138" spans="1:14" ht="15.75" customHeight="1" thickBot="1" x14ac:dyDescent="0.3">
      <c r="A138" s="265"/>
    </row>
    <row r="139" spans="1:14" ht="15.75" customHeight="1" x14ac:dyDescent="0.3">
      <c r="A139" s="281" t="s">
        <v>12</v>
      </c>
      <c r="C139" s="322"/>
      <c r="D139" s="323"/>
      <c r="E139" s="324"/>
      <c r="F139" s="323"/>
      <c r="G139" s="324"/>
      <c r="H139" s="323"/>
      <c r="I139" s="324"/>
      <c r="J139" s="325"/>
      <c r="K139" s="324"/>
      <c r="L139" s="336"/>
      <c r="M139" s="358" t="s">
        <v>56</v>
      </c>
      <c r="N139" s="359"/>
    </row>
    <row r="140" spans="1:14" ht="15.75" customHeight="1" thickBot="1" x14ac:dyDescent="0.3">
      <c r="A140" s="270"/>
      <c r="B140" s="22"/>
      <c r="C140" s="4" t="s">
        <v>2</v>
      </c>
      <c r="D140" s="99" t="s">
        <v>3</v>
      </c>
      <c r="E140" s="5" t="s">
        <v>58</v>
      </c>
      <c r="F140" s="99" t="s">
        <v>4</v>
      </c>
      <c r="G140" s="5" t="s">
        <v>58</v>
      </c>
      <c r="H140" s="99" t="s">
        <v>5</v>
      </c>
      <c r="I140" s="5" t="s">
        <v>58</v>
      </c>
      <c r="J140" s="6" t="s">
        <v>6</v>
      </c>
      <c r="K140" s="5" t="s">
        <v>58</v>
      </c>
      <c r="L140" s="145" t="s">
        <v>272</v>
      </c>
      <c r="M140" s="23" t="s">
        <v>142</v>
      </c>
      <c r="N140" s="8" t="s">
        <v>57</v>
      </c>
    </row>
    <row r="141" spans="1:14" ht="15.75" customHeight="1" thickBot="1" x14ac:dyDescent="0.3">
      <c r="A141" s="280" t="s">
        <v>227</v>
      </c>
      <c r="C141" s="10">
        <v>2007</v>
      </c>
      <c r="D141" s="27">
        <v>9.5000000000000001E-2</v>
      </c>
      <c r="E141" s="12">
        <v>39296</v>
      </c>
      <c r="F141" s="27">
        <v>8.4000000000000005E-2</v>
      </c>
      <c r="G141" s="12" t="s">
        <v>185</v>
      </c>
      <c r="H141" s="16">
        <v>8.3000000000000004E-2</v>
      </c>
      <c r="I141" s="12">
        <v>39224</v>
      </c>
      <c r="J141" s="16">
        <v>8.3000000000000004E-2</v>
      </c>
      <c r="K141" s="46">
        <v>39225</v>
      </c>
      <c r="L141" s="41">
        <v>1</v>
      </c>
      <c r="M141" s="10" t="s">
        <v>153</v>
      </c>
      <c r="N141" s="341">
        <v>7.9000000000000001E-2</v>
      </c>
    </row>
    <row r="142" spans="1:14" ht="15.75" customHeight="1" thickBot="1" x14ac:dyDescent="0.3">
      <c r="A142" s="270" t="s">
        <v>98</v>
      </c>
      <c r="C142" s="327"/>
      <c r="D142" s="332"/>
      <c r="E142" s="333"/>
      <c r="F142" s="332"/>
      <c r="G142" s="333"/>
      <c r="H142" s="328"/>
      <c r="I142" s="333"/>
      <c r="J142" s="328"/>
      <c r="K142" s="335"/>
      <c r="L142" s="274" t="s">
        <v>270</v>
      </c>
      <c r="M142" s="327"/>
      <c r="N142" s="351"/>
    </row>
    <row r="143" spans="1:14" ht="15.75" customHeight="1" x14ac:dyDescent="0.25">
      <c r="A143" s="267" t="s">
        <v>198</v>
      </c>
      <c r="C143" s="10">
        <v>2008</v>
      </c>
      <c r="D143" s="27">
        <v>8.3000000000000004E-2</v>
      </c>
      <c r="E143" s="12">
        <v>39646</v>
      </c>
      <c r="F143" s="27">
        <v>7.5999999999999998E-2</v>
      </c>
      <c r="G143" s="12">
        <v>39619</v>
      </c>
      <c r="H143" s="27">
        <v>7.4999999999999997E-2</v>
      </c>
      <c r="I143" s="12">
        <v>39561</v>
      </c>
      <c r="J143" s="16">
        <v>7.4999999999999997E-2</v>
      </c>
      <c r="K143" s="46">
        <v>39656</v>
      </c>
      <c r="L143" s="41">
        <v>2</v>
      </c>
      <c r="M143" s="10" t="s">
        <v>188</v>
      </c>
      <c r="N143" s="341">
        <v>7.8E-2</v>
      </c>
    </row>
    <row r="144" spans="1:14" ht="15.75" customHeight="1" x14ac:dyDescent="0.25">
      <c r="A144" s="267"/>
      <c r="C144" s="10">
        <v>2009</v>
      </c>
      <c r="D144" s="27">
        <v>0.08</v>
      </c>
      <c r="E144" s="12">
        <v>39988</v>
      </c>
      <c r="F144" s="27">
        <v>7.8E-2</v>
      </c>
      <c r="G144" s="12">
        <v>39955</v>
      </c>
      <c r="H144" s="27">
        <v>7.4999999999999997E-2</v>
      </c>
      <c r="I144" s="12">
        <v>39953</v>
      </c>
      <c r="J144" s="27">
        <v>7.2999999999999995E-2</v>
      </c>
      <c r="K144" s="46">
        <v>39957</v>
      </c>
      <c r="L144" s="41">
        <v>2</v>
      </c>
      <c r="M144" s="10" t="s">
        <v>199</v>
      </c>
      <c r="N144" s="341">
        <f>TRUNC(AVERAGE(J141:J144),3)</f>
        <v>7.6999999999999999E-2</v>
      </c>
    </row>
    <row r="145" spans="1:14" ht="15.75" customHeight="1" x14ac:dyDescent="0.25">
      <c r="A145" s="267"/>
      <c r="C145" s="10">
        <v>2010</v>
      </c>
      <c r="D145" s="27">
        <v>8.3000000000000004E-2</v>
      </c>
      <c r="E145" s="12">
        <v>40409</v>
      </c>
      <c r="F145" s="27">
        <v>7.8E-2</v>
      </c>
      <c r="G145" s="12">
        <v>40398</v>
      </c>
      <c r="H145" s="27">
        <v>7.1999999999999995E-2</v>
      </c>
      <c r="I145" s="12">
        <v>40418</v>
      </c>
      <c r="J145" s="27">
        <v>7.1999999999999995E-2</v>
      </c>
      <c r="K145" s="46">
        <v>40283</v>
      </c>
      <c r="L145" s="41">
        <v>2</v>
      </c>
      <c r="M145" s="10" t="s">
        <v>205</v>
      </c>
      <c r="N145" s="341">
        <f t="shared" ref="N145:N150" si="7">TRUNC(AVERAGE(J143:J145),3)</f>
        <v>7.2999999999999995E-2</v>
      </c>
    </row>
    <row r="146" spans="1:14" ht="15.75" customHeight="1" x14ac:dyDescent="0.25">
      <c r="A146" s="267"/>
      <c r="C146" s="10">
        <v>2011</v>
      </c>
      <c r="D146" s="27">
        <v>7.8E-2</v>
      </c>
      <c r="E146" s="12">
        <v>40789</v>
      </c>
      <c r="F146" s="27">
        <v>7.8E-2</v>
      </c>
      <c r="G146" s="12">
        <v>40787</v>
      </c>
      <c r="H146" s="16">
        <v>7.6999999999999999E-2</v>
      </c>
      <c r="I146" s="12">
        <v>40788</v>
      </c>
      <c r="J146" s="27">
        <v>7.6999999999999999E-2</v>
      </c>
      <c r="K146" s="46">
        <v>40702</v>
      </c>
      <c r="L146" s="41">
        <v>4</v>
      </c>
      <c r="M146" s="10" t="s">
        <v>208</v>
      </c>
      <c r="N146" s="341">
        <f t="shared" si="7"/>
        <v>7.3999999999999996E-2</v>
      </c>
    </row>
    <row r="147" spans="1:14" ht="15.75" customHeight="1" x14ac:dyDescent="0.25">
      <c r="A147" s="267"/>
      <c r="C147" s="10">
        <v>2012</v>
      </c>
      <c r="D147" s="27">
        <v>8.5999999999999993E-2</v>
      </c>
      <c r="E147" s="12">
        <v>41088</v>
      </c>
      <c r="F147" s="27">
        <v>7.9000000000000001E-2</v>
      </c>
      <c r="G147" s="12">
        <v>41129</v>
      </c>
      <c r="H147" s="27">
        <v>7.9000000000000001E-2</v>
      </c>
      <c r="I147" s="12">
        <v>41075</v>
      </c>
      <c r="J147" s="27">
        <v>7.4999999999999997E-2</v>
      </c>
      <c r="K147" s="46">
        <v>41093</v>
      </c>
      <c r="L147" s="41">
        <v>3</v>
      </c>
      <c r="M147" s="10" t="s">
        <v>209</v>
      </c>
      <c r="N147" s="341">
        <f t="shared" si="7"/>
        <v>7.3999999999999996E-2</v>
      </c>
    </row>
    <row r="148" spans="1:14" ht="15.75" customHeight="1" x14ac:dyDescent="0.25">
      <c r="A148" s="267"/>
      <c r="C148" s="10">
        <v>2013</v>
      </c>
      <c r="D148" s="27">
        <v>6.4000000000000001E-2</v>
      </c>
      <c r="E148" s="12">
        <v>41505</v>
      </c>
      <c r="F148" s="27">
        <v>0.06</v>
      </c>
      <c r="G148" s="12">
        <v>41445</v>
      </c>
      <c r="H148" s="27">
        <v>0.06</v>
      </c>
      <c r="I148" s="12">
        <v>41408</v>
      </c>
      <c r="J148" s="27">
        <v>5.8999999999999997E-2</v>
      </c>
      <c r="K148" s="46">
        <v>41409</v>
      </c>
      <c r="L148" s="41">
        <v>0</v>
      </c>
      <c r="M148" s="10" t="s">
        <v>220</v>
      </c>
      <c r="N148" s="341">
        <f t="shared" si="7"/>
        <v>7.0000000000000007E-2</v>
      </c>
    </row>
    <row r="149" spans="1:14" ht="15.75" customHeight="1" x14ac:dyDescent="0.25">
      <c r="A149" s="267"/>
      <c r="C149" s="10">
        <v>2014</v>
      </c>
      <c r="D149" s="27">
        <v>7.2999999999999995E-2</v>
      </c>
      <c r="E149" s="12">
        <v>41797</v>
      </c>
      <c r="F149" s="27">
        <v>6.7000000000000004E-2</v>
      </c>
      <c r="G149" s="12">
        <v>41855</v>
      </c>
      <c r="H149" s="27">
        <v>6.6000000000000003E-2</v>
      </c>
      <c r="I149" s="12">
        <v>41842</v>
      </c>
      <c r="J149" s="27">
        <v>6.6000000000000003E-2</v>
      </c>
      <c r="K149" s="46">
        <v>41749</v>
      </c>
      <c r="L149" s="41">
        <v>0</v>
      </c>
      <c r="M149" s="10" t="s">
        <v>222</v>
      </c>
      <c r="N149" s="341">
        <f t="shared" si="7"/>
        <v>6.6000000000000003E-2</v>
      </c>
    </row>
    <row r="150" spans="1:14" ht="15.75" customHeight="1" thickBot="1" x14ac:dyDescent="0.3">
      <c r="A150" s="267"/>
      <c r="C150" s="17">
        <v>2015</v>
      </c>
      <c r="D150" s="129">
        <v>7.2999999999999995E-2</v>
      </c>
      <c r="E150" s="19">
        <v>42166</v>
      </c>
      <c r="F150" s="129">
        <v>7.0000000000000007E-2</v>
      </c>
      <c r="G150" s="19">
        <v>42210</v>
      </c>
      <c r="H150" s="129">
        <v>6.9000000000000006E-2</v>
      </c>
      <c r="I150" s="19">
        <v>42131</v>
      </c>
      <c r="J150" s="129">
        <v>6.9000000000000006E-2</v>
      </c>
      <c r="K150" s="47">
        <v>42130</v>
      </c>
      <c r="L150" s="42">
        <v>0</v>
      </c>
      <c r="M150" s="17" t="s">
        <v>254</v>
      </c>
      <c r="N150" s="342">
        <f t="shared" si="7"/>
        <v>6.4000000000000001E-2</v>
      </c>
    </row>
    <row r="151" spans="1:14" ht="15.75" customHeight="1" thickBot="1" x14ac:dyDescent="0.3">
      <c r="A151" s="267"/>
      <c r="C151" s="327"/>
      <c r="D151" s="328"/>
      <c r="E151" s="329"/>
      <c r="F151" s="328"/>
      <c r="G151" s="329"/>
      <c r="H151" s="328"/>
      <c r="I151" s="329"/>
      <c r="J151" s="330"/>
      <c r="K151" s="331"/>
      <c r="L151" s="274" t="s">
        <v>271</v>
      </c>
      <c r="M151" s="327"/>
      <c r="N151" s="351"/>
    </row>
    <row r="152" spans="1:14" ht="15.75" customHeight="1" thickBot="1" x14ac:dyDescent="0.3">
      <c r="A152" s="267"/>
      <c r="C152" s="17">
        <v>2016</v>
      </c>
      <c r="D152" s="28">
        <v>7.6999999999999999E-2</v>
      </c>
      <c r="E152" s="174">
        <v>42534</v>
      </c>
      <c r="F152" s="28">
        <v>7.3999999999999996E-2</v>
      </c>
      <c r="G152" s="174">
        <v>42514</v>
      </c>
      <c r="H152" s="28">
        <v>7.2999999999999995E-2</v>
      </c>
      <c r="I152" s="174">
        <v>42546</v>
      </c>
      <c r="J152" s="18">
        <v>7.2999999999999995E-2</v>
      </c>
      <c r="K152" s="182">
        <v>42531</v>
      </c>
      <c r="L152" s="42">
        <v>7</v>
      </c>
      <c r="M152" s="17" t="s">
        <v>260</v>
      </c>
      <c r="N152" s="342">
        <f>TRUNC(AVERAGE(J149:J152),3)</f>
        <v>6.9000000000000006E-2</v>
      </c>
    </row>
    <row r="153" spans="1:14" ht="15.75" customHeight="1" x14ac:dyDescent="0.3">
      <c r="A153" s="267"/>
      <c r="C153" s="131"/>
      <c r="D153" s="132"/>
      <c r="E153" s="217"/>
      <c r="F153" s="132"/>
      <c r="G153" s="131"/>
      <c r="H153" s="132"/>
      <c r="I153" s="131"/>
      <c r="J153" s="131"/>
      <c r="K153" s="131"/>
      <c r="L153" s="218"/>
      <c r="M153" s="218"/>
      <c r="N153" s="218"/>
    </row>
    <row r="154" spans="1:14" ht="15.75" customHeight="1" thickBot="1" x14ac:dyDescent="0.3">
      <c r="A154" s="265"/>
    </row>
    <row r="155" spans="1:14" ht="15.75" customHeight="1" x14ac:dyDescent="0.3">
      <c r="A155" s="281" t="s">
        <v>12</v>
      </c>
      <c r="C155" s="322"/>
      <c r="D155" s="323"/>
      <c r="E155" s="324"/>
      <c r="F155" s="323"/>
      <c r="G155" s="324"/>
      <c r="H155" s="323"/>
      <c r="I155" s="324"/>
      <c r="J155" s="325"/>
      <c r="K155" s="324"/>
      <c r="L155" s="336"/>
      <c r="M155" s="358" t="s">
        <v>56</v>
      </c>
      <c r="N155" s="359"/>
    </row>
    <row r="156" spans="1:14" ht="15.75" customHeight="1" thickBot="1" x14ac:dyDescent="0.3">
      <c r="A156" s="270"/>
      <c r="B156" s="22"/>
      <c r="C156" s="4" t="s">
        <v>2</v>
      </c>
      <c r="D156" s="99" t="s">
        <v>3</v>
      </c>
      <c r="E156" s="5" t="s">
        <v>58</v>
      </c>
      <c r="F156" s="99" t="s">
        <v>4</v>
      </c>
      <c r="G156" s="5" t="s">
        <v>58</v>
      </c>
      <c r="H156" s="99" t="s">
        <v>5</v>
      </c>
      <c r="I156" s="5" t="s">
        <v>58</v>
      </c>
      <c r="J156" s="6" t="s">
        <v>6</v>
      </c>
      <c r="K156" s="5" t="s">
        <v>58</v>
      </c>
      <c r="L156" s="145" t="s">
        <v>272</v>
      </c>
      <c r="M156" s="23" t="s">
        <v>142</v>
      </c>
      <c r="N156" s="8" t="s">
        <v>57</v>
      </c>
    </row>
    <row r="157" spans="1:14" ht="15.75" customHeight="1" thickBot="1" x14ac:dyDescent="0.3">
      <c r="A157" s="280" t="s">
        <v>228</v>
      </c>
      <c r="C157" s="10">
        <v>2007</v>
      </c>
      <c r="D157" s="27">
        <v>8.1000000000000003E-2</v>
      </c>
      <c r="E157" s="12">
        <v>39330</v>
      </c>
      <c r="F157" s="16">
        <v>7.6999999999999999E-2</v>
      </c>
      <c r="G157" s="12">
        <v>39250</v>
      </c>
      <c r="H157" s="16">
        <v>7.5999999999999998E-2</v>
      </c>
      <c r="I157" s="12">
        <v>39224</v>
      </c>
      <c r="J157" s="16">
        <v>7.5999999999999998E-2</v>
      </c>
      <c r="K157" s="46">
        <v>39225</v>
      </c>
      <c r="L157" s="41">
        <v>0</v>
      </c>
      <c r="M157" s="10" t="s">
        <v>153</v>
      </c>
      <c r="N157" s="341">
        <v>7.6999999999999999E-2</v>
      </c>
    </row>
    <row r="158" spans="1:14" ht="15.75" customHeight="1" thickBot="1" x14ac:dyDescent="0.3">
      <c r="A158" s="270" t="s">
        <v>97</v>
      </c>
      <c r="C158" s="327"/>
      <c r="D158" s="332"/>
      <c r="E158" s="333"/>
      <c r="F158" s="328"/>
      <c r="G158" s="333"/>
      <c r="H158" s="328"/>
      <c r="I158" s="333"/>
      <c r="J158" s="328"/>
      <c r="K158" s="335"/>
      <c r="L158" s="274" t="s">
        <v>270</v>
      </c>
      <c r="M158" s="327"/>
      <c r="N158" s="351"/>
    </row>
    <row r="159" spans="1:14" ht="15.75" customHeight="1" x14ac:dyDescent="0.25">
      <c r="A159" s="265" t="s">
        <v>198</v>
      </c>
      <c r="C159" s="10">
        <v>2008</v>
      </c>
      <c r="D159" s="27">
        <v>7.3999999999999996E-2</v>
      </c>
      <c r="E159" s="12">
        <v>39619</v>
      </c>
      <c r="F159" s="16">
        <v>7.1999999999999995E-2</v>
      </c>
      <c r="G159" s="12">
        <v>39561</v>
      </c>
      <c r="H159" s="16">
        <v>7.0000000000000007E-2</v>
      </c>
      <c r="I159" s="12">
        <v>39646</v>
      </c>
      <c r="J159" s="16">
        <v>6.7000000000000004E-2</v>
      </c>
      <c r="K159" s="46">
        <v>39597</v>
      </c>
      <c r="L159" s="41">
        <v>0</v>
      </c>
      <c r="M159" s="10" t="s">
        <v>188</v>
      </c>
      <c r="N159" s="341">
        <v>7.2999999999999995E-2</v>
      </c>
    </row>
    <row r="160" spans="1:14" ht="15.75" customHeight="1" x14ac:dyDescent="0.25">
      <c r="A160" s="265"/>
      <c r="C160" s="10">
        <v>2009</v>
      </c>
      <c r="D160" s="27">
        <v>7.0000000000000007E-2</v>
      </c>
      <c r="E160" s="12">
        <v>39953</v>
      </c>
      <c r="F160" s="16">
        <v>6.7000000000000004E-2</v>
      </c>
      <c r="G160" s="12">
        <v>39991</v>
      </c>
      <c r="H160" s="16">
        <v>6.7000000000000004E-2</v>
      </c>
      <c r="I160" s="12">
        <v>39988</v>
      </c>
      <c r="J160" s="16">
        <v>6.7000000000000004E-2</v>
      </c>
      <c r="K160" s="46">
        <v>39957</v>
      </c>
      <c r="L160" s="41">
        <v>0</v>
      </c>
      <c r="M160" s="10" t="s">
        <v>199</v>
      </c>
      <c r="N160" s="341">
        <f>TRUNC(AVERAGE(J157:J160),3)</f>
        <v>7.0000000000000007E-2</v>
      </c>
    </row>
    <row r="161" spans="1:14" ht="15.75" customHeight="1" x14ac:dyDescent="0.25">
      <c r="A161" s="265"/>
      <c r="C161" s="10">
        <v>2010</v>
      </c>
      <c r="D161" s="27">
        <v>7.4999999999999997E-2</v>
      </c>
      <c r="E161" s="12">
        <v>40409</v>
      </c>
      <c r="F161" s="27">
        <v>7.0999999999999994E-2</v>
      </c>
      <c r="G161" s="12">
        <v>40398</v>
      </c>
      <c r="H161" s="27">
        <v>6.9000000000000006E-2</v>
      </c>
      <c r="I161" s="12">
        <v>40354</v>
      </c>
      <c r="J161" s="16">
        <v>6.8000000000000005E-2</v>
      </c>
      <c r="K161" s="46">
        <v>40418</v>
      </c>
      <c r="L161" s="41">
        <v>0</v>
      </c>
      <c r="M161" s="10" t="s">
        <v>205</v>
      </c>
      <c r="N161" s="341">
        <f t="shared" ref="N161:N166" si="8">TRUNC(AVERAGE(J159:J161),3)</f>
        <v>6.7000000000000004E-2</v>
      </c>
    </row>
    <row r="162" spans="1:14" ht="15.75" customHeight="1" x14ac:dyDescent="0.25">
      <c r="A162" s="267"/>
      <c r="C162" s="10">
        <v>2011</v>
      </c>
      <c r="D162" s="27">
        <v>7.9000000000000001E-2</v>
      </c>
      <c r="E162" s="12">
        <v>40729</v>
      </c>
      <c r="F162" s="27">
        <v>7.1999999999999995E-2</v>
      </c>
      <c r="G162" s="12">
        <v>40788</v>
      </c>
      <c r="H162" s="27">
        <v>7.0000000000000007E-2</v>
      </c>
      <c r="I162" s="12">
        <v>40683</v>
      </c>
      <c r="J162" s="16">
        <v>6.8000000000000005E-2</v>
      </c>
      <c r="K162" s="46">
        <v>40755</v>
      </c>
      <c r="L162" s="41">
        <v>1</v>
      </c>
      <c r="M162" s="10" t="s">
        <v>208</v>
      </c>
      <c r="N162" s="341">
        <f t="shared" si="8"/>
        <v>6.7000000000000004E-2</v>
      </c>
    </row>
    <row r="163" spans="1:14" ht="15.75" customHeight="1" x14ac:dyDescent="0.25">
      <c r="A163" s="267"/>
      <c r="C163" s="10">
        <v>2012</v>
      </c>
      <c r="D163" s="27">
        <v>8.6999999999999994E-2</v>
      </c>
      <c r="E163" s="12">
        <v>41075</v>
      </c>
      <c r="F163" s="27">
        <v>8.5000000000000006E-2</v>
      </c>
      <c r="G163" s="12">
        <v>41088</v>
      </c>
      <c r="H163" s="27">
        <v>0.08</v>
      </c>
      <c r="I163" s="12">
        <v>41129</v>
      </c>
      <c r="J163" s="16">
        <v>7.6999999999999999E-2</v>
      </c>
      <c r="K163" s="46">
        <v>41146</v>
      </c>
      <c r="L163" s="41">
        <v>4</v>
      </c>
      <c r="M163" s="10" t="s">
        <v>209</v>
      </c>
      <c r="N163" s="341">
        <f t="shared" si="8"/>
        <v>7.0999999999999994E-2</v>
      </c>
    </row>
    <row r="164" spans="1:14" ht="15.75" customHeight="1" x14ac:dyDescent="0.25">
      <c r="A164" s="267"/>
      <c r="C164" s="10">
        <v>2013</v>
      </c>
      <c r="D164" s="16">
        <v>6.6000000000000003E-2</v>
      </c>
      <c r="E164" s="12">
        <v>41429</v>
      </c>
      <c r="F164" s="16">
        <v>6.3E-2</v>
      </c>
      <c r="G164" s="12">
        <v>41430</v>
      </c>
      <c r="H164" s="16">
        <v>6.3E-2</v>
      </c>
      <c r="I164" s="12">
        <v>41408</v>
      </c>
      <c r="J164" s="16">
        <v>6.2E-2</v>
      </c>
      <c r="K164" s="46">
        <v>41443</v>
      </c>
      <c r="L164" s="41">
        <v>0</v>
      </c>
      <c r="M164" s="10" t="s">
        <v>220</v>
      </c>
      <c r="N164" s="341">
        <f t="shared" si="8"/>
        <v>6.9000000000000006E-2</v>
      </c>
    </row>
    <row r="165" spans="1:14" ht="15.75" customHeight="1" x14ac:dyDescent="0.25">
      <c r="A165" s="265"/>
      <c r="C165" s="10">
        <v>2014</v>
      </c>
      <c r="D165" s="16">
        <v>7.6999999999999999E-2</v>
      </c>
      <c r="E165" s="12">
        <v>41797</v>
      </c>
      <c r="F165" s="16">
        <v>6.9000000000000006E-2</v>
      </c>
      <c r="G165" s="12">
        <v>41796</v>
      </c>
      <c r="H165" s="16">
        <v>6.9000000000000006E-2</v>
      </c>
      <c r="I165" s="12">
        <v>41789</v>
      </c>
      <c r="J165" s="16">
        <v>6.6000000000000003E-2</v>
      </c>
      <c r="K165" s="46">
        <v>41799</v>
      </c>
      <c r="L165" s="41">
        <v>1</v>
      </c>
      <c r="M165" s="10" t="s">
        <v>222</v>
      </c>
      <c r="N165" s="341">
        <f t="shared" si="8"/>
        <v>6.8000000000000005E-2</v>
      </c>
    </row>
    <row r="166" spans="1:14" ht="15.75" customHeight="1" thickBot="1" x14ac:dyDescent="0.3">
      <c r="A166" s="265"/>
      <c r="C166" s="17">
        <v>2015</v>
      </c>
      <c r="D166" s="28">
        <v>6.4000000000000001E-2</v>
      </c>
      <c r="E166" s="19">
        <v>42131</v>
      </c>
      <c r="F166" s="28">
        <v>6.3E-2</v>
      </c>
      <c r="G166" s="19">
        <v>42111</v>
      </c>
      <c r="H166" s="28">
        <v>6.2E-2</v>
      </c>
      <c r="I166" s="19">
        <v>42112</v>
      </c>
      <c r="J166" s="28">
        <v>6.0999999999999999E-2</v>
      </c>
      <c r="K166" s="47">
        <v>42210</v>
      </c>
      <c r="L166" s="42">
        <v>0</v>
      </c>
      <c r="M166" s="17" t="s">
        <v>254</v>
      </c>
      <c r="N166" s="342">
        <f t="shared" si="8"/>
        <v>6.3E-2</v>
      </c>
    </row>
    <row r="167" spans="1:14" ht="15.75" customHeight="1" thickBot="1" x14ac:dyDescent="0.3">
      <c r="A167" s="265"/>
      <c r="C167" s="327"/>
      <c r="D167" s="328"/>
      <c r="E167" s="329"/>
      <c r="F167" s="328"/>
      <c r="G167" s="329"/>
      <c r="H167" s="328"/>
      <c r="I167" s="329"/>
      <c r="J167" s="330"/>
      <c r="K167" s="331"/>
      <c r="L167" s="274" t="s">
        <v>271</v>
      </c>
      <c r="M167" s="327"/>
      <c r="N167" s="351"/>
    </row>
    <row r="168" spans="1:14" ht="15.75" customHeight="1" thickBot="1" x14ac:dyDescent="0.3">
      <c r="A168" s="265"/>
      <c r="C168" s="17">
        <v>2016</v>
      </c>
      <c r="D168" s="28">
        <v>7.4999999999999997E-2</v>
      </c>
      <c r="E168" s="174">
        <v>42534</v>
      </c>
      <c r="F168" s="28">
        <v>7.1999999999999995E-2</v>
      </c>
      <c r="G168" s="174">
        <v>42477</v>
      </c>
      <c r="H168" s="28">
        <v>7.0999999999999994E-2</v>
      </c>
      <c r="I168" s="174">
        <v>42513</v>
      </c>
      <c r="J168" s="18">
        <v>6.9000000000000006E-2</v>
      </c>
      <c r="K168" s="182">
        <v>42478</v>
      </c>
      <c r="L168" s="42">
        <v>3</v>
      </c>
      <c r="M168" s="17" t="s">
        <v>260</v>
      </c>
      <c r="N168" s="342">
        <f>TRUNC(AVERAGE(J165:J168),3)</f>
        <v>6.5000000000000002E-2</v>
      </c>
    </row>
    <row r="169" spans="1:14" ht="15.75" customHeight="1" x14ac:dyDescent="0.3">
      <c r="A169" s="265"/>
      <c r="C169" s="131"/>
      <c r="D169" s="132"/>
      <c r="E169" s="217"/>
      <c r="F169" s="132"/>
      <c r="G169" s="131"/>
      <c r="H169" s="132"/>
      <c r="I169" s="131"/>
      <c r="J169" s="131"/>
      <c r="K169" s="131"/>
      <c r="L169" s="218"/>
      <c r="M169" s="218"/>
      <c r="N169" s="218"/>
    </row>
    <row r="170" spans="1:14" ht="15.75" customHeight="1" thickBot="1" x14ac:dyDescent="0.3">
      <c r="A170" s="265"/>
    </row>
    <row r="171" spans="1:14" ht="15.75" customHeight="1" x14ac:dyDescent="0.3">
      <c r="A171" s="281" t="s">
        <v>12</v>
      </c>
      <c r="C171" s="322"/>
      <c r="D171" s="323"/>
      <c r="E171" s="324"/>
      <c r="F171" s="323"/>
      <c r="G171" s="324"/>
      <c r="H171" s="323"/>
      <c r="I171" s="324"/>
      <c r="J171" s="325"/>
      <c r="K171" s="324"/>
      <c r="L171" s="336"/>
      <c r="M171" s="358" t="s">
        <v>56</v>
      </c>
      <c r="N171" s="359"/>
    </row>
    <row r="172" spans="1:14" ht="15.75" customHeight="1" thickBot="1" x14ac:dyDescent="0.3">
      <c r="A172" s="267"/>
      <c r="B172" s="22"/>
      <c r="C172" s="4" t="s">
        <v>2</v>
      </c>
      <c r="D172" s="99" t="s">
        <v>3</v>
      </c>
      <c r="E172" s="5" t="s">
        <v>58</v>
      </c>
      <c r="F172" s="99" t="s">
        <v>4</v>
      </c>
      <c r="G172" s="5" t="s">
        <v>58</v>
      </c>
      <c r="H172" s="99" t="s">
        <v>5</v>
      </c>
      <c r="I172" s="5" t="s">
        <v>58</v>
      </c>
      <c r="J172" s="6" t="s">
        <v>6</v>
      </c>
      <c r="K172" s="5" t="s">
        <v>58</v>
      </c>
      <c r="L172" s="145" t="s">
        <v>272</v>
      </c>
      <c r="M172" s="23" t="s">
        <v>142</v>
      </c>
      <c r="N172" s="8" t="s">
        <v>57</v>
      </c>
    </row>
    <row r="173" spans="1:14" ht="15.75" customHeight="1" thickBot="1" x14ac:dyDescent="0.3">
      <c r="A173" s="280" t="s">
        <v>225</v>
      </c>
      <c r="C173" s="10">
        <v>2007</v>
      </c>
      <c r="D173" s="27">
        <v>8.3000000000000004E-2</v>
      </c>
      <c r="E173" s="12">
        <v>39296</v>
      </c>
      <c r="F173" s="27">
        <v>8.1000000000000003E-2</v>
      </c>
      <c r="G173" s="12">
        <v>39322</v>
      </c>
      <c r="H173" s="16">
        <v>0.08</v>
      </c>
      <c r="I173" s="12">
        <v>39323</v>
      </c>
      <c r="J173" s="16">
        <v>0.08</v>
      </c>
      <c r="K173" s="46">
        <v>39330</v>
      </c>
      <c r="L173" s="41">
        <v>0</v>
      </c>
      <c r="M173" s="10" t="s">
        <v>153</v>
      </c>
      <c r="N173" s="341">
        <v>7.6999999999999999E-2</v>
      </c>
    </row>
    <row r="174" spans="1:14" ht="15.75" customHeight="1" thickBot="1" x14ac:dyDescent="0.3">
      <c r="A174" s="270" t="s">
        <v>99</v>
      </c>
      <c r="C174" s="327"/>
      <c r="D174" s="332"/>
      <c r="E174" s="333"/>
      <c r="F174" s="332"/>
      <c r="G174" s="333"/>
      <c r="H174" s="328"/>
      <c r="I174" s="333"/>
      <c r="J174" s="328"/>
      <c r="K174" s="335"/>
      <c r="L174" s="274" t="s">
        <v>270</v>
      </c>
      <c r="M174" s="327"/>
      <c r="N174" s="351"/>
    </row>
    <row r="175" spans="1:14" ht="15.75" customHeight="1" x14ac:dyDescent="0.25">
      <c r="A175" s="267" t="s">
        <v>198</v>
      </c>
      <c r="C175" s="10">
        <v>2008</v>
      </c>
      <c r="D175" s="27">
        <v>7.1999999999999995E-2</v>
      </c>
      <c r="E175" s="12">
        <v>39646</v>
      </c>
      <c r="F175" s="27">
        <v>7.0000000000000007E-2</v>
      </c>
      <c r="G175" s="12">
        <v>39619</v>
      </c>
      <c r="H175" s="27">
        <v>6.9000000000000006E-2</v>
      </c>
      <c r="I175" s="12">
        <v>39683</v>
      </c>
      <c r="J175" s="16">
        <v>6.6000000000000003E-2</v>
      </c>
      <c r="K175" s="46">
        <v>39656</v>
      </c>
      <c r="L175" s="41">
        <v>0</v>
      </c>
      <c r="M175" s="10" t="s">
        <v>188</v>
      </c>
      <c r="N175" s="341">
        <v>7.1999999999999995E-2</v>
      </c>
    </row>
    <row r="176" spans="1:14" ht="15.75" customHeight="1" x14ac:dyDescent="0.25">
      <c r="A176" s="267"/>
      <c r="C176" s="10">
        <v>2009</v>
      </c>
      <c r="D176" s="27">
        <v>7.2999999999999995E-2</v>
      </c>
      <c r="E176" s="12">
        <v>39956</v>
      </c>
      <c r="F176" s="27">
        <v>7.2999999999999995E-2</v>
      </c>
      <c r="G176" s="12">
        <v>39955</v>
      </c>
      <c r="H176" s="16">
        <v>6.9000000000000006E-2</v>
      </c>
      <c r="I176" s="12">
        <v>39957</v>
      </c>
      <c r="J176" s="16">
        <v>6.5000000000000002E-2</v>
      </c>
      <c r="K176" s="46">
        <v>39990</v>
      </c>
      <c r="L176" s="41">
        <v>0</v>
      </c>
      <c r="M176" s="10" t="s">
        <v>199</v>
      </c>
      <c r="N176" s="341">
        <f>TRUNC(AVERAGE(J173:J176),3)</f>
        <v>7.0000000000000007E-2</v>
      </c>
    </row>
    <row r="177" spans="1:14" ht="15.75" customHeight="1" x14ac:dyDescent="0.25">
      <c r="A177" s="267"/>
      <c r="C177" s="10">
        <v>2010</v>
      </c>
      <c r="D177" s="27">
        <v>7.4999999999999997E-2</v>
      </c>
      <c r="E177" s="12">
        <v>40409</v>
      </c>
      <c r="F177" s="27">
        <v>6.9000000000000006E-2</v>
      </c>
      <c r="G177" s="12">
        <v>40400</v>
      </c>
      <c r="H177" s="27">
        <v>6.7000000000000004E-2</v>
      </c>
      <c r="I177" s="12">
        <v>40418</v>
      </c>
      <c r="J177" s="27">
        <v>6.6000000000000003E-2</v>
      </c>
      <c r="K177" s="46">
        <v>40436</v>
      </c>
      <c r="L177" s="41">
        <v>0</v>
      </c>
      <c r="M177" s="10" t="s">
        <v>205</v>
      </c>
      <c r="N177" s="341">
        <f t="shared" ref="N177:N182" si="9">TRUNC(AVERAGE(J175:J177),3)</f>
        <v>6.5000000000000002E-2</v>
      </c>
    </row>
    <row r="178" spans="1:14" ht="15.75" customHeight="1" x14ac:dyDescent="0.25">
      <c r="A178" s="267"/>
      <c r="C178" s="10">
        <v>2011</v>
      </c>
      <c r="D178" s="27">
        <v>0.08</v>
      </c>
      <c r="E178" s="12">
        <v>40788</v>
      </c>
      <c r="F178" s="27">
        <v>7.5999999999999998E-2</v>
      </c>
      <c r="G178" s="12">
        <v>40787</v>
      </c>
      <c r="H178" s="27">
        <v>7.5999999999999998E-2</v>
      </c>
      <c r="I178" s="12">
        <v>40729</v>
      </c>
      <c r="J178" s="16">
        <v>7.4999999999999997E-2</v>
      </c>
      <c r="K178" s="46">
        <v>40789</v>
      </c>
      <c r="L178" s="41">
        <v>3</v>
      </c>
      <c r="M178" s="10" t="s">
        <v>208</v>
      </c>
      <c r="N178" s="341">
        <f t="shared" si="9"/>
        <v>6.8000000000000005E-2</v>
      </c>
    </row>
    <row r="179" spans="1:14" ht="15.75" customHeight="1" x14ac:dyDescent="0.25">
      <c r="A179" s="267"/>
      <c r="C179" s="10">
        <v>2012</v>
      </c>
      <c r="D179" s="27">
        <v>9.2999999999999999E-2</v>
      </c>
      <c r="E179" s="12">
        <v>41088</v>
      </c>
      <c r="F179" s="27">
        <v>8.5999999999999993E-2</v>
      </c>
      <c r="G179" s="12">
        <v>41075</v>
      </c>
      <c r="H179" s="27">
        <v>8.3000000000000004E-2</v>
      </c>
      <c r="I179" s="12">
        <v>41129</v>
      </c>
      <c r="J179" s="27">
        <v>8.2000000000000003E-2</v>
      </c>
      <c r="K179" s="46">
        <v>41112</v>
      </c>
      <c r="L179" s="41">
        <v>9</v>
      </c>
      <c r="M179" s="10" t="s">
        <v>209</v>
      </c>
      <c r="N179" s="341">
        <f t="shared" si="9"/>
        <v>7.3999999999999996E-2</v>
      </c>
    </row>
    <row r="180" spans="1:14" ht="15.75" customHeight="1" x14ac:dyDescent="0.25">
      <c r="A180" s="267"/>
      <c r="C180" s="10">
        <v>2013</v>
      </c>
      <c r="D180" s="27">
        <v>7.1999999999999995E-2</v>
      </c>
      <c r="E180" s="12">
        <v>41505</v>
      </c>
      <c r="F180" s="27">
        <v>6.8000000000000005E-2</v>
      </c>
      <c r="G180" s="12">
        <v>41408</v>
      </c>
      <c r="H180" s="27">
        <v>6.7000000000000004E-2</v>
      </c>
      <c r="I180" s="12">
        <v>41525</v>
      </c>
      <c r="J180" s="27">
        <v>6.7000000000000004E-2</v>
      </c>
      <c r="K180" s="46">
        <v>41445</v>
      </c>
      <c r="L180" s="41">
        <v>0</v>
      </c>
      <c r="M180" s="10" t="s">
        <v>220</v>
      </c>
      <c r="N180" s="341">
        <f t="shared" si="9"/>
        <v>7.3999999999999996E-2</v>
      </c>
    </row>
    <row r="181" spans="1:14" ht="15.75" customHeight="1" x14ac:dyDescent="0.25">
      <c r="A181" s="267"/>
      <c r="C181" s="10">
        <v>2014</v>
      </c>
      <c r="D181" s="27">
        <v>7.1999999999999995E-2</v>
      </c>
      <c r="E181" s="12">
        <v>41797</v>
      </c>
      <c r="F181" s="27">
        <v>6.5000000000000002E-2</v>
      </c>
      <c r="G181" s="12">
        <v>41855</v>
      </c>
      <c r="H181" s="27">
        <v>6.5000000000000002E-2</v>
      </c>
      <c r="I181" s="12">
        <v>41817</v>
      </c>
      <c r="J181" s="27">
        <v>6.5000000000000002E-2</v>
      </c>
      <c r="K181" s="46">
        <v>41749</v>
      </c>
      <c r="L181" s="41">
        <v>0</v>
      </c>
      <c r="M181" s="10" t="s">
        <v>222</v>
      </c>
      <c r="N181" s="341">
        <f t="shared" si="9"/>
        <v>7.0999999999999994E-2</v>
      </c>
    </row>
    <row r="182" spans="1:14" ht="15.75" customHeight="1" thickBot="1" x14ac:dyDescent="0.3">
      <c r="A182" s="267"/>
      <c r="C182" s="17">
        <v>2015</v>
      </c>
      <c r="D182" s="129">
        <v>6.7000000000000004E-2</v>
      </c>
      <c r="E182" s="19">
        <v>42166</v>
      </c>
      <c r="F182" s="129">
        <v>6.6000000000000003E-2</v>
      </c>
      <c r="G182" s="19">
        <v>42165</v>
      </c>
      <c r="H182" s="129">
        <v>6.4000000000000001E-2</v>
      </c>
      <c r="I182" s="19">
        <v>42210</v>
      </c>
      <c r="J182" s="129">
        <v>6.2E-2</v>
      </c>
      <c r="K182" s="47">
        <v>42131</v>
      </c>
      <c r="L182" s="42">
        <v>0</v>
      </c>
      <c r="M182" s="17" t="s">
        <v>254</v>
      </c>
      <c r="N182" s="342">
        <f t="shared" si="9"/>
        <v>6.4000000000000001E-2</v>
      </c>
    </row>
    <row r="183" spans="1:14" ht="15.75" customHeight="1" thickBot="1" x14ac:dyDescent="0.3">
      <c r="A183" s="267"/>
      <c r="C183" s="327"/>
      <c r="D183" s="328"/>
      <c r="E183" s="329"/>
      <c r="F183" s="328"/>
      <c r="G183" s="329"/>
      <c r="H183" s="328"/>
      <c r="I183" s="329"/>
      <c r="J183" s="330"/>
      <c r="K183" s="331"/>
      <c r="L183" s="274" t="s">
        <v>271</v>
      </c>
      <c r="M183" s="327"/>
      <c r="N183" s="351"/>
    </row>
    <row r="184" spans="1:14" ht="15.75" customHeight="1" thickBot="1" x14ac:dyDescent="0.3">
      <c r="A184" s="267"/>
      <c r="C184" s="17">
        <v>2016</v>
      </c>
      <c r="D184" s="28">
        <v>7.5999999999999998E-2</v>
      </c>
      <c r="E184" s="174">
        <v>42534</v>
      </c>
      <c r="F184" s="28">
        <v>6.8000000000000005E-2</v>
      </c>
      <c r="G184" s="174">
        <v>42546</v>
      </c>
      <c r="H184" s="28">
        <v>6.8000000000000005E-2</v>
      </c>
      <c r="I184" s="174">
        <v>42514</v>
      </c>
      <c r="J184" s="18">
        <v>6.8000000000000005E-2</v>
      </c>
      <c r="K184" s="182">
        <v>42513</v>
      </c>
      <c r="L184" s="42">
        <v>1</v>
      </c>
      <c r="M184" s="17" t="s">
        <v>260</v>
      </c>
      <c r="N184" s="342">
        <f>TRUNC(AVERAGE(J181:J184),3)</f>
        <v>6.5000000000000002E-2</v>
      </c>
    </row>
    <row r="185" spans="1:14" ht="15.75" customHeight="1" x14ac:dyDescent="0.3">
      <c r="A185" s="265"/>
      <c r="C185" s="131"/>
      <c r="D185" s="132"/>
      <c r="E185" s="217"/>
      <c r="F185" s="132"/>
      <c r="G185" s="131"/>
      <c r="H185" s="132"/>
      <c r="I185" s="131"/>
      <c r="J185" s="131"/>
      <c r="K185" s="131"/>
      <c r="L185" s="218"/>
      <c r="M185" s="218"/>
      <c r="N185" s="218"/>
    </row>
    <row r="186" spans="1:14" ht="15.75" customHeight="1" thickBot="1" x14ac:dyDescent="0.3">
      <c r="A186" s="265"/>
      <c r="C186" s="61"/>
      <c r="D186" s="105"/>
      <c r="E186" s="61"/>
      <c r="F186" s="105"/>
      <c r="G186" s="61"/>
      <c r="H186" s="105"/>
      <c r="I186" s="61"/>
      <c r="J186" s="61"/>
      <c r="K186" s="61"/>
      <c r="L186" s="61"/>
      <c r="M186" s="61"/>
      <c r="N186" s="61"/>
    </row>
    <row r="187" spans="1:14" ht="15.75" customHeight="1" x14ac:dyDescent="0.3">
      <c r="A187" s="281" t="s">
        <v>12</v>
      </c>
      <c r="C187" s="322"/>
      <c r="D187" s="323"/>
      <c r="E187" s="324"/>
      <c r="F187" s="323"/>
      <c r="G187" s="324"/>
      <c r="H187" s="323"/>
      <c r="I187" s="324"/>
      <c r="J187" s="325"/>
      <c r="K187" s="324"/>
      <c r="L187" s="336"/>
      <c r="M187" s="358" t="s">
        <v>56</v>
      </c>
      <c r="N187" s="359"/>
    </row>
    <row r="188" spans="1:14" ht="15.75" customHeight="1" thickBot="1" x14ac:dyDescent="0.3">
      <c r="A188" s="267"/>
      <c r="B188" s="22"/>
      <c r="C188" s="4" t="s">
        <v>2</v>
      </c>
      <c r="D188" s="99" t="s">
        <v>3</v>
      </c>
      <c r="E188" s="5" t="s">
        <v>58</v>
      </c>
      <c r="F188" s="99" t="s">
        <v>4</v>
      </c>
      <c r="G188" s="5" t="s">
        <v>58</v>
      </c>
      <c r="H188" s="99" t="s">
        <v>5</v>
      </c>
      <c r="I188" s="5" t="s">
        <v>58</v>
      </c>
      <c r="J188" s="6" t="s">
        <v>6</v>
      </c>
      <c r="K188" s="5" t="s">
        <v>58</v>
      </c>
      <c r="L188" s="145" t="s">
        <v>270</v>
      </c>
      <c r="M188" s="23" t="s">
        <v>142</v>
      </c>
      <c r="N188" s="8" t="s">
        <v>57</v>
      </c>
    </row>
    <row r="189" spans="1:14" ht="15.75" customHeight="1" x14ac:dyDescent="0.25">
      <c r="A189" s="280" t="s">
        <v>226</v>
      </c>
      <c r="C189" s="14">
        <v>2009</v>
      </c>
      <c r="D189" s="201">
        <v>7.0000000000000007E-2</v>
      </c>
      <c r="E189" s="54">
        <v>39955</v>
      </c>
      <c r="F189" s="201">
        <v>7.0000000000000007E-2</v>
      </c>
      <c r="G189" s="54">
        <v>39953</v>
      </c>
      <c r="H189" s="103">
        <v>6.8000000000000005E-2</v>
      </c>
      <c r="I189" s="54">
        <v>39956</v>
      </c>
      <c r="J189" s="103">
        <v>6.7000000000000004E-2</v>
      </c>
      <c r="K189" s="118">
        <v>39957</v>
      </c>
      <c r="L189" s="67">
        <v>0</v>
      </c>
      <c r="M189" s="14" t="s">
        <v>201</v>
      </c>
      <c r="N189" s="340">
        <f>TRUNC(AVERAGE(J189),3)</f>
        <v>6.7000000000000004E-2</v>
      </c>
    </row>
    <row r="190" spans="1:14" ht="15.75" customHeight="1" x14ac:dyDescent="0.25">
      <c r="A190" s="270" t="s">
        <v>200</v>
      </c>
      <c r="C190" s="10">
        <v>2010</v>
      </c>
      <c r="D190" s="16">
        <v>7.8E-2</v>
      </c>
      <c r="E190" s="12">
        <v>40409</v>
      </c>
      <c r="F190" s="16">
        <v>7.0999999999999994E-2</v>
      </c>
      <c r="G190" s="12">
        <v>40398</v>
      </c>
      <c r="H190" s="16">
        <v>6.6000000000000003E-2</v>
      </c>
      <c r="I190" s="12">
        <v>40397</v>
      </c>
      <c r="J190" s="16">
        <v>6.4000000000000001E-2</v>
      </c>
      <c r="K190" s="46">
        <v>40279</v>
      </c>
      <c r="L190" s="41">
        <v>1</v>
      </c>
      <c r="M190" s="10" t="s">
        <v>206</v>
      </c>
      <c r="N190" s="341">
        <f>TRUNC(AVERAGE(J189:J190),3)</f>
        <v>6.5000000000000002E-2</v>
      </c>
    </row>
    <row r="191" spans="1:14" ht="15.75" customHeight="1" x14ac:dyDescent="0.25">
      <c r="C191" s="10">
        <v>2011</v>
      </c>
      <c r="D191" s="27">
        <v>7.5999999999999998E-2</v>
      </c>
      <c r="E191" s="12">
        <v>40729</v>
      </c>
      <c r="F191" s="16">
        <v>7.4999999999999997E-2</v>
      </c>
      <c r="G191" s="12">
        <v>40788</v>
      </c>
      <c r="H191" s="16">
        <v>7.2999999999999995E-2</v>
      </c>
      <c r="I191" s="12">
        <v>40787</v>
      </c>
      <c r="J191" s="16">
        <v>7.1999999999999995E-2</v>
      </c>
      <c r="K191" s="46">
        <v>40702</v>
      </c>
      <c r="L191" s="41">
        <v>1</v>
      </c>
      <c r="M191" s="10" t="s">
        <v>208</v>
      </c>
      <c r="N191" s="341">
        <f>TRUNC(AVERAGE(J189:J191),3)</f>
        <v>6.7000000000000004E-2</v>
      </c>
    </row>
    <row r="192" spans="1:14" ht="15.75" customHeight="1" x14ac:dyDescent="0.25">
      <c r="A192" s="265"/>
      <c r="C192" s="10">
        <v>2012</v>
      </c>
      <c r="D192" s="27">
        <v>8.7999999999999995E-2</v>
      </c>
      <c r="E192" s="12">
        <v>41088</v>
      </c>
      <c r="F192" s="27">
        <v>8.4000000000000005E-2</v>
      </c>
      <c r="G192" s="12">
        <v>41075</v>
      </c>
      <c r="H192" s="27">
        <v>8.2000000000000003E-2</v>
      </c>
      <c r="I192" s="12">
        <v>41129</v>
      </c>
      <c r="J192" s="16">
        <v>7.5999999999999998E-2</v>
      </c>
      <c r="K192" s="46">
        <v>41112</v>
      </c>
      <c r="L192" s="41">
        <v>5</v>
      </c>
      <c r="M192" s="10" t="s">
        <v>209</v>
      </c>
      <c r="N192" s="341">
        <f>TRUNC(AVERAGE(J190:J192),3)</f>
        <v>7.0000000000000007E-2</v>
      </c>
    </row>
    <row r="193" spans="1:14" ht="15.75" customHeight="1" x14ac:dyDescent="0.25">
      <c r="A193" s="270"/>
      <c r="C193" s="10">
        <v>2013</v>
      </c>
      <c r="D193" s="16">
        <v>7.5999999999999998E-2</v>
      </c>
      <c r="E193" s="12">
        <v>41525</v>
      </c>
      <c r="F193" s="16">
        <v>7.2999999999999995E-2</v>
      </c>
      <c r="G193" s="12">
        <v>41505</v>
      </c>
      <c r="H193" s="16">
        <v>7.0000000000000007E-2</v>
      </c>
      <c r="I193" s="12">
        <v>41524</v>
      </c>
      <c r="J193" s="16">
        <v>6.9000000000000006E-2</v>
      </c>
      <c r="K193" s="46">
        <v>41506</v>
      </c>
      <c r="L193" s="41">
        <v>1</v>
      </c>
      <c r="M193" s="10" t="s">
        <v>220</v>
      </c>
      <c r="N193" s="341">
        <f>TRUNC(AVERAGE(J191:J193),3)</f>
        <v>7.1999999999999995E-2</v>
      </c>
    </row>
    <row r="194" spans="1:14" ht="15.75" customHeight="1" x14ac:dyDescent="0.25">
      <c r="A194" s="267"/>
      <c r="C194" s="10">
        <v>2014</v>
      </c>
      <c r="D194" s="16">
        <v>6.5000000000000002E-2</v>
      </c>
      <c r="E194" s="12">
        <v>41749</v>
      </c>
      <c r="F194" s="16">
        <v>6.3E-2</v>
      </c>
      <c r="G194" s="12">
        <v>41841</v>
      </c>
      <c r="H194" s="16">
        <v>6.2E-2</v>
      </c>
      <c r="I194" s="12">
        <v>41855</v>
      </c>
      <c r="J194" s="16">
        <v>6.0999999999999999E-2</v>
      </c>
      <c r="K194" s="46">
        <v>41817</v>
      </c>
      <c r="L194" s="41">
        <v>0</v>
      </c>
      <c r="M194" s="10" t="s">
        <v>222</v>
      </c>
      <c r="N194" s="341">
        <f>TRUNC(AVERAGE(J192:J194),3)</f>
        <v>6.8000000000000005E-2</v>
      </c>
    </row>
    <row r="195" spans="1:14" ht="15.75" customHeight="1" thickBot="1" x14ac:dyDescent="0.3">
      <c r="A195" s="267"/>
      <c r="C195" s="17">
        <v>2015</v>
      </c>
      <c r="D195" s="28">
        <v>7.0999999999999994E-2</v>
      </c>
      <c r="E195" s="19">
        <v>42166</v>
      </c>
      <c r="F195" s="28">
        <v>7.0000000000000007E-2</v>
      </c>
      <c r="G195" s="19">
        <v>42131</v>
      </c>
      <c r="H195" s="28">
        <v>6.9000000000000006E-2</v>
      </c>
      <c r="I195" s="19">
        <v>42111</v>
      </c>
      <c r="J195" s="28">
        <v>6.7000000000000004E-2</v>
      </c>
      <c r="K195" s="47">
        <v>42147</v>
      </c>
      <c r="L195" s="42">
        <v>0</v>
      </c>
      <c r="M195" s="17" t="s">
        <v>254</v>
      </c>
      <c r="N195" s="342">
        <f>TRUNC(AVERAGE(J193:J195),3)</f>
        <v>6.5000000000000002E-2</v>
      </c>
    </row>
    <row r="196" spans="1:14" ht="15.75" customHeight="1" thickBot="1" x14ac:dyDescent="0.3">
      <c r="A196" s="267"/>
      <c r="C196" s="327"/>
      <c r="D196" s="328"/>
      <c r="E196" s="329"/>
      <c r="F196" s="328"/>
      <c r="G196" s="329"/>
      <c r="H196" s="328"/>
      <c r="I196" s="329"/>
      <c r="J196" s="330"/>
      <c r="K196" s="331"/>
      <c r="L196" s="274" t="s">
        <v>271</v>
      </c>
      <c r="M196" s="327"/>
      <c r="N196" s="351"/>
    </row>
    <row r="197" spans="1:14" ht="15.75" customHeight="1" thickBot="1" x14ac:dyDescent="0.3">
      <c r="A197" s="267"/>
      <c r="C197" s="17">
        <v>2016</v>
      </c>
      <c r="D197" s="28">
        <v>8.3000000000000004E-2</v>
      </c>
      <c r="E197" s="174">
        <v>42534</v>
      </c>
      <c r="F197" s="28">
        <v>7.3999999999999996E-2</v>
      </c>
      <c r="G197" s="174">
        <v>42524</v>
      </c>
      <c r="H197" s="28">
        <v>7.1999999999999995E-2</v>
      </c>
      <c r="I197" s="174">
        <v>42478</v>
      </c>
      <c r="J197" s="18">
        <v>7.0000000000000007E-2</v>
      </c>
      <c r="K197" s="182">
        <v>42546</v>
      </c>
      <c r="L197" s="42">
        <v>3</v>
      </c>
      <c r="M197" s="17" t="s">
        <v>260</v>
      </c>
      <c r="N197" s="342">
        <f>TRUNC(AVERAGE(J194:J197),3)</f>
        <v>6.6000000000000003E-2</v>
      </c>
    </row>
    <row r="198" spans="1:14" ht="15.75" customHeight="1" x14ac:dyDescent="0.3">
      <c r="A198" s="267"/>
      <c r="C198" s="131"/>
      <c r="D198" s="132"/>
      <c r="E198" s="217"/>
      <c r="F198" s="132"/>
      <c r="G198" s="131"/>
      <c r="H198" s="132"/>
      <c r="I198" s="131"/>
      <c r="J198" s="131"/>
      <c r="K198" s="131"/>
      <c r="L198" s="218"/>
      <c r="M198" s="218"/>
      <c r="N198" s="218"/>
    </row>
    <row r="199" spans="1:14" ht="15.75" customHeight="1" thickBot="1" x14ac:dyDescent="0.3">
      <c r="A199" s="265"/>
      <c r="C199" s="61"/>
      <c r="D199" s="105"/>
      <c r="E199" s="61"/>
      <c r="F199" s="105"/>
      <c r="G199" s="61"/>
      <c r="H199" s="105"/>
      <c r="I199" s="61"/>
      <c r="J199" s="61"/>
      <c r="K199" s="61"/>
      <c r="L199" s="61"/>
      <c r="M199" s="61"/>
      <c r="N199" s="61"/>
    </row>
    <row r="200" spans="1:14" ht="15.75" customHeight="1" x14ac:dyDescent="0.3">
      <c r="A200" s="281" t="s">
        <v>12</v>
      </c>
      <c r="C200" s="322"/>
      <c r="D200" s="323"/>
      <c r="E200" s="324"/>
      <c r="F200" s="323"/>
      <c r="G200" s="324"/>
      <c r="H200" s="323"/>
      <c r="I200" s="324"/>
      <c r="J200" s="325"/>
      <c r="K200" s="324"/>
      <c r="L200" s="326"/>
      <c r="M200" s="358" t="s">
        <v>56</v>
      </c>
      <c r="N200" s="359"/>
    </row>
    <row r="201" spans="1:14" ht="15.75" customHeight="1" thickBot="1" x14ac:dyDescent="0.3">
      <c r="A201" s="265"/>
      <c r="C201" s="4" t="s">
        <v>2</v>
      </c>
      <c r="D201" s="99" t="s">
        <v>3</v>
      </c>
      <c r="E201" s="5" t="s">
        <v>58</v>
      </c>
      <c r="F201" s="99" t="s">
        <v>4</v>
      </c>
      <c r="G201" s="5" t="s">
        <v>58</v>
      </c>
      <c r="H201" s="99" t="s">
        <v>5</v>
      </c>
      <c r="I201" s="5" t="s">
        <v>58</v>
      </c>
      <c r="J201" s="6" t="s">
        <v>6</v>
      </c>
      <c r="K201" s="5" t="s">
        <v>58</v>
      </c>
      <c r="L201" s="4" t="s">
        <v>270</v>
      </c>
      <c r="M201" s="7" t="s">
        <v>142</v>
      </c>
      <c r="N201" s="8" t="s">
        <v>57</v>
      </c>
    </row>
    <row r="202" spans="1:14" ht="15.75" customHeight="1" x14ac:dyDescent="0.25">
      <c r="A202" s="282" t="s">
        <v>252</v>
      </c>
      <c r="C202" s="14">
        <v>2014</v>
      </c>
      <c r="D202" s="187">
        <v>7.2999999999999995E-2</v>
      </c>
      <c r="E202" s="188">
        <v>41797</v>
      </c>
      <c r="F202" s="187">
        <v>6.4000000000000001E-2</v>
      </c>
      <c r="G202" s="188">
        <v>41817</v>
      </c>
      <c r="H202" s="187">
        <v>6.4000000000000001E-2</v>
      </c>
      <c r="I202" s="188">
        <v>41784</v>
      </c>
      <c r="J202" s="189">
        <v>6.0999999999999999E-2</v>
      </c>
      <c r="K202" s="190">
        <v>41796</v>
      </c>
      <c r="L202" s="67">
        <v>0</v>
      </c>
      <c r="M202" s="14" t="s">
        <v>248</v>
      </c>
      <c r="N202" s="340">
        <f>TRUNC(AVERAGE(J202:J202),3)</f>
        <v>6.0999999999999999E-2</v>
      </c>
    </row>
    <row r="203" spans="1:14" ht="15.75" customHeight="1" thickBot="1" x14ac:dyDescent="0.3">
      <c r="A203" s="266" t="s">
        <v>253</v>
      </c>
      <c r="C203" s="17">
        <v>2015</v>
      </c>
      <c r="D203" s="205">
        <v>6.8000000000000005E-2</v>
      </c>
      <c r="E203" s="207">
        <v>42166</v>
      </c>
      <c r="F203" s="205">
        <v>6.8000000000000005E-2</v>
      </c>
      <c r="G203" s="207">
        <v>42131</v>
      </c>
      <c r="H203" s="205">
        <v>6.6000000000000003E-2</v>
      </c>
      <c r="I203" s="207">
        <v>42147</v>
      </c>
      <c r="J203" s="209">
        <v>6.4000000000000001E-2</v>
      </c>
      <c r="K203" s="208">
        <v>42112</v>
      </c>
      <c r="L203" s="42">
        <v>0</v>
      </c>
      <c r="M203" s="17" t="s">
        <v>255</v>
      </c>
      <c r="N203" s="342">
        <f>TRUNC(AVERAGE(J202:J203),3)</f>
        <v>6.2E-2</v>
      </c>
    </row>
    <row r="204" spans="1:14" ht="15.75" customHeight="1" thickBot="1" x14ac:dyDescent="0.3">
      <c r="A204" s="266"/>
      <c r="C204" s="327"/>
      <c r="D204" s="328"/>
      <c r="E204" s="329"/>
      <c r="F204" s="328"/>
      <c r="G204" s="329"/>
      <c r="H204" s="328"/>
      <c r="I204" s="329"/>
      <c r="J204" s="330"/>
      <c r="K204" s="331"/>
      <c r="L204" s="274" t="s">
        <v>271</v>
      </c>
      <c r="M204" s="327"/>
      <c r="N204" s="351"/>
    </row>
    <row r="205" spans="1:14" ht="15.75" customHeight="1" thickBot="1" x14ac:dyDescent="0.3">
      <c r="A205" s="266"/>
      <c r="C205" s="17">
        <v>2016</v>
      </c>
      <c r="D205" s="28">
        <v>7.4999999999999997E-2</v>
      </c>
      <c r="E205" s="174">
        <v>42534</v>
      </c>
      <c r="F205" s="28">
        <v>6.8000000000000005E-2</v>
      </c>
      <c r="G205" s="174">
        <v>42546</v>
      </c>
      <c r="H205" s="28">
        <v>6.8000000000000005E-2</v>
      </c>
      <c r="I205" s="174">
        <v>42514</v>
      </c>
      <c r="J205" s="18">
        <v>6.8000000000000005E-2</v>
      </c>
      <c r="K205" s="182">
        <v>42513</v>
      </c>
      <c r="L205" s="42">
        <v>1</v>
      </c>
      <c r="M205" s="17" t="s">
        <v>260</v>
      </c>
      <c r="N205" s="342">
        <f>TRUNC(AVERAGE(J202:J205),3)</f>
        <v>6.4000000000000001E-2</v>
      </c>
    </row>
    <row r="206" spans="1:14" ht="15.75" customHeight="1" x14ac:dyDescent="0.3">
      <c r="A206" s="265"/>
      <c r="C206" s="131"/>
      <c r="D206" s="132"/>
      <c r="E206" s="217"/>
      <c r="F206" s="132"/>
      <c r="G206" s="131"/>
      <c r="H206" s="132"/>
      <c r="I206" s="131"/>
      <c r="J206" s="131"/>
      <c r="K206" s="131"/>
      <c r="L206" s="218"/>
      <c r="M206" s="218"/>
      <c r="N206" s="218"/>
    </row>
    <row r="207" spans="1:14" ht="15.75" customHeight="1" thickBot="1" x14ac:dyDescent="0.3">
      <c r="A207" s="265"/>
    </row>
    <row r="208" spans="1:14" ht="15.75" customHeight="1" x14ac:dyDescent="0.3">
      <c r="A208" s="281" t="s">
        <v>20</v>
      </c>
      <c r="C208" s="322"/>
      <c r="D208" s="323"/>
      <c r="E208" s="324"/>
      <c r="F208" s="323"/>
      <c r="G208" s="324"/>
      <c r="H208" s="323"/>
      <c r="I208" s="324"/>
      <c r="J208" s="325"/>
      <c r="K208" s="324"/>
      <c r="L208" s="336"/>
      <c r="M208" s="358" t="s">
        <v>56</v>
      </c>
      <c r="N208" s="359"/>
    </row>
    <row r="209" spans="1:14" ht="15.75" customHeight="1" thickBot="1" x14ac:dyDescent="0.3">
      <c r="A209" s="267"/>
      <c r="B209" s="22"/>
      <c r="C209" s="4" t="s">
        <v>2</v>
      </c>
      <c r="D209" s="99" t="s">
        <v>3</v>
      </c>
      <c r="E209" s="5" t="s">
        <v>58</v>
      </c>
      <c r="F209" s="99" t="s">
        <v>4</v>
      </c>
      <c r="G209" s="5" t="s">
        <v>58</v>
      </c>
      <c r="H209" s="99" t="s">
        <v>5</v>
      </c>
      <c r="I209" s="5" t="s">
        <v>58</v>
      </c>
      <c r="J209" s="6" t="s">
        <v>6</v>
      </c>
      <c r="K209" s="5" t="s">
        <v>58</v>
      </c>
      <c r="L209" s="145" t="s">
        <v>272</v>
      </c>
      <c r="M209" s="23" t="s">
        <v>142</v>
      </c>
      <c r="N209" s="8" t="s">
        <v>57</v>
      </c>
    </row>
    <row r="210" spans="1:14" ht="15.75" customHeight="1" thickBot="1" x14ac:dyDescent="0.3">
      <c r="A210" s="280" t="s">
        <v>21</v>
      </c>
      <c r="C210" s="10">
        <v>2007</v>
      </c>
      <c r="D210" s="27">
        <v>8.5999999999999993E-2</v>
      </c>
      <c r="E210" s="12">
        <v>39250</v>
      </c>
      <c r="F210" s="16">
        <v>8.5999999999999993E-2</v>
      </c>
      <c r="G210" s="12">
        <v>39330</v>
      </c>
      <c r="H210" s="16">
        <v>8.4000000000000005E-2</v>
      </c>
      <c r="I210" s="12">
        <v>39224</v>
      </c>
      <c r="J210" s="16">
        <v>8.4000000000000005E-2</v>
      </c>
      <c r="K210" s="46">
        <v>39248</v>
      </c>
      <c r="L210" s="41">
        <v>2</v>
      </c>
      <c r="M210" s="10" t="s">
        <v>153</v>
      </c>
      <c r="N210" s="341">
        <v>7.9000000000000001E-2</v>
      </c>
    </row>
    <row r="211" spans="1:14" ht="15.75" customHeight="1" thickBot="1" x14ac:dyDescent="0.3">
      <c r="A211" s="270" t="s">
        <v>104</v>
      </c>
      <c r="C211" s="327"/>
      <c r="D211" s="332"/>
      <c r="E211" s="333"/>
      <c r="F211" s="328"/>
      <c r="G211" s="333"/>
      <c r="H211" s="328"/>
      <c r="I211" s="333"/>
      <c r="J211" s="328"/>
      <c r="K211" s="335"/>
      <c r="L211" s="274" t="s">
        <v>270</v>
      </c>
      <c r="M211" s="327"/>
      <c r="N211" s="351"/>
    </row>
    <row r="212" spans="1:14" ht="15.75" customHeight="1" x14ac:dyDescent="0.25">
      <c r="A212" s="267" t="s">
        <v>198</v>
      </c>
      <c r="C212" s="10">
        <v>2008</v>
      </c>
      <c r="D212" s="97">
        <v>7.6999999999999999E-2</v>
      </c>
      <c r="E212" s="12">
        <v>39561</v>
      </c>
      <c r="F212" s="16">
        <v>7.0000000000000007E-2</v>
      </c>
      <c r="G212" s="12">
        <v>39619</v>
      </c>
      <c r="H212" s="16">
        <v>7.0000000000000007E-2</v>
      </c>
      <c r="I212" s="12">
        <v>39646</v>
      </c>
      <c r="J212" s="16">
        <v>6.9000000000000006E-2</v>
      </c>
      <c r="K212" s="46">
        <v>39555</v>
      </c>
      <c r="L212" s="41">
        <v>1</v>
      </c>
      <c r="M212" s="10" t="s">
        <v>188</v>
      </c>
      <c r="N212" s="341">
        <v>7.5999999999999998E-2</v>
      </c>
    </row>
    <row r="213" spans="1:14" ht="15.75" customHeight="1" x14ac:dyDescent="0.25">
      <c r="A213" s="267"/>
      <c r="C213" s="10">
        <v>2009</v>
      </c>
      <c r="D213" s="97">
        <v>8.2000000000000003E-2</v>
      </c>
      <c r="E213" s="12">
        <v>39987</v>
      </c>
      <c r="F213" s="16">
        <v>7.0999999999999994E-2</v>
      </c>
      <c r="G213" s="12">
        <v>39953</v>
      </c>
      <c r="H213" s="16">
        <v>7.0000000000000007E-2</v>
      </c>
      <c r="I213" s="12">
        <v>39988</v>
      </c>
      <c r="J213" s="16">
        <v>6.9000000000000006E-2</v>
      </c>
      <c r="K213" s="46">
        <v>39991</v>
      </c>
      <c r="L213" s="41">
        <v>1</v>
      </c>
      <c r="M213" s="10" t="s">
        <v>199</v>
      </c>
      <c r="N213" s="341">
        <f>TRUNC(AVERAGE(J210:J213),3)</f>
        <v>7.3999999999999996E-2</v>
      </c>
    </row>
    <row r="214" spans="1:14" ht="15.75" customHeight="1" x14ac:dyDescent="0.25">
      <c r="A214" s="267"/>
      <c r="C214" s="10">
        <v>2010</v>
      </c>
      <c r="D214" s="97">
        <v>6.6000000000000003E-2</v>
      </c>
      <c r="E214" s="12">
        <v>40324</v>
      </c>
      <c r="F214" s="16">
        <v>6.4000000000000001E-2</v>
      </c>
      <c r="G214" s="12">
        <v>40282</v>
      </c>
      <c r="H214" s="16">
        <v>6.3E-2</v>
      </c>
      <c r="I214" s="12">
        <v>40442</v>
      </c>
      <c r="J214" s="16">
        <v>6.3E-2</v>
      </c>
      <c r="K214" s="46">
        <v>40436</v>
      </c>
      <c r="L214" s="41">
        <v>0</v>
      </c>
      <c r="M214" s="10" t="s">
        <v>205</v>
      </c>
      <c r="N214" s="341">
        <f t="shared" ref="N214:N219" si="10">TRUNC(AVERAGE(J212:J214),3)</f>
        <v>6.7000000000000004E-2</v>
      </c>
    </row>
    <row r="215" spans="1:14" ht="15.75" customHeight="1" x14ac:dyDescent="0.25">
      <c r="A215" s="267"/>
      <c r="C215" s="10">
        <v>2011</v>
      </c>
      <c r="D215" s="27">
        <v>7.3999999999999996E-2</v>
      </c>
      <c r="E215" s="12">
        <v>40787</v>
      </c>
      <c r="F215" s="27">
        <v>7.3999999999999996E-2</v>
      </c>
      <c r="G215" s="12">
        <v>40729</v>
      </c>
      <c r="H215" s="27">
        <v>7.2999999999999995E-2</v>
      </c>
      <c r="I215" s="12">
        <v>40701</v>
      </c>
      <c r="J215" s="16">
        <v>7.1999999999999995E-2</v>
      </c>
      <c r="K215" s="46">
        <v>40757</v>
      </c>
      <c r="L215" s="41">
        <v>0</v>
      </c>
      <c r="M215" s="10" t="s">
        <v>208</v>
      </c>
      <c r="N215" s="341">
        <f t="shared" si="10"/>
        <v>6.8000000000000005E-2</v>
      </c>
    </row>
    <row r="216" spans="1:14" ht="15.75" customHeight="1" x14ac:dyDescent="0.25">
      <c r="A216" s="267"/>
      <c r="C216" s="10">
        <v>2012</v>
      </c>
      <c r="D216" s="27">
        <v>0.08</v>
      </c>
      <c r="E216" s="12">
        <v>41129</v>
      </c>
      <c r="F216" s="27">
        <v>0.08</v>
      </c>
      <c r="G216" s="12">
        <v>41088</v>
      </c>
      <c r="H216" s="27">
        <v>7.2999999999999995E-2</v>
      </c>
      <c r="I216" s="12">
        <v>41123</v>
      </c>
      <c r="J216" s="16">
        <v>7.2999999999999995E-2</v>
      </c>
      <c r="K216" s="46">
        <v>41102</v>
      </c>
      <c r="L216" s="41">
        <v>2</v>
      </c>
      <c r="M216" s="10" t="s">
        <v>209</v>
      </c>
      <c r="N216" s="341">
        <f t="shared" si="10"/>
        <v>6.9000000000000006E-2</v>
      </c>
    </row>
    <row r="217" spans="1:14" ht="15.75" customHeight="1" x14ac:dyDescent="0.25">
      <c r="A217" s="267"/>
      <c r="C217" s="10">
        <v>2013</v>
      </c>
      <c r="D217" s="16">
        <v>6.8000000000000005E-2</v>
      </c>
      <c r="E217" s="12">
        <v>41408</v>
      </c>
      <c r="F217" s="16">
        <v>6.6000000000000003E-2</v>
      </c>
      <c r="G217" s="12">
        <v>41526</v>
      </c>
      <c r="H217" s="16">
        <v>6.6000000000000003E-2</v>
      </c>
      <c r="I217" s="12">
        <v>41409</v>
      </c>
      <c r="J217" s="16">
        <v>6.5000000000000002E-2</v>
      </c>
      <c r="K217" s="46">
        <v>41431</v>
      </c>
      <c r="L217" s="41">
        <v>0</v>
      </c>
      <c r="M217" s="10" t="s">
        <v>220</v>
      </c>
      <c r="N217" s="341">
        <f t="shared" si="10"/>
        <v>7.0000000000000007E-2</v>
      </c>
    </row>
    <row r="218" spans="1:14" ht="15.75" customHeight="1" x14ac:dyDescent="0.25">
      <c r="A218" s="267"/>
      <c r="C218" s="10">
        <v>2014</v>
      </c>
      <c r="D218" s="16">
        <v>6.9000000000000006E-2</v>
      </c>
      <c r="E218" s="12">
        <v>41797</v>
      </c>
      <c r="F218" s="16">
        <v>6.8000000000000005E-2</v>
      </c>
      <c r="G218" s="12">
        <v>41749</v>
      </c>
      <c r="H218" s="16">
        <v>6.6000000000000003E-2</v>
      </c>
      <c r="I218" s="12">
        <v>41785</v>
      </c>
      <c r="J218" s="16">
        <v>6.4000000000000001E-2</v>
      </c>
      <c r="K218" s="46">
        <v>41798</v>
      </c>
      <c r="L218" s="41">
        <v>0</v>
      </c>
      <c r="M218" s="10" t="s">
        <v>222</v>
      </c>
      <c r="N218" s="341">
        <f t="shared" si="10"/>
        <v>6.7000000000000004E-2</v>
      </c>
    </row>
    <row r="219" spans="1:14" ht="15.75" customHeight="1" thickBot="1" x14ac:dyDescent="0.3">
      <c r="A219" s="267"/>
      <c r="C219" s="17">
        <v>2015</v>
      </c>
      <c r="D219" s="28">
        <v>6.4000000000000001E-2</v>
      </c>
      <c r="E219" s="19">
        <v>42131</v>
      </c>
      <c r="F219" s="28">
        <v>6.3E-2</v>
      </c>
      <c r="G219" s="19">
        <v>42166</v>
      </c>
      <c r="H219" s="28">
        <v>6.3E-2</v>
      </c>
      <c r="I219" s="19">
        <v>42165</v>
      </c>
      <c r="J219" s="28">
        <v>6.3E-2</v>
      </c>
      <c r="K219" s="47">
        <v>42111</v>
      </c>
      <c r="L219" s="42">
        <v>0</v>
      </c>
      <c r="M219" s="17" t="s">
        <v>254</v>
      </c>
      <c r="N219" s="342">
        <f t="shared" si="10"/>
        <v>6.4000000000000001E-2</v>
      </c>
    </row>
    <row r="220" spans="1:14" ht="15.75" customHeight="1" thickBot="1" x14ac:dyDescent="0.3">
      <c r="A220" s="267"/>
      <c r="C220" s="327"/>
      <c r="D220" s="328"/>
      <c r="E220" s="329"/>
      <c r="F220" s="328"/>
      <c r="G220" s="329"/>
      <c r="H220" s="328"/>
      <c r="I220" s="329"/>
      <c r="J220" s="330"/>
      <c r="K220" s="331"/>
      <c r="L220" s="274" t="s">
        <v>271</v>
      </c>
      <c r="M220" s="327"/>
      <c r="N220" s="351"/>
    </row>
    <row r="221" spans="1:14" ht="15.75" customHeight="1" thickBot="1" x14ac:dyDescent="0.3">
      <c r="A221" s="267"/>
      <c r="C221" s="17">
        <v>2016</v>
      </c>
      <c r="D221" s="28">
        <v>7.1999999999999995E-2</v>
      </c>
      <c r="E221" s="174">
        <v>42531</v>
      </c>
      <c r="F221" s="28">
        <v>6.8000000000000005E-2</v>
      </c>
      <c r="G221" s="174">
        <v>42513</v>
      </c>
      <c r="H221" s="28">
        <v>6.7000000000000004E-2</v>
      </c>
      <c r="I221" s="174">
        <v>42514</v>
      </c>
      <c r="J221" s="18">
        <v>6.5000000000000002E-2</v>
      </c>
      <c r="K221" s="182">
        <v>42533</v>
      </c>
      <c r="L221" s="42">
        <v>1</v>
      </c>
      <c r="M221" s="17" t="s">
        <v>260</v>
      </c>
      <c r="N221" s="342">
        <f>TRUNC(AVERAGE(J218:J221),3)</f>
        <v>6.4000000000000001E-2</v>
      </c>
    </row>
    <row r="222" spans="1:14" ht="15.75" customHeight="1" x14ac:dyDescent="0.3">
      <c r="A222" s="265"/>
      <c r="C222" s="131"/>
      <c r="D222" s="132"/>
      <c r="E222" s="217"/>
      <c r="F222" s="132"/>
      <c r="G222" s="131"/>
      <c r="H222" s="132"/>
      <c r="I222" s="131"/>
      <c r="J222" s="131"/>
      <c r="K222" s="131"/>
      <c r="L222" s="218"/>
      <c r="M222" s="218"/>
      <c r="N222" s="218"/>
    </row>
    <row r="223" spans="1:14" ht="15.75" customHeight="1" thickBot="1" x14ac:dyDescent="0.3">
      <c r="A223" s="265"/>
    </row>
    <row r="224" spans="1:14" ht="15.75" customHeight="1" x14ac:dyDescent="0.3">
      <c r="A224" s="281" t="s">
        <v>16</v>
      </c>
      <c r="C224" s="322"/>
      <c r="D224" s="323"/>
      <c r="E224" s="324"/>
      <c r="F224" s="323"/>
      <c r="G224" s="324"/>
      <c r="H224" s="323"/>
      <c r="I224" s="324"/>
      <c r="J224" s="325"/>
      <c r="K224" s="324"/>
      <c r="L224" s="326"/>
      <c r="M224" s="358" t="s">
        <v>56</v>
      </c>
      <c r="N224" s="359"/>
    </row>
    <row r="225" spans="1:14" ht="15.75" customHeight="1" thickBot="1" x14ac:dyDescent="0.3">
      <c r="A225" s="267"/>
      <c r="B225" s="22"/>
      <c r="C225" s="4" t="s">
        <v>2</v>
      </c>
      <c r="D225" s="99" t="s">
        <v>3</v>
      </c>
      <c r="E225" s="5" t="s">
        <v>58</v>
      </c>
      <c r="F225" s="99" t="s">
        <v>4</v>
      </c>
      <c r="G225" s="5" t="s">
        <v>58</v>
      </c>
      <c r="H225" s="99" t="s">
        <v>5</v>
      </c>
      <c r="I225" s="5" t="s">
        <v>58</v>
      </c>
      <c r="J225" s="6" t="s">
        <v>6</v>
      </c>
      <c r="K225" s="5" t="s">
        <v>58</v>
      </c>
      <c r="L225" s="4" t="s">
        <v>272</v>
      </c>
      <c r="M225" s="7" t="s">
        <v>142</v>
      </c>
      <c r="N225" s="8" t="s">
        <v>57</v>
      </c>
    </row>
    <row r="226" spans="1:14" ht="15.75" customHeight="1" thickBot="1" x14ac:dyDescent="0.3">
      <c r="A226" s="280" t="s">
        <v>17</v>
      </c>
      <c r="C226" s="10">
        <v>2007</v>
      </c>
      <c r="D226" s="27">
        <v>0.09</v>
      </c>
      <c r="E226" s="12">
        <v>39330</v>
      </c>
      <c r="F226" s="16">
        <v>8.3000000000000004E-2</v>
      </c>
      <c r="G226" s="12">
        <v>39224</v>
      </c>
      <c r="H226" s="16">
        <v>8.2000000000000003E-2</v>
      </c>
      <c r="I226" s="12">
        <v>39225</v>
      </c>
      <c r="J226" s="16">
        <v>8.2000000000000003E-2</v>
      </c>
      <c r="K226" s="46">
        <v>39323</v>
      </c>
      <c r="L226" s="41">
        <v>1</v>
      </c>
      <c r="M226" s="10" t="s">
        <v>153</v>
      </c>
      <c r="N226" s="341">
        <v>7.8E-2</v>
      </c>
    </row>
    <row r="227" spans="1:14" ht="15.75" customHeight="1" thickBot="1" x14ac:dyDescent="0.3">
      <c r="A227" s="26" t="s">
        <v>102</v>
      </c>
      <c r="C227" s="327"/>
      <c r="D227" s="332"/>
      <c r="E227" s="333"/>
      <c r="F227" s="328"/>
      <c r="G227" s="333"/>
      <c r="H227" s="328"/>
      <c r="I227" s="333"/>
      <c r="J227" s="328"/>
      <c r="K227" s="335"/>
      <c r="L227" s="274" t="s">
        <v>270</v>
      </c>
      <c r="M227" s="327"/>
      <c r="N227" s="351"/>
    </row>
    <row r="228" spans="1:14" ht="15.75" customHeight="1" x14ac:dyDescent="0.25">
      <c r="A228" s="267" t="s">
        <v>198</v>
      </c>
      <c r="C228" s="10">
        <v>2008</v>
      </c>
      <c r="D228" s="97">
        <v>7.0999999999999994E-2</v>
      </c>
      <c r="E228" s="12">
        <v>39561</v>
      </c>
      <c r="F228" s="16">
        <v>7.0999999999999994E-2</v>
      </c>
      <c r="G228" s="12">
        <v>39619</v>
      </c>
      <c r="H228" s="16">
        <v>7.0000000000000007E-2</v>
      </c>
      <c r="I228" s="12">
        <v>39611</v>
      </c>
      <c r="J228" s="16">
        <v>7.0000000000000007E-2</v>
      </c>
      <c r="K228" s="46">
        <v>39610</v>
      </c>
      <c r="L228" s="41">
        <v>0</v>
      </c>
      <c r="M228" s="10" t="s">
        <v>188</v>
      </c>
      <c r="N228" s="341">
        <v>7.4999999999999997E-2</v>
      </c>
    </row>
    <row r="229" spans="1:14" ht="15.75" customHeight="1" x14ac:dyDescent="0.25">
      <c r="A229" s="267"/>
      <c r="C229" s="10">
        <v>2009</v>
      </c>
      <c r="D229" s="97">
        <v>8.5999999999999993E-2</v>
      </c>
      <c r="E229" s="12">
        <v>39988</v>
      </c>
      <c r="F229" s="16">
        <v>7.8E-2</v>
      </c>
      <c r="G229" s="12">
        <v>39956</v>
      </c>
      <c r="H229" s="16">
        <v>7.8E-2</v>
      </c>
      <c r="I229" s="12">
        <v>39955</v>
      </c>
      <c r="J229" s="16">
        <v>7.4999999999999997E-2</v>
      </c>
      <c r="K229" s="46">
        <v>39989</v>
      </c>
      <c r="L229" s="41">
        <v>3</v>
      </c>
      <c r="M229" s="10" t="s">
        <v>199</v>
      </c>
      <c r="N229" s="341">
        <f>TRUNC(AVERAGE(J226:J229),3)</f>
        <v>7.4999999999999997E-2</v>
      </c>
    </row>
    <row r="230" spans="1:14" ht="15.75" customHeight="1" x14ac:dyDescent="0.25">
      <c r="A230" s="267"/>
      <c r="C230" s="10">
        <v>2010</v>
      </c>
      <c r="D230" s="97">
        <v>6.8000000000000005E-2</v>
      </c>
      <c r="E230" s="12">
        <v>40436</v>
      </c>
      <c r="F230" s="97">
        <v>6.8000000000000005E-2</v>
      </c>
      <c r="G230" s="12">
        <v>40303</v>
      </c>
      <c r="H230" s="16">
        <v>6.7000000000000004E-2</v>
      </c>
      <c r="I230" s="12">
        <v>40283</v>
      </c>
      <c r="J230" s="16">
        <v>6.7000000000000004E-2</v>
      </c>
      <c r="K230" s="46">
        <v>40282</v>
      </c>
      <c r="L230" s="41">
        <v>0</v>
      </c>
      <c r="M230" s="10" t="s">
        <v>205</v>
      </c>
      <c r="N230" s="341">
        <f t="shared" ref="N230:N235" si="11">TRUNC(AVERAGE(J228:J230),3)</f>
        <v>7.0000000000000007E-2</v>
      </c>
    </row>
    <row r="231" spans="1:14" ht="15.75" customHeight="1" x14ac:dyDescent="0.25">
      <c r="A231" s="267"/>
      <c r="C231" s="10">
        <v>2011</v>
      </c>
      <c r="D231" s="27">
        <v>8.3000000000000004E-2</v>
      </c>
      <c r="E231" s="12">
        <v>40723</v>
      </c>
      <c r="F231" s="16">
        <v>0.08</v>
      </c>
      <c r="G231" s="12">
        <v>40730</v>
      </c>
      <c r="H231" s="16">
        <v>7.6999999999999999E-2</v>
      </c>
      <c r="I231" s="12">
        <v>40756</v>
      </c>
      <c r="J231" s="16">
        <v>7.4999999999999997E-2</v>
      </c>
      <c r="K231" s="46">
        <v>40731</v>
      </c>
      <c r="L231" s="41">
        <v>3</v>
      </c>
      <c r="M231" s="10" t="s">
        <v>208</v>
      </c>
      <c r="N231" s="341">
        <f t="shared" si="11"/>
        <v>7.1999999999999995E-2</v>
      </c>
    </row>
    <row r="232" spans="1:14" ht="15.75" customHeight="1" x14ac:dyDescent="0.25">
      <c r="A232" s="267"/>
      <c r="C232" s="10">
        <v>2012</v>
      </c>
      <c r="D232" s="27">
        <v>8.8999999999999996E-2</v>
      </c>
      <c r="E232" s="12">
        <v>41088</v>
      </c>
      <c r="F232" s="27">
        <v>8.6999999999999994E-2</v>
      </c>
      <c r="G232" s="12">
        <v>41075</v>
      </c>
      <c r="H232" s="27">
        <v>8.4000000000000005E-2</v>
      </c>
      <c r="I232" s="12">
        <v>41129</v>
      </c>
      <c r="J232" s="16">
        <v>8.4000000000000005E-2</v>
      </c>
      <c r="K232" s="46">
        <v>41084</v>
      </c>
      <c r="L232" s="41">
        <v>9</v>
      </c>
      <c r="M232" s="10" t="s">
        <v>209</v>
      </c>
      <c r="N232" s="341">
        <f t="shared" si="11"/>
        <v>7.4999999999999997E-2</v>
      </c>
    </row>
    <row r="233" spans="1:14" ht="15.75" customHeight="1" x14ac:dyDescent="0.25">
      <c r="A233" s="267"/>
      <c r="C233" s="10">
        <v>2013</v>
      </c>
      <c r="D233" s="16">
        <v>6.9000000000000006E-2</v>
      </c>
      <c r="E233" s="12">
        <v>41409</v>
      </c>
      <c r="F233" s="16">
        <v>6.9000000000000006E-2</v>
      </c>
      <c r="G233" s="12">
        <v>41408</v>
      </c>
      <c r="H233" s="16">
        <v>6.8000000000000005E-2</v>
      </c>
      <c r="I233" s="12">
        <v>41505</v>
      </c>
      <c r="J233" s="16">
        <v>6.6000000000000003E-2</v>
      </c>
      <c r="K233" s="46">
        <v>41445</v>
      </c>
      <c r="L233" s="41">
        <v>0</v>
      </c>
      <c r="M233" s="10" t="s">
        <v>220</v>
      </c>
      <c r="N233" s="341">
        <f t="shared" si="11"/>
        <v>7.4999999999999997E-2</v>
      </c>
    </row>
    <row r="234" spans="1:14" ht="15.75" customHeight="1" x14ac:dyDescent="0.25">
      <c r="A234" s="270"/>
      <c r="C234" s="10">
        <v>2014</v>
      </c>
      <c r="D234" s="16">
        <v>7.0000000000000007E-2</v>
      </c>
      <c r="E234" s="12">
        <v>41797</v>
      </c>
      <c r="F234" s="16">
        <v>6.4000000000000001E-2</v>
      </c>
      <c r="G234" s="12">
        <v>41749</v>
      </c>
      <c r="H234" s="16">
        <v>6.3E-2</v>
      </c>
      <c r="I234" s="12">
        <v>41750</v>
      </c>
      <c r="J234" s="16">
        <v>6.2E-2</v>
      </c>
      <c r="K234" s="46">
        <v>41842</v>
      </c>
      <c r="L234" s="41">
        <v>0</v>
      </c>
      <c r="M234" s="10" t="s">
        <v>222</v>
      </c>
      <c r="N234" s="341">
        <f t="shared" si="11"/>
        <v>7.0000000000000007E-2</v>
      </c>
    </row>
    <row r="235" spans="1:14" ht="15.75" customHeight="1" thickBot="1" x14ac:dyDescent="0.3">
      <c r="A235" s="270"/>
      <c r="C235" s="17">
        <v>2015</v>
      </c>
      <c r="D235" s="28">
        <v>6.3E-2</v>
      </c>
      <c r="E235" s="19">
        <v>42165</v>
      </c>
      <c r="F235" s="28">
        <v>6.3E-2</v>
      </c>
      <c r="G235" s="19">
        <v>42131</v>
      </c>
      <c r="H235" s="28">
        <v>5.8999999999999997E-2</v>
      </c>
      <c r="I235" s="19">
        <v>42179</v>
      </c>
      <c r="J235" s="28">
        <v>5.8999999999999997E-2</v>
      </c>
      <c r="K235" s="47">
        <v>42166</v>
      </c>
      <c r="L235" s="42">
        <v>0</v>
      </c>
      <c r="M235" s="17" t="s">
        <v>254</v>
      </c>
      <c r="N235" s="342">
        <f t="shared" si="11"/>
        <v>6.2E-2</v>
      </c>
    </row>
    <row r="236" spans="1:14" ht="15.75" customHeight="1" thickBot="1" x14ac:dyDescent="0.3">
      <c r="A236" s="270"/>
      <c r="C236" s="327"/>
      <c r="D236" s="328"/>
      <c r="E236" s="329"/>
      <c r="F236" s="328"/>
      <c r="G236" s="329"/>
      <c r="H236" s="328"/>
      <c r="I236" s="329"/>
      <c r="J236" s="330"/>
      <c r="K236" s="331"/>
      <c r="L236" s="274" t="s">
        <v>271</v>
      </c>
      <c r="M236" s="327"/>
      <c r="N236" s="351"/>
    </row>
    <row r="237" spans="1:14" ht="15.75" customHeight="1" thickBot="1" x14ac:dyDescent="0.3">
      <c r="A237" s="270"/>
      <c r="C237" s="17">
        <v>2016</v>
      </c>
      <c r="D237" s="28">
        <v>7.0999999999999994E-2</v>
      </c>
      <c r="E237" s="174">
        <v>42636</v>
      </c>
      <c r="F237" s="28">
        <v>6.6000000000000003E-2</v>
      </c>
      <c r="G237" s="174">
        <v>42532</v>
      </c>
      <c r="H237" s="28">
        <v>6.5000000000000002E-2</v>
      </c>
      <c r="I237" s="174">
        <v>42635</v>
      </c>
      <c r="J237" s="18">
        <v>6.5000000000000002E-2</v>
      </c>
      <c r="K237" s="182">
        <v>42546</v>
      </c>
      <c r="L237" s="42">
        <v>1</v>
      </c>
      <c r="M237" s="17" t="s">
        <v>260</v>
      </c>
      <c r="N237" s="342">
        <f>TRUNC(AVERAGE(J234:J237),3)</f>
        <v>6.2E-2</v>
      </c>
    </row>
    <row r="238" spans="1:14" ht="15.75" customHeight="1" x14ac:dyDescent="0.3">
      <c r="C238" s="131"/>
      <c r="D238" s="132"/>
      <c r="E238" s="217"/>
      <c r="F238" s="132"/>
      <c r="G238" s="131"/>
      <c r="H238" s="132"/>
      <c r="I238" s="131"/>
      <c r="J238" s="131"/>
      <c r="K238" s="131"/>
      <c r="L238" s="218"/>
      <c r="M238" s="218"/>
      <c r="N238" s="218"/>
    </row>
    <row r="239" spans="1:14" ht="15.75" customHeight="1" x14ac:dyDescent="0.25"/>
    <row r="240" spans="1:14" ht="21" x14ac:dyDescent="0.4">
      <c r="A240" s="9"/>
      <c r="B240" s="29"/>
      <c r="C240" s="30"/>
      <c r="D240" s="100"/>
      <c r="E240" s="293" t="s">
        <v>137</v>
      </c>
      <c r="F240" s="112"/>
      <c r="G240" s="30"/>
      <c r="H240" s="100"/>
      <c r="I240" s="32"/>
      <c r="J240" s="33"/>
      <c r="K240" s="32"/>
      <c r="L240" s="29"/>
      <c r="M240" s="29"/>
      <c r="N240" s="29"/>
    </row>
    <row r="241" spans="1:14" ht="15.75" customHeight="1" x14ac:dyDescent="0.4">
      <c r="A241" s="31"/>
      <c r="B241" s="34"/>
      <c r="C241" s="35"/>
      <c r="D241" s="101"/>
      <c r="E241" s="261" t="s">
        <v>0</v>
      </c>
      <c r="F241" s="113"/>
      <c r="G241" s="35"/>
      <c r="H241" s="101"/>
      <c r="I241" s="36"/>
      <c r="J241" s="37"/>
      <c r="K241" s="36"/>
      <c r="L241" s="34"/>
      <c r="M241" s="34"/>
      <c r="N241" s="34"/>
    </row>
    <row r="242" spans="1:14" ht="15.75" customHeight="1" thickBot="1" x14ac:dyDescent="0.3">
      <c r="A242" s="9"/>
      <c r="C242" s="38"/>
      <c r="D242" s="102"/>
      <c r="E242" s="39"/>
      <c r="F242" s="102"/>
      <c r="G242" s="39"/>
      <c r="H242" s="102"/>
      <c r="I242" s="39"/>
      <c r="J242" s="40"/>
      <c r="K242" s="39"/>
    </row>
    <row r="243" spans="1:14" ht="15.75" customHeight="1" x14ac:dyDescent="0.3">
      <c r="A243" s="261" t="s">
        <v>26</v>
      </c>
      <c r="C243" s="275"/>
      <c r="D243" s="276"/>
      <c r="E243" s="277"/>
      <c r="F243" s="276"/>
      <c r="G243" s="277"/>
      <c r="H243" s="276"/>
      <c r="I243" s="277"/>
      <c r="J243" s="278"/>
      <c r="K243" s="277"/>
      <c r="L243" s="279"/>
      <c r="M243" s="358" t="s">
        <v>56</v>
      </c>
      <c r="N243" s="359"/>
    </row>
    <row r="244" spans="1:14" ht="15.75" customHeight="1" thickBot="1" x14ac:dyDescent="0.3">
      <c r="A244" s="9"/>
      <c r="B244" s="22"/>
      <c r="C244" s="4" t="s">
        <v>2</v>
      </c>
      <c r="D244" s="99" t="s">
        <v>3</v>
      </c>
      <c r="E244" s="5" t="s">
        <v>58</v>
      </c>
      <c r="F244" s="99" t="s">
        <v>4</v>
      </c>
      <c r="G244" s="5" t="s">
        <v>58</v>
      </c>
      <c r="H244" s="99" t="s">
        <v>5</v>
      </c>
      <c r="I244" s="5" t="s">
        <v>58</v>
      </c>
      <c r="J244" s="6" t="s">
        <v>6</v>
      </c>
      <c r="K244" s="5" t="s">
        <v>58</v>
      </c>
      <c r="L244" s="145" t="s">
        <v>272</v>
      </c>
      <c r="M244" s="23" t="s">
        <v>142</v>
      </c>
      <c r="N244" s="8" t="s">
        <v>57</v>
      </c>
    </row>
    <row r="245" spans="1:14" ht="15.75" customHeight="1" thickBot="1" x14ac:dyDescent="0.3">
      <c r="A245" s="292" t="s">
        <v>171</v>
      </c>
      <c r="C245" s="10">
        <v>2007</v>
      </c>
      <c r="D245" s="27">
        <v>8.8999999999999996E-2</v>
      </c>
      <c r="E245" s="12">
        <v>39250</v>
      </c>
      <c r="F245" s="16">
        <v>8.8999999999999996E-2</v>
      </c>
      <c r="G245" s="12">
        <v>39248</v>
      </c>
      <c r="H245" s="16">
        <v>8.5000000000000006E-2</v>
      </c>
      <c r="I245" s="12">
        <v>39249</v>
      </c>
      <c r="J245" s="16">
        <v>8.5000000000000006E-2</v>
      </c>
      <c r="K245" s="46">
        <v>39244</v>
      </c>
      <c r="L245" s="41">
        <v>4</v>
      </c>
      <c r="M245" s="10" t="s">
        <v>153</v>
      </c>
      <c r="N245" s="341">
        <v>8.2000000000000003E-2</v>
      </c>
    </row>
    <row r="246" spans="1:14" ht="15.75" customHeight="1" thickBot="1" x14ac:dyDescent="0.3">
      <c r="A246" s="26" t="s">
        <v>109</v>
      </c>
      <c r="C246" s="284"/>
      <c r="D246" s="285"/>
      <c r="E246" s="286"/>
      <c r="F246" s="287"/>
      <c r="G246" s="286"/>
      <c r="H246" s="287"/>
      <c r="I246" s="286"/>
      <c r="J246" s="287"/>
      <c r="K246" s="288"/>
      <c r="L246" s="274" t="s">
        <v>270</v>
      </c>
      <c r="M246" s="284"/>
      <c r="N246" s="350"/>
    </row>
    <row r="247" spans="1:14" ht="15.75" customHeight="1" x14ac:dyDescent="0.25">
      <c r="A247" s="9" t="s">
        <v>198</v>
      </c>
      <c r="C247" s="10">
        <v>2008</v>
      </c>
      <c r="D247" s="27">
        <v>7.6999999999999999E-2</v>
      </c>
      <c r="E247" s="12">
        <v>39657</v>
      </c>
      <c r="F247" s="27">
        <v>6.6000000000000003E-2</v>
      </c>
      <c r="G247" s="12">
        <v>39715</v>
      </c>
      <c r="H247" s="27">
        <v>6.3E-2</v>
      </c>
      <c r="I247" s="12">
        <v>39601</v>
      </c>
      <c r="J247" s="16">
        <v>6.2E-2</v>
      </c>
      <c r="K247" s="46">
        <v>39693</v>
      </c>
      <c r="L247" s="41">
        <v>1</v>
      </c>
      <c r="M247" s="10" t="s">
        <v>188</v>
      </c>
      <c r="N247" s="341">
        <v>7.2999999999999995E-2</v>
      </c>
    </row>
    <row r="248" spans="1:14" ht="15.75" customHeight="1" x14ac:dyDescent="0.25">
      <c r="A248" s="9"/>
      <c r="C248" s="10">
        <v>2009</v>
      </c>
      <c r="D248" s="27">
        <v>6.0999999999999999E-2</v>
      </c>
      <c r="E248" s="12">
        <v>39954</v>
      </c>
      <c r="F248" s="27">
        <v>5.8999999999999997E-2</v>
      </c>
      <c r="G248" s="12">
        <v>40058</v>
      </c>
      <c r="H248" s="27">
        <v>5.8000000000000003E-2</v>
      </c>
      <c r="I248" s="12">
        <v>40061</v>
      </c>
      <c r="J248" s="16">
        <v>5.8000000000000003E-2</v>
      </c>
      <c r="K248" s="46">
        <v>39953</v>
      </c>
      <c r="L248" s="41">
        <v>0</v>
      </c>
      <c r="M248" s="10" t="s">
        <v>199</v>
      </c>
      <c r="N248" s="341">
        <f>TRUNC(AVERAGE(J245:J248),3)</f>
        <v>6.8000000000000005E-2</v>
      </c>
    </row>
    <row r="249" spans="1:14" ht="15.75" customHeight="1" x14ac:dyDescent="0.25">
      <c r="A249" s="9"/>
      <c r="C249" s="10">
        <v>2010</v>
      </c>
      <c r="D249" s="27">
        <v>0.08</v>
      </c>
      <c r="E249" s="12">
        <v>40324</v>
      </c>
      <c r="F249" s="27">
        <v>6.7000000000000004E-2</v>
      </c>
      <c r="G249" s="12">
        <v>40401</v>
      </c>
      <c r="H249" s="27">
        <v>6.4000000000000001E-2</v>
      </c>
      <c r="I249" s="12">
        <v>40362</v>
      </c>
      <c r="J249" s="16">
        <v>6.4000000000000001E-2</v>
      </c>
      <c r="K249" s="46">
        <v>40328</v>
      </c>
      <c r="L249" s="41">
        <v>1</v>
      </c>
      <c r="M249" s="10" t="s">
        <v>205</v>
      </c>
      <c r="N249" s="341">
        <f t="shared" ref="N249:N254" si="12">TRUNC(AVERAGE(J247:J249),3)</f>
        <v>6.0999999999999999E-2</v>
      </c>
    </row>
    <row r="250" spans="1:14" ht="15.75" customHeight="1" x14ac:dyDescent="0.25">
      <c r="A250" s="9"/>
      <c r="C250" s="10">
        <v>2011</v>
      </c>
      <c r="D250" s="27">
        <v>8.3000000000000004E-2</v>
      </c>
      <c r="E250" s="12">
        <v>40788</v>
      </c>
      <c r="F250" s="27">
        <v>6.7000000000000004E-2</v>
      </c>
      <c r="G250" s="12">
        <v>40697</v>
      </c>
      <c r="H250" s="27">
        <v>6.6000000000000003E-2</v>
      </c>
      <c r="I250" s="12">
        <v>40756</v>
      </c>
      <c r="J250" s="27">
        <v>6.6000000000000003E-2</v>
      </c>
      <c r="K250" s="46">
        <v>40740</v>
      </c>
      <c r="L250" s="41">
        <v>1</v>
      </c>
      <c r="M250" s="10" t="s">
        <v>208</v>
      </c>
      <c r="N250" s="341">
        <f t="shared" si="12"/>
        <v>6.2E-2</v>
      </c>
    </row>
    <row r="251" spans="1:14" ht="15.75" customHeight="1" x14ac:dyDescent="0.25">
      <c r="A251" s="9"/>
      <c r="C251" s="10">
        <v>2012</v>
      </c>
      <c r="D251" s="27">
        <v>9.7000000000000003E-2</v>
      </c>
      <c r="E251" s="12">
        <v>41088</v>
      </c>
      <c r="F251" s="27">
        <v>9.5000000000000001E-2</v>
      </c>
      <c r="G251" s="12">
        <v>41489</v>
      </c>
      <c r="H251" s="27">
        <v>8.7999999999999995E-2</v>
      </c>
      <c r="I251" s="12">
        <v>41461</v>
      </c>
      <c r="J251" s="27">
        <v>7.8E-2</v>
      </c>
      <c r="K251" s="46">
        <v>41449</v>
      </c>
      <c r="L251" s="41">
        <v>4</v>
      </c>
      <c r="M251" s="10" t="s">
        <v>209</v>
      </c>
      <c r="N251" s="341">
        <f t="shared" si="12"/>
        <v>6.9000000000000006E-2</v>
      </c>
    </row>
    <row r="252" spans="1:14" ht="15.75" customHeight="1" x14ac:dyDescent="0.25">
      <c r="A252" s="9"/>
      <c r="C252" s="10">
        <v>2013</v>
      </c>
      <c r="D252" s="16">
        <v>6.8000000000000005E-2</v>
      </c>
      <c r="E252" s="12">
        <v>41445</v>
      </c>
      <c r="F252" s="16">
        <v>6.7000000000000004E-2</v>
      </c>
      <c r="G252" s="12">
        <v>41504</v>
      </c>
      <c r="H252" s="16">
        <v>6.5000000000000002E-2</v>
      </c>
      <c r="I252" s="12">
        <v>41505</v>
      </c>
      <c r="J252" s="16">
        <v>6.4000000000000001E-2</v>
      </c>
      <c r="K252" s="46">
        <v>41402</v>
      </c>
      <c r="L252" s="41">
        <v>0</v>
      </c>
      <c r="M252" s="10" t="s">
        <v>220</v>
      </c>
      <c r="N252" s="341">
        <f t="shared" si="12"/>
        <v>6.9000000000000006E-2</v>
      </c>
    </row>
    <row r="253" spans="1:14" ht="15.75" customHeight="1" x14ac:dyDescent="0.25">
      <c r="A253" s="9"/>
      <c r="C253" s="10">
        <v>2014</v>
      </c>
      <c r="D253" s="16">
        <v>7.2999999999999995E-2</v>
      </c>
      <c r="E253" s="12">
        <v>41797</v>
      </c>
      <c r="F253" s="16">
        <v>7.0000000000000007E-2</v>
      </c>
      <c r="G253" s="12">
        <v>41784</v>
      </c>
      <c r="H253" s="16">
        <v>6.9000000000000006E-2</v>
      </c>
      <c r="I253" s="12">
        <v>41853</v>
      </c>
      <c r="J253" s="16">
        <v>6.7000000000000004E-2</v>
      </c>
      <c r="K253" s="46">
        <v>41840</v>
      </c>
      <c r="L253" s="41">
        <v>0</v>
      </c>
      <c r="M253" s="10" t="s">
        <v>222</v>
      </c>
      <c r="N253" s="341">
        <f t="shared" si="12"/>
        <v>6.9000000000000006E-2</v>
      </c>
    </row>
    <row r="254" spans="1:14" ht="15.75" customHeight="1" thickBot="1" x14ac:dyDescent="0.3">
      <c r="A254" s="9"/>
      <c r="C254" s="17">
        <v>2015</v>
      </c>
      <c r="D254" s="28">
        <v>7.1999999999999995E-2</v>
      </c>
      <c r="E254" s="19">
        <v>42208</v>
      </c>
      <c r="F254" s="28">
        <v>6.7000000000000004E-2</v>
      </c>
      <c r="G254" s="19">
        <v>42210</v>
      </c>
      <c r="H254" s="28">
        <v>6.4000000000000001E-2</v>
      </c>
      <c r="I254" s="19">
        <v>42270</v>
      </c>
      <c r="J254" s="28">
        <v>6.4000000000000001E-2</v>
      </c>
      <c r="K254" s="47">
        <v>42131</v>
      </c>
      <c r="L254" s="42">
        <v>0</v>
      </c>
      <c r="M254" s="17" t="s">
        <v>254</v>
      </c>
      <c r="N254" s="342">
        <f t="shared" si="12"/>
        <v>6.5000000000000002E-2</v>
      </c>
    </row>
    <row r="255" spans="1:14" ht="15.75" customHeight="1" thickBot="1" x14ac:dyDescent="0.3">
      <c r="A255" s="9"/>
      <c r="C255" s="284"/>
      <c r="D255" s="287"/>
      <c r="E255" s="289"/>
      <c r="F255" s="287"/>
      <c r="G255" s="289"/>
      <c r="H255" s="287"/>
      <c r="I255" s="289"/>
      <c r="J255" s="290"/>
      <c r="K255" s="291"/>
      <c r="L255" s="274" t="s">
        <v>271</v>
      </c>
      <c r="M255" s="284"/>
      <c r="N255" s="350"/>
    </row>
    <row r="256" spans="1:14" ht="15.75" customHeight="1" thickBot="1" x14ac:dyDescent="0.3">
      <c r="A256" s="9"/>
      <c r="C256" s="17">
        <v>2016</v>
      </c>
      <c r="D256" s="28">
        <v>7.8E-2</v>
      </c>
      <c r="E256" s="174">
        <v>42532</v>
      </c>
      <c r="F256" s="28">
        <v>7.2999999999999995E-2</v>
      </c>
      <c r="G256" s="174">
        <v>42477</v>
      </c>
      <c r="H256" s="28">
        <v>7.0999999999999994E-2</v>
      </c>
      <c r="I256" s="174">
        <v>42585</v>
      </c>
      <c r="J256" s="18">
        <v>7.0000000000000007E-2</v>
      </c>
      <c r="K256" s="182">
        <v>42578</v>
      </c>
      <c r="L256" s="42">
        <v>3</v>
      </c>
      <c r="M256" s="17" t="s">
        <v>260</v>
      </c>
      <c r="N256" s="342">
        <f>TRUNC(AVERAGE(J253:J256),3)</f>
        <v>6.7000000000000004E-2</v>
      </c>
    </row>
    <row r="257" spans="1:14" ht="15.75" customHeight="1" x14ac:dyDescent="0.3">
      <c r="C257" s="131"/>
      <c r="D257" s="132"/>
      <c r="E257" s="217"/>
      <c r="F257" s="132"/>
      <c r="G257" s="131"/>
      <c r="H257" s="132"/>
      <c r="I257" s="131"/>
      <c r="J257" s="131"/>
      <c r="K257" s="131"/>
      <c r="L257" s="218"/>
      <c r="M257" s="218"/>
      <c r="N257" s="218"/>
    </row>
    <row r="258" spans="1:14" ht="15.75" customHeight="1" thickBot="1" x14ac:dyDescent="0.3"/>
    <row r="259" spans="1:14" ht="15.75" customHeight="1" x14ac:dyDescent="0.3">
      <c r="A259" s="261" t="s">
        <v>26</v>
      </c>
      <c r="C259" s="275"/>
      <c r="D259" s="276"/>
      <c r="E259" s="277"/>
      <c r="F259" s="276"/>
      <c r="G259" s="277"/>
      <c r="H259" s="276"/>
      <c r="I259" s="277"/>
      <c r="J259" s="278"/>
      <c r="K259" s="277"/>
      <c r="L259" s="279"/>
      <c r="M259" s="358" t="s">
        <v>56</v>
      </c>
      <c r="N259" s="359"/>
    </row>
    <row r="260" spans="1:14" ht="15.75" customHeight="1" thickBot="1" x14ac:dyDescent="0.3">
      <c r="C260" s="4" t="s">
        <v>2</v>
      </c>
      <c r="D260" s="99" t="s">
        <v>3</v>
      </c>
      <c r="E260" s="5" t="s">
        <v>58</v>
      </c>
      <c r="F260" s="99" t="s">
        <v>4</v>
      </c>
      <c r="G260" s="5" t="s">
        <v>58</v>
      </c>
      <c r="H260" s="99" t="s">
        <v>5</v>
      </c>
      <c r="I260" s="5" t="s">
        <v>58</v>
      </c>
      <c r="J260" s="6" t="s">
        <v>6</v>
      </c>
      <c r="K260" s="5" t="s">
        <v>58</v>
      </c>
      <c r="L260" s="4" t="s">
        <v>272</v>
      </c>
      <c r="M260" s="7" t="s">
        <v>142</v>
      </c>
      <c r="N260" s="8" t="s">
        <v>57</v>
      </c>
    </row>
    <row r="261" spans="1:14" ht="15.75" customHeight="1" thickBot="1" x14ac:dyDescent="0.3">
      <c r="A261" s="292" t="s">
        <v>229</v>
      </c>
      <c r="C261" s="10">
        <v>2007</v>
      </c>
      <c r="D261" s="27">
        <v>9.4E-2</v>
      </c>
      <c r="E261" s="12">
        <v>39248</v>
      </c>
      <c r="F261" s="16">
        <v>9.0999999999999998E-2</v>
      </c>
      <c r="G261" s="12">
        <v>39249</v>
      </c>
      <c r="H261" s="16">
        <v>0.09</v>
      </c>
      <c r="I261" s="12">
        <v>39250</v>
      </c>
      <c r="J261" s="16">
        <v>8.7999999999999995E-2</v>
      </c>
      <c r="K261" s="46">
        <v>39244</v>
      </c>
      <c r="L261" s="41">
        <v>5</v>
      </c>
      <c r="M261" s="10" t="s">
        <v>153</v>
      </c>
      <c r="N261" s="341">
        <v>8.5000000000000006E-2</v>
      </c>
    </row>
    <row r="262" spans="1:14" ht="15.75" customHeight="1" thickBot="1" x14ac:dyDescent="0.3">
      <c r="A262" s="25" t="s">
        <v>110</v>
      </c>
      <c r="C262" s="284"/>
      <c r="D262" s="285"/>
      <c r="E262" s="286"/>
      <c r="F262" s="287"/>
      <c r="G262" s="286"/>
      <c r="H262" s="287"/>
      <c r="I262" s="286"/>
      <c r="J262" s="287"/>
      <c r="K262" s="288"/>
      <c r="L262" s="274" t="s">
        <v>270</v>
      </c>
      <c r="M262" s="284"/>
      <c r="N262" s="350"/>
    </row>
    <row r="263" spans="1:14" ht="15.75" customHeight="1" x14ac:dyDescent="0.25">
      <c r="A263" s="9" t="s">
        <v>198</v>
      </c>
      <c r="C263" s="10">
        <v>2008</v>
      </c>
      <c r="D263" s="97">
        <v>6.6000000000000003E-2</v>
      </c>
      <c r="E263" s="12">
        <v>39657</v>
      </c>
      <c r="F263" s="97">
        <v>6.5000000000000002E-2</v>
      </c>
      <c r="G263" s="12">
        <v>39560</v>
      </c>
      <c r="H263" s="97">
        <v>6.5000000000000002E-2</v>
      </c>
      <c r="I263" s="12">
        <v>39646</v>
      </c>
      <c r="J263" s="16">
        <v>6.2E-2</v>
      </c>
      <c r="K263" s="46">
        <v>39715</v>
      </c>
      <c r="L263" s="41">
        <v>0</v>
      </c>
      <c r="M263" s="10" t="s">
        <v>188</v>
      </c>
      <c r="N263" s="341">
        <v>7.6999999999999999E-2</v>
      </c>
    </row>
    <row r="264" spans="1:14" ht="15.75" customHeight="1" x14ac:dyDescent="0.25">
      <c r="A264" s="9"/>
      <c r="C264" s="10">
        <v>2009</v>
      </c>
      <c r="D264" s="97">
        <v>7.0999999999999994E-2</v>
      </c>
      <c r="E264" s="12">
        <v>39954</v>
      </c>
      <c r="F264" s="97">
        <v>6.9000000000000006E-2</v>
      </c>
      <c r="G264" s="12">
        <v>39987</v>
      </c>
      <c r="H264" s="97">
        <v>6.7000000000000004E-2</v>
      </c>
      <c r="I264" s="12">
        <v>39953</v>
      </c>
      <c r="J264" s="16">
        <v>6.2E-2</v>
      </c>
      <c r="K264" s="46">
        <v>39991</v>
      </c>
      <c r="L264" s="41">
        <v>0</v>
      </c>
      <c r="M264" s="10" t="s">
        <v>199</v>
      </c>
      <c r="N264" s="341">
        <f>TRUNC(AVERAGE(J261:J264),3)</f>
        <v>7.0000000000000007E-2</v>
      </c>
    </row>
    <row r="265" spans="1:14" ht="15.75" customHeight="1" x14ac:dyDescent="0.25">
      <c r="A265" s="9"/>
      <c r="C265" s="10">
        <v>2010</v>
      </c>
      <c r="D265" s="97">
        <v>7.1999999999999995E-2</v>
      </c>
      <c r="E265" s="12">
        <v>40362</v>
      </c>
      <c r="F265" s="97">
        <v>7.1999999999999995E-2</v>
      </c>
      <c r="G265" s="12">
        <v>40328</v>
      </c>
      <c r="H265" s="97">
        <v>7.0999999999999994E-2</v>
      </c>
      <c r="I265" s="12">
        <v>40391</v>
      </c>
      <c r="J265" s="16">
        <v>6.9000000000000006E-2</v>
      </c>
      <c r="K265" s="46">
        <v>40401</v>
      </c>
      <c r="L265" s="41">
        <v>0</v>
      </c>
      <c r="M265" s="10" t="s">
        <v>205</v>
      </c>
      <c r="N265" s="341">
        <f t="shared" ref="N265:N270" si="13">TRUNC(AVERAGE(J263:J265),3)</f>
        <v>6.4000000000000001E-2</v>
      </c>
    </row>
    <row r="266" spans="1:14" ht="15.75" customHeight="1" x14ac:dyDescent="0.25">
      <c r="A266" s="9"/>
      <c r="C266" s="10">
        <v>2011</v>
      </c>
      <c r="D266" s="27">
        <v>7.4999999999999997E-2</v>
      </c>
      <c r="E266" s="12">
        <v>40788</v>
      </c>
      <c r="F266" s="27">
        <v>6.9000000000000006E-2</v>
      </c>
      <c r="G266" s="12">
        <v>40787</v>
      </c>
      <c r="H266" s="27">
        <v>6.9000000000000006E-2</v>
      </c>
      <c r="I266" s="12">
        <v>40756</v>
      </c>
      <c r="J266" s="16">
        <v>6.9000000000000006E-2</v>
      </c>
      <c r="K266" s="46">
        <v>40745</v>
      </c>
      <c r="L266" s="41">
        <v>0</v>
      </c>
      <c r="M266" s="10" t="s">
        <v>208</v>
      </c>
      <c r="N266" s="341">
        <f t="shared" si="13"/>
        <v>6.6000000000000003E-2</v>
      </c>
    </row>
    <row r="267" spans="1:14" ht="15.75" customHeight="1" x14ac:dyDescent="0.25">
      <c r="A267" s="9"/>
      <c r="C267" s="10">
        <v>2012</v>
      </c>
      <c r="D267" s="27">
        <v>9.1999999999999998E-2</v>
      </c>
      <c r="E267" s="12">
        <v>41088</v>
      </c>
      <c r="F267" s="27">
        <v>0.09</v>
      </c>
      <c r="G267" s="12">
        <v>41124</v>
      </c>
      <c r="H267" s="27">
        <v>8.2000000000000003E-2</v>
      </c>
      <c r="I267" s="12">
        <v>41084</v>
      </c>
      <c r="J267" s="16">
        <v>8.1000000000000003E-2</v>
      </c>
      <c r="K267" s="46">
        <v>41075</v>
      </c>
      <c r="L267" s="41">
        <v>7</v>
      </c>
      <c r="M267" s="10" t="s">
        <v>209</v>
      </c>
      <c r="N267" s="341">
        <f t="shared" si="13"/>
        <v>7.2999999999999995E-2</v>
      </c>
    </row>
    <row r="268" spans="1:14" ht="15.75" customHeight="1" x14ac:dyDescent="0.25">
      <c r="A268" s="9"/>
      <c r="C268" s="10">
        <v>2013</v>
      </c>
      <c r="D268" s="16">
        <v>6.5000000000000002E-2</v>
      </c>
      <c r="E268" s="12">
        <v>41408</v>
      </c>
      <c r="F268" s="16">
        <v>6.3E-2</v>
      </c>
      <c r="G268" s="12">
        <v>41470</v>
      </c>
      <c r="H268" s="16">
        <v>6.3E-2</v>
      </c>
      <c r="I268" s="12">
        <v>41460</v>
      </c>
      <c r="J268" s="16">
        <v>6.2E-2</v>
      </c>
      <c r="K268" s="46">
        <v>41504</v>
      </c>
      <c r="L268" s="41">
        <v>0</v>
      </c>
      <c r="M268" s="10" t="s">
        <v>220</v>
      </c>
      <c r="N268" s="341">
        <f t="shared" si="13"/>
        <v>7.0000000000000007E-2</v>
      </c>
    </row>
    <row r="269" spans="1:14" ht="15.75" customHeight="1" x14ac:dyDescent="0.25">
      <c r="A269" s="9"/>
      <c r="C269" s="10">
        <v>2014</v>
      </c>
      <c r="D269" s="16">
        <v>7.8E-2</v>
      </c>
      <c r="E269" s="12">
        <v>41797</v>
      </c>
      <c r="F269" s="16">
        <v>6.6000000000000003E-2</v>
      </c>
      <c r="G269" s="12">
        <v>41785</v>
      </c>
      <c r="H269" s="16">
        <v>6.5000000000000002E-2</v>
      </c>
      <c r="I269" s="12">
        <v>41859</v>
      </c>
      <c r="J269" s="16">
        <v>6.5000000000000002E-2</v>
      </c>
      <c r="K269" s="46">
        <v>41784</v>
      </c>
      <c r="L269" s="41">
        <v>1</v>
      </c>
      <c r="M269" s="10" t="s">
        <v>222</v>
      </c>
      <c r="N269" s="341">
        <f t="shared" si="13"/>
        <v>6.9000000000000006E-2</v>
      </c>
    </row>
    <row r="270" spans="1:14" ht="15.75" customHeight="1" thickBot="1" x14ac:dyDescent="0.3">
      <c r="A270" s="9"/>
      <c r="C270" s="17">
        <v>2015</v>
      </c>
      <c r="D270" s="28">
        <v>7.8E-2</v>
      </c>
      <c r="E270" s="19">
        <v>42210</v>
      </c>
      <c r="F270" s="28">
        <v>7.4999999999999997E-2</v>
      </c>
      <c r="G270" s="19">
        <v>42208</v>
      </c>
      <c r="H270" s="28">
        <v>7.1999999999999995E-2</v>
      </c>
      <c r="I270" s="19">
        <v>42164</v>
      </c>
      <c r="J270" s="28">
        <v>7.0000000000000007E-2</v>
      </c>
      <c r="K270" s="47">
        <v>42165</v>
      </c>
      <c r="L270" s="42">
        <v>1</v>
      </c>
      <c r="M270" s="17" t="s">
        <v>254</v>
      </c>
      <c r="N270" s="342">
        <f t="shared" si="13"/>
        <v>6.5000000000000002E-2</v>
      </c>
    </row>
    <row r="271" spans="1:14" ht="15.75" customHeight="1" thickBot="1" x14ac:dyDescent="0.35">
      <c r="A271" s="9"/>
      <c r="C271" s="363" t="s">
        <v>275</v>
      </c>
      <c r="D271" s="364"/>
      <c r="E271" s="364"/>
      <c r="F271" s="364"/>
      <c r="G271" s="364"/>
      <c r="H271" s="364"/>
      <c r="I271" s="364"/>
      <c r="J271" s="364"/>
      <c r="K271" s="364"/>
      <c r="L271" s="364"/>
      <c r="M271" s="364"/>
      <c r="N271" s="365"/>
    </row>
    <row r="272" spans="1:14" ht="15.75" customHeight="1" x14ac:dyDescent="0.3">
      <c r="C272" s="131"/>
      <c r="D272" s="132"/>
      <c r="E272" s="217"/>
      <c r="F272" s="132"/>
      <c r="G272" s="131"/>
      <c r="H272" s="132"/>
      <c r="I272" s="131"/>
      <c r="J272" s="131"/>
      <c r="K272" s="131"/>
      <c r="L272" s="218"/>
      <c r="M272" s="218"/>
      <c r="N272" s="218"/>
    </row>
    <row r="273" spans="1:18" ht="15.75" customHeight="1" thickBot="1" x14ac:dyDescent="0.3"/>
    <row r="274" spans="1:18" ht="15.75" customHeight="1" x14ac:dyDescent="0.3">
      <c r="A274" s="261" t="s">
        <v>26</v>
      </c>
      <c r="C274" s="275"/>
      <c r="D274" s="276"/>
      <c r="E274" s="277"/>
      <c r="F274" s="276"/>
      <c r="G274" s="277"/>
      <c r="H274" s="276"/>
      <c r="I274" s="277"/>
      <c r="J274" s="278"/>
      <c r="K274" s="277"/>
      <c r="L274" s="279"/>
      <c r="M274" s="358" t="s">
        <v>56</v>
      </c>
      <c r="N274" s="359"/>
    </row>
    <row r="275" spans="1:18" ht="15.75" customHeight="1" thickBot="1" x14ac:dyDescent="0.3">
      <c r="A275" s="9"/>
      <c r="B275" s="22"/>
      <c r="C275" s="4" t="s">
        <v>2</v>
      </c>
      <c r="D275" s="99" t="s">
        <v>3</v>
      </c>
      <c r="E275" s="5" t="s">
        <v>58</v>
      </c>
      <c r="F275" s="99" t="s">
        <v>4</v>
      </c>
      <c r="G275" s="5" t="s">
        <v>58</v>
      </c>
      <c r="H275" s="99" t="s">
        <v>5</v>
      </c>
      <c r="I275" s="5" t="s">
        <v>58</v>
      </c>
      <c r="J275" s="6" t="s">
        <v>6</v>
      </c>
      <c r="K275" s="5" t="s">
        <v>58</v>
      </c>
      <c r="L275" s="145" t="s">
        <v>272</v>
      </c>
      <c r="M275" s="23" t="s">
        <v>142</v>
      </c>
      <c r="N275" s="8" t="s">
        <v>57</v>
      </c>
    </row>
    <row r="276" spans="1:18" ht="15.75" customHeight="1" thickBot="1" x14ac:dyDescent="0.3">
      <c r="A276" s="292" t="s">
        <v>172</v>
      </c>
      <c r="C276" s="10">
        <v>2007</v>
      </c>
      <c r="D276" s="27">
        <v>8.6999999999999994E-2</v>
      </c>
      <c r="E276" s="12">
        <v>39250</v>
      </c>
      <c r="F276" s="16">
        <v>8.2000000000000003E-2</v>
      </c>
      <c r="G276" s="12">
        <v>39249</v>
      </c>
      <c r="H276" s="16">
        <v>7.9000000000000001E-2</v>
      </c>
      <c r="I276" s="12">
        <v>39224</v>
      </c>
      <c r="J276" s="16">
        <v>7.6999999999999999E-2</v>
      </c>
      <c r="K276" s="46">
        <v>39295</v>
      </c>
      <c r="L276" s="41">
        <v>1</v>
      </c>
      <c r="M276" s="10" t="s">
        <v>153</v>
      </c>
      <c r="N276" s="341">
        <v>7.9000000000000001E-2</v>
      </c>
    </row>
    <row r="277" spans="1:18" ht="15.75" customHeight="1" thickBot="1" x14ac:dyDescent="0.3">
      <c r="A277" s="26" t="s">
        <v>221</v>
      </c>
      <c r="C277" s="284"/>
      <c r="D277" s="285"/>
      <c r="E277" s="286"/>
      <c r="F277" s="287"/>
      <c r="G277" s="286"/>
      <c r="H277" s="287"/>
      <c r="I277" s="286"/>
      <c r="J277" s="287"/>
      <c r="K277" s="288"/>
      <c r="L277" s="274" t="s">
        <v>270</v>
      </c>
      <c r="M277" s="284"/>
      <c r="N277" s="350"/>
    </row>
    <row r="278" spans="1:18" ht="15.75" customHeight="1" x14ac:dyDescent="0.25">
      <c r="A278" s="9" t="s">
        <v>198</v>
      </c>
      <c r="C278" s="10">
        <v>2008</v>
      </c>
      <c r="D278" s="27">
        <v>7.1999999999999995E-2</v>
      </c>
      <c r="E278" s="12">
        <v>39646</v>
      </c>
      <c r="F278" s="16">
        <v>7.1999999999999995E-2</v>
      </c>
      <c r="G278" s="12">
        <v>39715</v>
      </c>
      <c r="H278" s="16">
        <v>7.0000000000000007E-2</v>
      </c>
      <c r="I278" s="12">
        <v>39657</v>
      </c>
      <c r="J278" s="16">
        <v>6.8000000000000005E-2</v>
      </c>
      <c r="K278" s="46">
        <v>39693</v>
      </c>
      <c r="L278" s="41">
        <v>0</v>
      </c>
      <c r="M278" s="10" t="s">
        <v>188</v>
      </c>
      <c r="N278" s="341">
        <v>7.2999999999999995E-2</v>
      </c>
    </row>
    <row r="279" spans="1:18" ht="15.75" customHeight="1" x14ac:dyDescent="0.25">
      <c r="A279" s="9"/>
      <c r="C279" s="10">
        <v>2009</v>
      </c>
      <c r="D279" s="27">
        <v>7.5999999999999998E-2</v>
      </c>
      <c r="E279" s="12">
        <v>39987</v>
      </c>
      <c r="F279" s="27">
        <v>6.9000000000000006E-2</v>
      </c>
      <c r="G279" s="12">
        <v>39954</v>
      </c>
      <c r="H279" s="16">
        <v>6.7000000000000004E-2</v>
      </c>
      <c r="I279" s="12">
        <v>39953</v>
      </c>
      <c r="J279" s="16">
        <v>6.5000000000000002E-2</v>
      </c>
      <c r="K279" s="46">
        <v>40040</v>
      </c>
      <c r="L279" s="41">
        <v>1</v>
      </c>
      <c r="M279" s="10" t="s">
        <v>199</v>
      </c>
      <c r="N279" s="341">
        <f>TRUNC(AVERAGE(J276:J279),3)</f>
        <v>7.0000000000000007E-2</v>
      </c>
    </row>
    <row r="280" spans="1:18" ht="15.75" customHeight="1" x14ac:dyDescent="0.25">
      <c r="A280" s="9"/>
      <c r="C280" s="10">
        <v>2010</v>
      </c>
      <c r="D280" s="27">
        <v>7.2999999999999995E-2</v>
      </c>
      <c r="E280" s="12">
        <v>40328</v>
      </c>
      <c r="F280" s="27">
        <v>7.0999999999999994E-2</v>
      </c>
      <c r="G280" s="12">
        <v>40400</v>
      </c>
      <c r="H280" s="16">
        <v>7.0999999999999994E-2</v>
      </c>
      <c r="I280" s="12">
        <v>40362</v>
      </c>
      <c r="J280" s="16">
        <v>6.9000000000000006E-2</v>
      </c>
      <c r="K280" s="46">
        <v>40418</v>
      </c>
      <c r="L280" s="41">
        <v>0</v>
      </c>
      <c r="M280" s="10" t="s">
        <v>205</v>
      </c>
      <c r="N280" s="341">
        <f t="shared" ref="N280:N285" si="14">TRUNC(AVERAGE(J278:J280),3)</f>
        <v>6.7000000000000004E-2</v>
      </c>
    </row>
    <row r="281" spans="1:18" ht="15.75" customHeight="1" x14ac:dyDescent="0.25">
      <c r="A281" s="9"/>
      <c r="C281" s="10">
        <v>2011</v>
      </c>
      <c r="D281" s="27">
        <v>7.3999999999999996E-2</v>
      </c>
      <c r="E281" s="12">
        <v>40745</v>
      </c>
      <c r="F281" s="27">
        <v>7.2999999999999995E-2</v>
      </c>
      <c r="G281" s="12">
        <v>40740</v>
      </c>
      <c r="H281" s="27">
        <v>7.2999999999999995E-2</v>
      </c>
      <c r="I281" s="12">
        <v>40697</v>
      </c>
      <c r="J281" s="16">
        <v>7.1999999999999995E-2</v>
      </c>
      <c r="K281" s="46">
        <v>40729</v>
      </c>
      <c r="L281" s="41">
        <v>0</v>
      </c>
      <c r="M281" s="10" t="s">
        <v>208</v>
      </c>
      <c r="N281" s="341">
        <f t="shared" si="14"/>
        <v>6.8000000000000005E-2</v>
      </c>
      <c r="R281" s="68"/>
    </row>
    <row r="282" spans="1:18" ht="15.75" customHeight="1" x14ac:dyDescent="0.25">
      <c r="A282" s="9"/>
      <c r="C282" s="10">
        <v>2012</v>
      </c>
      <c r="D282" s="27">
        <v>9.5000000000000001E-2</v>
      </c>
      <c r="E282" s="12">
        <v>41096</v>
      </c>
      <c r="F282" s="27">
        <v>9.1999999999999998E-2</v>
      </c>
      <c r="G282" s="12">
        <v>41124</v>
      </c>
      <c r="H282" s="27">
        <v>7.8E-2</v>
      </c>
      <c r="I282" s="12">
        <v>41075</v>
      </c>
      <c r="J282" s="16">
        <v>7.6999999999999999E-2</v>
      </c>
      <c r="K282" s="46">
        <v>41111</v>
      </c>
      <c r="L282" s="41">
        <v>4</v>
      </c>
      <c r="M282" s="10" t="s">
        <v>209</v>
      </c>
      <c r="N282" s="341">
        <f t="shared" si="14"/>
        <v>7.1999999999999995E-2</v>
      </c>
    </row>
    <row r="283" spans="1:18" ht="15.75" customHeight="1" x14ac:dyDescent="0.25">
      <c r="A283" s="9"/>
      <c r="C283" s="10">
        <v>2013</v>
      </c>
      <c r="D283" s="16">
        <v>6.8000000000000005E-2</v>
      </c>
      <c r="E283" s="12">
        <v>41445</v>
      </c>
      <c r="F283" s="16">
        <v>6.5000000000000002E-2</v>
      </c>
      <c r="G283" s="12">
        <v>41434</v>
      </c>
      <c r="H283" s="16">
        <v>6.4000000000000001E-2</v>
      </c>
      <c r="I283" s="12">
        <v>41504</v>
      </c>
      <c r="J283" s="16">
        <v>6.4000000000000001E-2</v>
      </c>
      <c r="K283" s="46">
        <v>41408</v>
      </c>
      <c r="L283" s="41">
        <v>0</v>
      </c>
      <c r="M283" s="10" t="s">
        <v>220</v>
      </c>
      <c r="N283" s="341">
        <f t="shared" si="14"/>
        <v>7.0999999999999994E-2</v>
      </c>
    </row>
    <row r="284" spans="1:18" ht="15.75" customHeight="1" x14ac:dyDescent="0.25">
      <c r="A284" s="9"/>
      <c r="C284" s="10">
        <v>2014</v>
      </c>
      <c r="D284" s="16">
        <v>0.08</v>
      </c>
      <c r="E284" s="12">
        <v>41797</v>
      </c>
      <c r="F284" s="16">
        <v>7.5999999999999998E-2</v>
      </c>
      <c r="G284" s="12">
        <v>41784</v>
      </c>
      <c r="H284" s="16">
        <v>6.9000000000000006E-2</v>
      </c>
      <c r="I284" s="12">
        <v>41853</v>
      </c>
      <c r="J284" s="16">
        <v>6.7000000000000004E-2</v>
      </c>
      <c r="K284" s="46">
        <v>41804</v>
      </c>
      <c r="L284" s="41">
        <v>2</v>
      </c>
      <c r="M284" s="10" t="s">
        <v>222</v>
      </c>
      <c r="N284" s="341">
        <f t="shared" si="14"/>
        <v>6.9000000000000006E-2</v>
      </c>
    </row>
    <row r="285" spans="1:18" ht="15.75" customHeight="1" thickBot="1" x14ac:dyDescent="0.3">
      <c r="A285" s="9"/>
      <c r="C285" s="17">
        <v>2015</v>
      </c>
      <c r="D285" s="28">
        <v>6.2E-2</v>
      </c>
      <c r="E285" s="19">
        <v>42189</v>
      </c>
      <c r="F285" s="28">
        <v>6.0999999999999999E-2</v>
      </c>
      <c r="G285" s="19">
        <v>42147</v>
      </c>
      <c r="H285" s="28">
        <v>6.0999999999999999E-2</v>
      </c>
      <c r="I285" s="19">
        <v>42131</v>
      </c>
      <c r="J285" s="28">
        <v>0.06</v>
      </c>
      <c r="K285" s="47">
        <v>42253</v>
      </c>
      <c r="L285" s="42">
        <v>0</v>
      </c>
      <c r="M285" s="17" t="s">
        <v>254</v>
      </c>
      <c r="N285" s="342">
        <f t="shared" si="14"/>
        <v>6.3E-2</v>
      </c>
    </row>
    <row r="286" spans="1:18" ht="15.75" customHeight="1" thickBot="1" x14ac:dyDescent="0.3">
      <c r="A286" s="9"/>
      <c r="C286" s="284"/>
      <c r="D286" s="287"/>
      <c r="E286" s="289"/>
      <c r="F286" s="287"/>
      <c r="G286" s="289"/>
      <c r="H286" s="287"/>
      <c r="I286" s="289"/>
      <c r="J286" s="290"/>
      <c r="K286" s="291"/>
      <c r="L286" s="274" t="s">
        <v>271</v>
      </c>
      <c r="M286" s="284"/>
      <c r="N286" s="350"/>
    </row>
    <row r="287" spans="1:18" ht="15.75" customHeight="1" thickBot="1" x14ac:dyDescent="0.3">
      <c r="A287" s="9"/>
      <c r="C287" s="17">
        <v>2016</v>
      </c>
      <c r="D287" s="28">
        <v>7.8E-2</v>
      </c>
      <c r="E287" s="174">
        <v>42578</v>
      </c>
      <c r="F287" s="28">
        <v>7.5999999999999998E-2</v>
      </c>
      <c r="G287" s="174">
        <v>42585</v>
      </c>
      <c r="H287" s="28">
        <v>7.4999999999999997E-2</v>
      </c>
      <c r="I287" s="174">
        <v>42592</v>
      </c>
      <c r="J287" s="18">
        <v>6.8000000000000005E-2</v>
      </c>
      <c r="K287" s="182">
        <v>42570</v>
      </c>
      <c r="L287" s="42">
        <v>3</v>
      </c>
      <c r="M287" s="17" t="s">
        <v>260</v>
      </c>
      <c r="N287" s="342">
        <f>TRUNC(AVERAGE(J284:J287),3)</f>
        <v>6.5000000000000002E-2</v>
      </c>
    </row>
    <row r="288" spans="1:18" ht="15.75" customHeight="1" x14ac:dyDescent="0.3">
      <c r="A288" s="9"/>
      <c r="C288" s="131"/>
      <c r="D288" s="132"/>
      <c r="E288" s="217"/>
      <c r="F288" s="132"/>
      <c r="G288" s="131"/>
      <c r="H288" s="132"/>
      <c r="I288" s="131"/>
      <c r="J288" s="131"/>
      <c r="K288" s="131"/>
      <c r="L288" s="218"/>
      <c r="M288" s="218"/>
      <c r="N288" s="218"/>
    </row>
    <row r="289" spans="1:14" ht="15.75" customHeight="1" thickBot="1" x14ac:dyDescent="0.3"/>
    <row r="290" spans="1:14" ht="15.75" customHeight="1" x14ac:dyDescent="0.3">
      <c r="A290" s="261" t="s">
        <v>31</v>
      </c>
      <c r="B290" s="49"/>
      <c r="C290" s="275"/>
      <c r="D290" s="276"/>
      <c r="E290" s="277"/>
      <c r="F290" s="276"/>
      <c r="G290" s="277"/>
      <c r="H290" s="276"/>
      <c r="I290" s="277"/>
      <c r="J290" s="278"/>
      <c r="K290" s="277"/>
      <c r="L290" s="279"/>
      <c r="M290" s="358" t="s">
        <v>56</v>
      </c>
      <c r="N290" s="359"/>
    </row>
    <row r="291" spans="1:14" ht="15.75" customHeight="1" thickBot="1" x14ac:dyDescent="0.3">
      <c r="A291" s="49"/>
      <c r="C291" s="4" t="s">
        <v>2</v>
      </c>
      <c r="D291" s="99" t="s">
        <v>3</v>
      </c>
      <c r="E291" s="5" t="s">
        <v>58</v>
      </c>
      <c r="F291" s="99" t="s">
        <v>4</v>
      </c>
      <c r="G291" s="5" t="s">
        <v>58</v>
      </c>
      <c r="H291" s="99" t="s">
        <v>5</v>
      </c>
      <c r="I291" s="5" t="s">
        <v>58</v>
      </c>
      <c r="J291" s="6" t="s">
        <v>6</v>
      </c>
      <c r="K291" s="5" t="s">
        <v>58</v>
      </c>
      <c r="L291" s="145" t="s">
        <v>272</v>
      </c>
      <c r="M291" s="23" t="s">
        <v>142</v>
      </c>
      <c r="N291" s="8" t="s">
        <v>57</v>
      </c>
    </row>
    <row r="292" spans="1:14" ht="15.75" customHeight="1" thickBot="1" x14ac:dyDescent="0.3">
      <c r="A292" s="292" t="s">
        <v>173</v>
      </c>
      <c r="C292" s="10">
        <v>2007</v>
      </c>
      <c r="D292" s="27">
        <v>8.1000000000000003E-2</v>
      </c>
      <c r="E292" s="12">
        <v>39249</v>
      </c>
      <c r="F292" s="16">
        <v>7.8E-2</v>
      </c>
      <c r="G292" s="12">
        <v>39296</v>
      </c>
      <c r="H292" s="16">
        <v>7.6999999999999999E-2</v>
      </c>
      <c r="I292" s="12">
        <v>39250</v>
      </c>
      <c r="J292" s="16">
        <v>7.2999999999999995E-2</v>
      </c>
      <c r="K292" s="46">
        <v>39295</v>
      </c>
      <c r="L292" s="41">
        <v>0</v>
      </c>
      <c r="M292" s="10" t="s">
        <v>153</v>
      </c>
      <c r="N292" s="341">
        <v>7.6999999999999999E-2</v>
      </c>
    </row>
    <row r="293" spans="1:14" ht="15.75" customHeight="1" thickBot="1" x14ac:dyDescent="0.3">
      <c r="A293" s="26" t="s">
        <v>115</v>
      </c>
      <c r="C293" s="284"/>
      <c r="D293" s="285"/>
      <c r="E293" s="286"/>
      <c r="F293" s="287"/>
      <c r="G293" s="286"/>
      <c r="H293" s="287"/>
      <c r="I293" s="286"/>
      <c r="J293" s="287"/>
      <c r="K293" s="288"/>
      <c r="L293" s="274" t="s">
        <v>270</v>
      </c>
      <c r="M293" s="284"/>
      <c r="N293" s="350"/>
    </row>
    <row r="294" spans="1:14" ht="15.75" customHeight="1" x14ac:dyDescent="0.25">
      <c r="A294" s="9" t="s">
        <v>198</v>
      </c>
      <c r="C294" s="10">
        <v>2008</v>
      </c>
      <c r="D294" s="27">
        <v>6.8000000000000005E-2</v>
      </c>
      <c r="E294" s="12">
        <v>39657</v>
      </c>
      <c r="F294" s="27">
        <v>6.3E-2</v>
      </c>
      <c r="G294" s="12">
        <v>39693</v>
      </c>
      <c r="H294" s="27">
        <v>6.2E-2</v>
      </c>
      <c r="I294" s="12">
        <v>39647</v>
      </c>
      <c r="J294" s="16">
        <v>5.8999999999999997E-2</v>
      </c>
      <c r="K294" s="46">
        <v>39715</v>
      </c>
      <c r="L294" s="41">
        <v>0</v>
      </c>
      <c r="M294" s="10" t="s">
        <v>188</v>
      </c>
      <c r="N294" s="341">
        <v>6.9000000000000006E-2</v>
      </c>
    </row>
    <row r="295" spans="1:14" ht="15.75" customHeight="1" x14ac:dyDescent="0.25">
      <c r="A295" s="9"/>
      <c r="C295" s="10">
        <v>2009</v>
      </c>
      <c r="D295" s="27">
        <v>7.8E-2</v>
      </c>
      <c r="E295" s="12">
        <v>39988</v>
      </c>
      <c r="F295" s="27">
        <v>7.1999999999999995E-2</v>
      </c>
      <c r="G295" s="12">
        <v>39987</v>
      </c>
      <c r="H295" s="27">
        <v>6.7000000000000004E-2</v>
      </c>
      <c r="I295" s="12">
        <v>40039</v>
      </c>
      <c r="J295" s="16">
        <v>6.6000000000000003E-2</v>
      </c>
      <c r="K295" s="46">
        <v>40038</v>
      </c>
      <c r="L295" s="41">
        <v>1</v>
      </c>
      <c r="M295" s="10" t="s">
        <v>199</v>
      </c>
      <c r="N295" s="341">
        <f>TRUNC(AVERAGE(J292:J295),3)</f>
        <v>6.6000000000000003E-2</v>
      </c>
    </row>
    <row r="296" spans="1:14" ht="15.75" customHeight="1" x14ac:dyDescent="0.25">
      <c r="A296" s="9"/>
      <c r="C296" s="10">
        <v>2010</v>
      </c>
      <c r="D296" s="27">
        <v>8.5999999999999993E-2</v>
      </c>
      <c r="E296" s="12">
        <v>40401</v>
      </c>
      <c r="F296" s="27">
        <v>8.2000000000000003E-2</v>
      </c>
      <c r="G296" s="12">
        <v>40324</v>
      </c>
      <c r="H296" s="27">
        <v>7.0999999999999994E-2</v>
      </c>
      <c r="I296" s="12">
        <v>40328</v>
      </c>
      <c r="J296" s="16">
        <v>7.0000000000000007E-2</v>
      </c>
      <c r="K296" s="46">
        <v>40391</v>
      </c>
      <c r="L296" s="41">
        <v>2</v>
      </c>
      <c r="M296" s="10" t="s">
        <v>205</v>
      </c>
      <c r="N296" s="341">
        <f t="shared" ref="N296:N301" si="15">TRUNC(AVERAGE(J294:J296),3)</f>
        <v>6.5000000000000002E-2</v>
      </c>
    </row>
    <row r="297" spans="1:14" ht="15.75" customHeight="1" x14ac:dyDescent="0.25">
      <c r="A297" s="9"/>
      <c r="C297" s="10">
        <v>2011</v>
      </c>
      <c r="D297" s="27">
        <v>9.5000000000000001E-2</v>
      </c>
      <c r="E297" s="12">
        <v>40788</v>
      </c>
      <c r="F297" s="27">
        <v>9.2999999999999999E-2</v>
      </c>
      <c r="G297" s="12">
        <v>40745</v>
      </c>
      <c r="H297" s="27">
        <v>8.3000000000000004E-2</v>
      </c>
      <c r="I297" s="12">
        <v>40756</v>
      </c>
      <c r="J297" s="16">
        <v>0.08</v>
      </c>
      <c r="K297" s="46">
        <v>40755</v>
      </c>
      <c r="L297" s="41">
        <v>7</v>
      </c>
      <c r="M297" s="10" t="s">
        <v>208</v>
      </c>
      <c r="N297" s="341">
        <f t="shared" si="15"/>
        <v>7.1999999999999995E-2</v>
      </c>
    </row>
    <row r="298" spans="1:14" ht="15.75" customHeight="1" x14ac:dyDescent="0.25">
      <c r="A298" s="9"/>
      <c r="C298" s="10">
        <v>2012</v>
      </c>
      <c r="D298" s="27">
        <v>0.11799999999999999</v>
      </c>
      <c r="E298" s="12">
        <v>41096</v>
      </c>
      <c r="F298" s="27">
        <v>0.11</v>
      </c>
      <c r="G298" s="12">
        <v>41088</v>
      </c>
      <c r="H298" s="27">
        <v>0.106</v>
      </c>
      <c r="I298" s="12">
        <v>41124</v>
      </c>
      <c r="J298" s="16">
        <v>0.1</v>
      </c>
      <c r="K298" s="46">
        <v>41113</v>
      </c>
      <c r="L298" s="41">
        <v>17</v>
      </c>
      <c r="M298" s="10" t="s">
        <v>209</v>
      </c>
      <c r="N298" s="341">
        <f t="shared" si="15"/>
        <v>8.3000000000000004E-2</v>
      </c>
    </row>
    <row r="299" spans="1:14" ht="15.75" customHeight="1" x14ac:dyDescent="0.25">
      <c r="A299" s="9"/>
      <c r="C299" s="10">
        <v>2013</v>
      </c>
      <c r="D299" s="16">
        <v>7.8E-2</v>
      </c>
      <c r="E299" s="12">
        <v>41408</v>
      </c>
      <c r="F299" s="16">
        <v>7.5999999999999998E-2</v>
      </c>
      <c r="G299" s="12">
        <v>41452</v>
      </c>
      <c r="H299" s="16">
        <v>7.0000000000000007E-2</v>
      </c>
      <c r="I299" s="12">
        <v>41445</v>
      </c>
      <c r="J299" s="16">
        <v>6.9000000000000006E-2</v>
      </c>
      <c r="K299" s="46">
        <v>41527</v>
      </c>
      <c r="L299" s="41">
        <v>2</v>
      </c>
      <c r="M299" s="10" t="s">
        <v>220</v>
      </c>
      <c r="N299" s="341">
        <f t="shared" si="15"/>
        <v>8.3000000000000004E-2</v>
      </c>
    </row>
    <row r="300" spans="1:14" ht="15.75" customHeight="1" x14ac:dyDescent="0.25">
      <c r="A300" s="9"/>
      <c r="C300" s="10">
        <v>2014</v>
      </c>
      <c r="D300" s="16">
        <v>7.8E-2</v>
      </c>
      <c r="E300" s="12">
        <v>41840</v>
      </c>
      <c r="F300" s="16">
        <v>7.3999999999999996E-2</v>
      </c>
      <c r="G300" s="12">
        <v>41785</v>
      </c>
      <c r="H300" s="16">
        <v>7.0999999999999994E-2</v>
      </c>
      <c r="I300" s="12">
        <v>41855</v>
      </c>
      <c r="J300" s="16">
        <v>7.0000000000000007E-2</v>
      </c>
      <c r="K300" s="46">
        <v>41853</v>
      </c>
      <c r="L300" s="41">
        <v>1</v>
      </c>
      <c r="M300" s="10" t="s">
        <v>222</v>
      </c>
      <c r="N300" s="341">
        <f t="shared" si="15"/>
        <v>7.9000000000000001E-2</v>
      </c>
    </row>
    <row r="301" spans="1:14" ht="15.75" customHeight="1" thickBot="1" x14ac:dyDescent="0.3">
      <c r="A301" s="9"/>
      <c r="C301" s="17">
        <v>2015</v>
      </c>
      <c r="D301" s="28">
        <v>7.8E-2</v>
      </c>
      <c r="E301" s="19">
        <v>42210</v>
      </c>
      <c r="F301" s="28">
        <v>7.6999999999999999E-2</v>
      </c>
      <c r="G301" s="19">
        <v>42202</v>
      </c>
      <c r="H301" s="28">
        <v>7.3999999999999996E-2</v>
      </c>
      <c r="I301" s="19">
        <v>42208</v>
      </c>
      <c r="J301" s="28">
        <v>6.7000000000000004E-2</v>
      </c>
      <c r="K301" s="47">
        <v>42165</v>
      </c>
      <c r="L301" s="42">
        <v>2</v>
      </c>
      <c r="M301" s="17" t="s">
        <v>254</v>
      </c>
      <c r="N301" s="342">
        <f t="shared" si="15"/>
        <v>6.8000000000000005E-2</v>
      </c>
    </row>
    <row r="302" spans="1:14" ht="15.75" customHeight="1" thickBot="1" x14ac:dyDescent="0.3">
      <c r="A302" s="9"/>
      <c r="C302" s="284"/>
      <c r="D302" s="287"/>
      <c r="E302" s="289"/>
      <c r="F302" s="287"/>
      <c r="G302" s="289"/>
      <c r="H302" s="287"/>
      <c r="I302" s="289"/>
      <c r="J302" s="290"/>
      <c r="K302" s="291"/>
      <c r="L302" s="274" t="s">
        <v>271</v>
      </c>
      <c r="M302" s="284"/>
      <c r="N302" s="350"/>
    </row>
    <row r="303" spans="1:14" ht="15.75" customHeight="1" thickBot="1" x14ac:dyDescent="0.35">
      <c r="A303" s="292" t="s">
        <v>295</v>
      </c>
      <c r="C303" s="17" t="s">
        <v>294</v>
      </c>
      <c r="D303" s="28">
        <v>5.0999999999999997E-2</v>
      </c>
      <c r="E303" s="174">
        <v>42635</v>
      </c>
      <c r="F303" s="28">
        <v>4.7E-2</v>
      </c>
      <c r="G303" s="174">
        <v>42626</v>
      </c>
      <c r="H303" s="28">
        <v>4.4999999999999998E-2</v>
      </c>
      <c r="I303" s="174">
        <v>42612</v>
      </c>
      <c r="J303" s="18">
        <v>4.2999999999999997E-2</v>
      </c>
      <c r="K303" s="182">
        <v>42636</v>
      </c>
      <c r="L303" s="42">
        <v>0</v>
      </c>
      <c r="M303" s="17" t="s">
        <v>293</v>
      </c>
      <c r="N303" s="342">
        <f>TRUNC(AVERAGE(J300:J303),3)</f>
        <v>0.06</v>
      </c>
    </row>
    <row r="304" spans="1:14" ht="15.75" customHeight="1" x14ac:dyDescent="0.3">
      <c r="A304" s="26" t="s">
        <v>115</v>
      </c>
      <c r="C304" s="263" t="s">
        <v>296</v>
      </c>
      <c r="D304" s="132"/>
      <c r="E304" s="217"/>
      <c r="F304" s="132"/>
      <c r="G304" s="131"/>
      <c r="H304" s="132"/>
      <c r="I304" s="131"/>
      <c r="J304" s="131"/>
      <c r="K304" s="131"/>
      <c r="L304" s="218"/>
      <c r="M304" s="218"/>
      <c r="N304" s="218"/>
    </row>
    <row r="305" spans="1:14" ht="15.75" customHeight="1" x14ac:dyDescent="0.3">
      <c r="C305" s="264" t="s">
        <v>265</v>
      </c>
      <c r="D305" s="105"/>
      <c r="E305" s="219"/>
      <c r="F305" s="105"/>
      <c r="G305" s="61"/>
      <c r="H305" s="105"/>
      <c r="I305" s="61"/>
      <c r="J305" s="61"/>
      <c r="K305" s="61"/>
      <c r="L305" s="172"/>
      <c r="M305" s="172"/>
      <c r="N305" s="172"/>
    </row>
    <row r="306" spans="1:14" ht="15.75" customHeight="1" x14ac:dyDescent="0.3">
      <c r="D306" s="105"/>
      <c r="E306" s="219"/>
      <c r="F306" s="105"/>
      <c r="G306" s="61"/>
      <c r="H306" s="105"/>
      <c r="I306" s="61"/>
      <c r="J306" s="61"/>
      <c r="K306" s="61"/>
      <c r="L306" s="172"/>
      <c r="M306" s="172"/>
      <c r="N306" s="172"/>
    </row>
    <row r="307" spans="1:14" ht="15.75" customHeight="1" thickBot="1" x14ac:dyDescent="0.3">
      <c r="C307" s="61"/>
    </row>
    <row r="308" spans="1:14" ht="15.75" customHeight="1" x14ac:dyDescent="0.3">
      <c r="A308" s="261" t="s">
        <v>31</v>
      </c>
      <c r="C308" s="275"/>
      <c r="D308" s="276"/>
      <c r="E308" s="277"/>
      <c r="F308" s="276"/>
      <c r="G308" s="277"/>
      <c r="H308" s="276"/>
      <c r="I308" s="277"/>
      <c r="J308" s="278"/>
      <c r="K308" s="294"/>
      <c r="L308" s="279"/>
      <c r="M308" s="358" t="s">
        <v>56</v>
      </c>
      <c r="N308" s="359"/>
    </row>
    <row r="309" spans="1:14" ht="15.75" customHeight="1" thickBot="1" x14ac:dyDescent="0.3">
      <c r="A309" s="9"/>
      <c r="C309" s="4" t="s">
        <v>2</v>
      </c>
      <c r="D309" s="99" t="s">
        <v>3</v>
      </c>
      <c r="E309" s="5" t="s">
        <v>58</v>
      </c>
      <c r="F309" s="99" t="s">
        <v>4</v>
      </c>
      <c r="G309" s="5" t="s">
        <v>58</v>
      </c>
      <c r="H309" s="99" t="s">
        <v>5</v>
      </c>
      <c r="I309" s="5" t="s">
        <v>58</v>
      </c>
      <c r="J309" s="6" t="s">
        <v>6</v>
      </c>
      <c r="K309" s="45" t="s">
        <v>58</v>
      </c>
      <c r="L309" s="145" t="s">
        <v>272</v>
      </c>
      <c r="M309" s="23" t="s">
        <v>142</v>
      </c>
      <c r="N309" s="8" t="s">
        <v>57</v>
      </c>
    </row>
    <row r="310" spans="1:14" ht="15.75" customHeight="1" thickBot="1" x14ac:dyDescent="0.3">
      <c r="A310" s="292" t="s">
        <v>230</v>
      </c>
      <c r="C310" s="10">
        <v>2007</v>
      </c>
      <c r="D310" s="27">
        <v>8.5000000000000006E-2</v>
      </c>
      <c r="E310" s="12">
        <v>39249</v>
      </c>
      <c r="F310" s="16">
        <v>0.08</v>
      </c>
      <c r="G310" s="12">
        <v>39224</v>
      </c>
      <c r="H310" s="16">
        <v>7.9000000000000001E-2</v>
      </c>
      <c r="I310" s="12">
        <v>39248</v>
      </c>
      <c r="J310" s="16">
        <v>7.8E-2</v>
      </c>
      <c r="K310" s="46">
        <v>39244</v>
      </c>
      <c r="L310" s="41">
        <v>1</v>
      </c>
      <c r="M310" s="10" t="s">
        <v>153</v>
      </c>
      <c r="N310" s="341">
        <v>7.8E-2</v>
      </c>
    </row>
    <row r="311" spans="1:14" ht="15.75" customHeight="1" thickBot="1" x14ac:dyDescent="0.3">
      <c r="A311" s="26" t="s">
        <v>116</v>
      </c>
      <c r="C311" s="284"/>
      <c r="D311" s="285"/>
      <c r="E311" s="286"/>
      <c r="F311" s="287"/>
      <c r="G311" s="286"/>
      <c r="H311" s="287"/>
      <c r="I311" s="286"/>
      <c r="J311" s="287"/>
      <c r="K311" s="288"/>
      <c r="L311" s="274" t="s">
        <v>270</v>
      </c>
      <c r="M311" s="284"/>
      <c r="N311" s="350"/>
    </row>
    <row r="312" spans="1:14" ht="15.75" customHeight="1" x14ac:dyDescent="0.25">
      <c r="A312" s="9" t="s">
        <v>198</v>
      </c>
      <c r="C312" s="10">
        <v>2008</v>
      </c>
      <c r="D312" s="27">
        <v>6.7000000000000004E-2</v>
      </c>
      <c r="E312" s="12">
        <v>39657</v>
      </c>
      <c r="F312" s="16">
        <v>6.7000000000000004E-2</v>
      </c>
      <c r="G312" s="12">
        <v>39574</v>
      </c>
      <c r="H312" s="16">
        <v>6.6000000000000003E-2</v>
      </c>
      <c r="I312" s="12">
        <v>39601</v>
      </c>
      <c r="J312" s="16">
        <v>6.5000000000000002E-2</v>
      </c>
      <c r="K312" s="46">
        <v>39646</v>
      </c>
      <c r="L312" s="41">
        <v>0</v>
      </c>
      <c r="M312" s="10" t="s">
        <v>188</v>
      </c>
      <c r="N312" s="341">
        <v>7.0000000000000007E-2</v>
      </c>
    </row>
    <row r="313" spans="1:14" ht="15.75" customHeight="1" x14ac:dyDescent="0.25">
      <c r="A313" s="9"/>
      <c r="C313" s="10">
        <v>2009</v>
      </c>
      <c r="D313" s="27">
        <v>0.08</v>
      </c>
      <c r="E313" s="12">
        <v>39989</v>
      </c>
      <c r="F313" s="16">
        <v>6.4000000000000001E-2</v>
      </c>
      <c r="G313" s="12">
        <v>39988</v>
      </c>
      <c r="H313" s="16">
        <v>6.3E-2</v>
      </c>
      <c r="I313" s="12">
        <v>39954</v>
      </c>
      <c r="J313" s="16">
        <v>6.3E-2</v>
      </c>
      <c r="K313" s="46">
        <v>39953</v>
      </c>
      <c r="L313" s="41">
        <v>1</v>
      </c>
      <c r="M313" s="10" t="s">
        <v>199</v>
      </c>
      <c r="N313" s="341">
        <f>TRUNC(AVERAGE(J310:J313),3)</f>
        <v>6.8000000000000005E-2</v>
      </c>
    </row>
    <row r="314" spans="1:14" ht="15.75" customHeight="1" x14ac:dyDescent="0.25">
      <c r="A314" s="9"/>
      <c r="C314" s="10">
        <v>2010</v>
      </c>
      <c r="D314" s="27">
        <v>7.5999999999999998E-2</v>
      </c>
      <c r="E314" s="12">
        <v>40401</v>
      </c>
      <c r="F314" s="27">
        <v>6.9000000000000006E-2</v>
      </c>
      <c r="G314" s="12">
        <v>40278</v>
      </c>
      <c r="H314" s="16">
        <v>6.7000000000000004E-2</v>
      </c>
      <c r="I314" s="12">
        <v>40327</v>
      </c>
      <c r="J314" s="16">
        <v>6.7000000000000004E-2</v>
      </c>
      <c r="K314" s="46">
        <v>40324</v>
      </c>
      <c r="L314" s="41">
        <v>1</v>
      </c>
      <c r="M314" s="10" t="s">
        <v>205</v>
      </c>
      <c r="N314" s="341">
        <f t="shared" ref="N314:N319" si="16">TRUNC(AVERAGE(J312:J314),3)</f>
        <v>6.5000000000000002E-2</v>
      </c>
    </row>
    <row r="315" spans="1:14" ht="15.75" customHeight="1" x14ac:dyDescent="0.25">
      <c r="A315" s="9"/>
      <c r="C315" s="10">
        <v>2011</v>
      </c>
      <c r="D315" s="27">
        <v>8.2000000000000003E-2</v>
      </c>
      <c r="E315" s="12">
        <v>40788</v>
      </c>
      <c r="F315" s="27">
        <v>7.4999999999999997E-2</v>
      </c>
      <c r="G315" s="12">
        <v>40699</v>
      </c>
      <c r="H315" s="27">
        <v>7.1999999999999995E-2</v>
      </c>
      <c r="I315" s="12">
        <v>40745</v>
      </c>
      <c r="J315" s="16">
        <v>7.0000000000000007E-2</v>
      </c>
      <c r="K315" s="46">
        <v>40740</v>
      </c>
      <c r="L315" s="41">
        <v>1</v>
      </c>
      <c r="M315" s="10" t="s">
        <v>208</v>
      </c>
      <c r="N315" s="341">
        <f t="shared" si="16"/>
        <v>6.6000000000000003E-2</v>
      </c>
    </row>
    <row r="316" spans="1:14" ht="15.75" customHeight="1" x14ac:dyDescent="0.25">
      <c r="A316" s="9"/>
      <c r="C316" s="10">
        <v>2012</v>
      </c>
      <c r="D316" s="27">
        <v>0.106</v>
      </c>
      <c r="E316" s="12">
        <v>41088</v>
      </c>
      <c r="F316" s="27">
        <v>8.5000000000000006E-2</v>
      </c>
      <c r="G316" s="12">
        <v>41096</v>
      </c>
      <c r="H316" s="27">
        <v>7.9000000000000001E-2</v>
      </c>
      <c r="I316" s="12">
        <v>41113</v>
      </c>
      <c r="J316" s="16">
        <v>7.9000000000000001E-2</v>
      </c>
      <c r="K316" s="46">
        <v>41107</v>
      </c>
      <c r="L316" s="41">
        <v>5</v>
      </c>
      <c r="M316" s="10" t="s">
        <v>209</v>
      </c>
      <c r="N316" s="341">
        <f t="shared" si="16"/>
        <v>7.1999999999999995E-2</v>
      </c>
    </row>
    <row r="317" spans="1:14" ht="15.75" customHeight="1" x14ac:dyDescent="0.25">
      <c r="A317" s="9"/>
      <c r="C317" s="10">
        <v>2013</v>
      </c>
      <c r="D317" s="16">
        <v>7.4999999999999997E-2</v>
      </c>
      <c r="E317" s="12">
        <v>41408</v>
      </c>
      <c r="F317" s="16">
        <v>6.5000000000000002E-2</v>
      </c>
      <c r="G317" s="12">
        <v>41505</v>
      </c>
      <c r="H317" s="16">
        <v>6.5000000000000002E-2</v>
      </c>
      <c r="I317" s="12">
        <v>41452</v>
      </c>
      <c r="J317" s="16">
        <v>6.4000000000000001E-2</v>
      </c>
      <c r="K317" s="46">
        <v>41445</v>
      </c>
      <c r="L317" s="41">
        <v>0</v>
      </c>
      <c r="M317" s="10" t="s">
        <v>220</v>
      </c>
      <c r="N317" s="341">
        <f t="shared" si="16"/>
        <v>7.0999999999999994E-2</v>
      </c>
    </row>
    <row r="318" spans="1:14" ht="15.75" customHeight="1" x14ac:dyDescent="0.25">
      <c r="A318" s="9"/>
      <c r="C318" s="10">
        <v>2014</v>
      </c>
      <c r="D318" s="16">
        <v>6.6000000000000003E-2</v>
      </c>
      <c r="E318" s="12">
        <v>41797</v>
      </c>
      <c r="F318" s="16">
        <v>6.4000000000000001E-2</v>
      </c>
      <c r="G318" s="12">
        <v>41796</v>
      </c>
      <c r="H318" s="16">
        <v>6.2E-2</v>
      </c>
      <c r="I318" s="12">
        <v>41784</v>
      </c>
      <c r="J318" s="16">
        <v>6.0999999999999999E-2</v>
      </c>
      <c r="K318" s="46">
        <v>41853</v>
      </c>
      <c r="L318" s="41">
        <v>0</v>
      </c>
      <c r="M318" s="10" t="s">
        <v>222</v>
      </c>
      <c r="N318" s="341">
        <f t="shared" si="16"/>
        <v>6.8000000000000005E-2</v>
      </c>
    </row>
    <row r="319" spans="1:14" ht="15.75" customHeight="1" thickBot="1" x14ac:dyDescent="0.3">
      <c r="A319" s="9"/>
      <c r="C319" s="17">
        <v>2015</v>
      </c>
      <c r="D319" s="28">
        <v>6.4000000000000001E-2</v>
      </c>
      <c r="E319" s="19">
        <v>42131</v>
      </c>
      <c r="F319" s="28">
        <v>6.4000000000000001E-2</v>
      </c>
      <c r="G319" s="19">
        <v>42111</v>
      </c>
      <c r="H319" s="28">
        <v>6.2E-2</v>
      </c>
      <c r="I319" s="19">
        <v>42147</v>
      </c>
      <c r="J319" s="28">
        <v>6.0999999999999999E-2</v>
      </c>
      <c r="K319" s="47">
        <v>42189</v>
      </c>
      <c r="L319" s="42">
        <v>0</v>
      </c>
      <c r="M319" s="17" t="s">
        <v>254</v>
      </c>
      <c r="N319" s="342">
        <f t="shared" si="16"/>
        <v>6.2E-2</v>
      </c>
    </row>
    <row r="320" spans="1:14" ht="15.75" customHeight="1" thickBot="1" x14ac:dyDescent="0.3">
      <c r="A320" s="9"/>
      <c r="C320" s="284"/>
      <c r="D320" s="287"/>
      <c r="E320" s="289"/>
      <c r="F320" s="287"/>
      <c r="G320" s="289"/>
      <c r="H320" s="287"/>
      <c r="I320" s="289"/>
      <c r="J320" s="290"/>
      <c r="K320" s="291"/>
      <c r="L320" s="274" t="s">
        <v>271</v>
      </c>
      <c r="M320" s="284"/>
      <c r="N320" s="350"/>
    </row>
    <row r="321" spans="1:14" ht="15.75" customHeight="1" thickBot="1" x14ac:dyDescent="0.3">
      <c r="A321" s="9"/>
      <c r="C321" s="17">
        <v>2016</v>
      </c>
      <c r="D321" s="28">
        <v>7.3999999999999996E-2</v>
      </c>
      <c r="E321" s="174">
        <v>42532</v>
      </c>
      <c r="F321" s="28">
        <v>7.0999999999999994E-2</v>
      </c>
      <c r="G321" s="174">
        <v>42514</v>
      </c>
      <c r="H321" s="28">
        <v>7.0000000000000007E-2</v>
      </c>
      <c r="I321" s="174">
        <v>42478</v>
      </c>
      <c r="J321" s="18">
        <v>6.8000000000000005E-2</v>
      </c>
      <c r="K321" s="182">
        <v>42573</v>
      </c>
      <c r="L321" s="42">
        <v>2</v>
      </c>
      <c r="M321" s="17" t="s">
        <v>260</v>
      </c>
      <c r="N321" s="342">
        <f>TRUNC(AVERAGE(J318:J321),3)</f>
        <v>6.3E-2</v>
      </c>
    </row>
    <row r="322" spans="1:14" ht="15.75" customHeight="1" x14ac:dyDescent="0.3">
      <c r="C322" s="131"/>
      <c r="D322" s="132"/>
      <c r="E322" s="217"/>
      <c r="F322" s="132"/>
      <c r="G322" s="131"/>
      <c r="H322" s="132"/>
      <c r="I322" s="131"/>
      <c r="J322" s="131"/>
      <c r="K322" s="131"/>
      <c r="L322" s="218"/>
      <c r="M322" s="218"/>
      <c r="N322" s="218"/>
    </row>
    <row r="323" spans="1:14" ht="15.75" customHeight="1" thickBot="1" x14ac:dyDescent="0.3"/>
    <row r="324" spans="1:14" ht="15.75" customHeight="1" x14ac:dyDescent="0.3">
      <c r="A324" s="261" t="s">
        <v>28</v>
      </c>
      <c r="B324" s="34"/>
      <c r="C324" s="275"/>
      <c r="D324" s="276"/>
      <c r="E324" s="277"/>
      <c r="F324" s="276"/>
      <c r="G324" s="277"/>
      <c r="H324" s="276"/>
      <c r="I324" s="277"/>
      <c r="J324" s="278"/>
      <c r="K324" s="277"/>
      <c r="L324" s="279"/>
      <c r="M324" s="371" t="s">
        <v>56</v>
      </c>
      <c r="N324" s="372"/>
    </row>
    <row r="325" spans="1:14" ht="15.75" customHeight="1" thickBot="1" x14ac:dyDescent="0.3">
      <c r="A325" s="34"/>
      <c r="C325" s="4" t="s">
        <v>2</v>
      </c>
      <c r="D325" s="99" t="s">
        <v>3</v>
      </c>
      <c r="E325" s="5" t="s">
        <v>58</v>
      </c>
      <c r="F325" s="99" t="s">
        <v>4</v>
      </c>
      <c r="G325" s="5" t="s">
        <v>58</v>
      </c>
      <c r="H325" s="99" t="s">
        <v>5</v>
      </c>
      <c r="I325" s="5" t="s">
        <v>58</v>
      </c>
      <c r="J325" s="6" t="s">
        <v>6</v>
      </c>
      <c r="K325" s="5" t="s">
        <v>58</v>
      </c>
      <c r="L325" s="145" t="s">
        <v>272</v>
      </c>
      <c r="M325" s="23" t="s">
        <v>142</v>
      </c>
      <c r="N325" s="8" t="s">
        <v>57</v>
      </c>
    </row>
    <row r="326" spans="1:14" ht="15.75" customHeight="1" thickBot="1" x14ac:dyDescent="0.3">
      <c r="A326" s="292" t="s">
        <v>29</v>
      </c>
      <c r="C326" s="10">
        <v>2007</v>
      </c>
      <c r="D326" s="27">
        <v>9.0999999999999998E-2</v>
      </c>
      <c r="E326" s="12">
        <v>39250</v>
      </c>
      <c r="F326" s="16">
        <v>8.8999999999999996E-2</v>
      </c>
      <c r="G326" s="12">
        <v>39248</v>
      </c>
      <c r="H326" s="16">
        <v>8.8999999999999996E-2</v>
      </c>
      <c r="I326" s="12">
        <v>39249</v>
      </c>
      <c r="J326" s="16">
        <v>8.4000000000000005E-2</v>
      </c>
      <c r="K326" s="46">
        <v>39244</v>
      </c>
      <c r="L326" s="173">
        <v>3</v>
      </c>
      <c r="M326" s="10" t="s">
        <v>153</v>
      </c>
      <c r="N326" s="341">
        <v>8.1000000000000003E-2</v>
      </c>
    </row>
    <row r="327" spans="1:14" ht="15.75" customHeight="1" thickBot="1" x14ac:dyDescent="0.3">
      <c r="A327" s="26" t="s">
        <v>113</v>
      </c>
      <c r="C327" s="284"/>
      <c r="D327" s="285"/>
      <c r="E327" s="286"/>
      <c r="F327" s="287"/>
      <c r="G327" s="286"/>
      <c r="H327" s="287"/>
      <c r="I327" s="286"/>
      <c r="J327" s="287"/>
      <c r="K327" s="288"/>
      <c r="L327" s="274" t="s">
        <v>270</v>
      </c>
      <c r="M327" s="284"/>
      <c r="N327" s="350"/>
    </row>
    <row r="328" spans="1:14" ht="15.75" customHeight="1" x14ac:dyDescent="0.25">
      <c r="A328" s="9" t="s">
        <v>198</v>
      </c>
      <c r="C328" s="10">
        <v>2008</v>
      </c>
      <c r="D328" s="27">
        <v>8.2000000000000003E-2</v>
      </c>
      <c r="E328" s="12">
        <v>39657</v>
      </c>
      <c r="F328" s="27">
        <v>7.1999999999999995E-2</v>
      </c>
      <c r="G328" s="12">
        <v>39601</v>
      </c>
      <c r="H328" s="16">
        <v>7.0000000000000007E-2</v>
      </c>
      <c r="I328" s="12">
        <v>39693</v>
      </c>
      <c r="J328" s="16">
        <v>6.9000000000000006E-2</v>
      </c>
      <c r="K328" s="46">
        <v>39574</v>
      </c>
      <c r="L328" s="173">
        <v>1</v>
      </c>
      <c r="M328" s="10" t="s">
        <v>188</v>
      </c>
      <c r="N328" s="341">
        <v>7.3999999999999996E-2</v>
      </c>
    </row>
    <row r="329" spans="1:14" ht="15.75" customHeight="1" x14ac:dyDescent="0.25">
      <c r="A329" s="9"/>
      <c r="C329" s="10">
        <v>2009</v>
      </c>
      <c r="D329" s="27">
        <v>7.2999999999999995E-2</v>
      </c>
      <c r="E329" s="12">
        <v>39987</v>
      </c>
      <c r="F329" s="27">
        <v>7.0000000000000007E-2</v>
      </c>
      <c r="G329" s="12">
        <v>39989</v>
      </c>
      <c r="H329" s="16">
        <v>7.0000000000000007E-2</v>
      </c>
      <c r="I329" s="12">
        <v>39988</v>
      </c>
      <c r="J329" s="16">
        <v>6.7000000000000004E-2</v>
      </c>
      <c r="K329" s="46">
        <v>39953</v>
      </c>
      <c r="L329" s="173">
        <v>0</v>
      </c>
      <c r="M329" s="10" t="s">
        <v>199</v>
      </c>
      <c r="N329" s="341">
        <f>TRUNC(AVERAGE(J326:J329),3)</f>
        <v>7.2999999999999995E-2</v>
      </c>
    </row>
    <row r="330" spans="1:14" ht="15.75" customHeight="1" x14ac:dyDescent="0.25">
      <c r="A330" s="9"/>
      <c r="C330" s="10">
        <v>2010</v>
      </c>
      <c r="D330" s="27">
        <v>0.08</v>
      </c>
      <c r="E330" s="12">
        <v>40324</v>
      </c>
      <c r="F330" s="27">
        <v>7.5999999999999998E-2</v>
      </c>
      <c r="G330" s="12">
        <v>40401</v>
      </c>
      <c r="H330" s="16">
        <v>6.8000000000000005E-2</v>
      </c>
      <c r="I330" s="12">
        <v>40282</v>
      </c>
      <c r="J330" s="16">
        <v>6.7000000000000004E-2</v>
      </c>
      <c r="K330" s="46">
        <v>40283</v>
      </c>
      <c r="L330" s="173">
        <v>2</v>
      </c>
      <c r="M330" s="10" t="s">
        <v>205</v>
      </c>
      <c r="N330" s="341">
        <f t="shared" ref="N330:N335" si="17">TRUNC(AVERAGE(J328:J330),3)</f>
        <v>6.7000000000000004E-2</v>
      </c>
    </row>
    <row r="331" spans="1:14" ht="15.75" customHeight="1" x14ac:dyDescent="0.25">
      <c r="A331" s="9"/>
      <c r="C331" s="10">
        <v>2011</v>
      </c>
      <c r="D331" s="27">
        <v>8.2000000000000003E-2</v>
      </c>
      <c r="E331" s="12">
        <v>40788</v>
      </c>
      <c r="F331" s="27">
        <v>7.4999999999999997E-2</v>
      </c>
      <c r="G331" s="12">
        <v>40756</v>
      </c>
      <c r="H331" s="27">
        <v>7.3999999999999996E-2</v>
      </c>
      <c r="I331" s="12">
        <v>40745</v>
      </c>
      <c r="J331" s="16">
        <v>6.8000000000000005E-2</v>
      </c>
      <c r="K331" s="46">
        <v>40740</v>
      </c>
      <c r="L331" s="173">
        <v>1</v>
      </c>
      <c r="M331" s="10" t="s">
        <v>208</v>
      </c>
      <c r="N331" s="341">
        <f t="shared" si="17"/>
        <v>6.7000000000000004E-2</v>
      </c>
    </row>
    <row r="332" spans="1:14" ht="15.75" customHeight="1" x14ac:dyDescent="0.25">
      <c r="A332" s="9"/>
      <c r="C332" s="10">
        <v>2012</v>
      </c>
      <c r="D332" s="27">
        <v>0.111</v>
      </c>
      <c r="E332" s="12">
        <v>41124</v>
      </c>
      <c r="F332" s="27">
        <v>0.10199999999999999</v>
      </c>
      <c r="G332" s="12">
        <v>41088</v>
      </c>
      <c r="H332" s="27">
        <v>0.10100000000000001</v>
      </c>
      <c r="I332" s="12">
        <v>41096</v>
      </c>
      <c r="J332" s="16">
        <v>8.1000000000000003E-2</v>
      </c>
      <c r="K332" s="46">
        <v>41084</v>
      </c>
      <c r="L332" s="173">
        <v>7</v>
      </c>
      <c r="M332" s="10" t="s">
        <v>209</v>
      </c>
      <c r="N332" s="341">
        <f t="shared" si="17"/>
        <v>7.1999999999999995E-2</v>
      </c>
    </row>
    <row r="333" spans="1:14" ht="15.75" customHeight="1" x14ac:dyDescent="0.25">
      <c r="A333" s="9"/>
      <c r="C333" s="10">
        <v>2013</v>
      </c>
      <c r="D333" s="16">
        <v>7.6999999999999999E-2</v>
      </c>
      <c r="E333" s="12">
        <v>41408</v>
      </c>
      <c r="F333" s="16">
        <v>7.3999999999999996E-2</v>
      </c>
      <c r="G333" s="12">
        <v>41452</v>
      </c>
      <c r="H333" s="16">
        <v>6.9000000000000006E-2</v>
      </c>
      <c r="I333" s="12">
        <v>41504</v>
      </c>
      <c r="J333" s="16">
        <v>6.9000000000000006E-2</v>
      </c>
      <c r="K333" s="46">
        <v>41445</v>
      </c>
      <c r="L333" s="173">
        <v>1</v>
      </c>
      <c r="M333" s="10" t="s">
        <v>220</v>
      </c>
      <c r="N333" s="341">
        <f t="shared" si="17"/>
        <v>7.1999999999999995E-2</v>
      </c>
    </row>
    <row r="334" spans="1:14" ht="15.75" customHeight="1" x14ac:dyDescent="0.25">
      <c r="A334" s="9"/>
      <c r="C334" s="10">
        <v>2014</v>
      </c>
      <c r="D334" s="16">
        <v>7.2999999999999995E-2</v>
      </c>
      <c r="E334" s="12">
        <v>41853</v>
      </c>
      <c r="F334" s="16">
        <v>7.0999999999999994E-2</v>
      </c>
      <c r="G334" s="12">
        <v>41840</v>
      </c>
      <c r="H334" s="16">
        <v>7.0999999999999994E-2</v>
      </c>
      <c r="I334" s="12">
        <v>41797</v>
      </c>
      <c r="J334" s="16">
        <v>7.0999999999999994E-2</v>
      </c>
      <c r="K334" s="46">
        <v>41784</v>
      </c>
      <c r="L334" s="173">
        <v>0</v>
      </c>
      <c r="M334" s="10" t="s">
        <v>222</v>
      </c>
      <c r="N334" s="341">
        <f t="shared" si="17"/>
        <v>7.2999999999999995E-2</v>
      </c>
    </row>
    <row r="335" spans="1:14" ht="15.75" customHeight="1" thickBot="1" x14ac:dyDescent="0.3">
      <c r="A335" s="9"/>
      <c r="C335" s="17">
        <v>2015</v>
      </c>
      <c r="D335" s="28">
        <v>7.6999999999999999E-2</v>
      </c>
      <c r="E335" s="19">
        <v>42210</v>
      </c>
      <c r="F335" s="28">
        <v>7.0999999999999994E-2</v>
      </c>
      <c r="G335" s="19">
        <v>42208</v>
      </c>
      <c r="H335" s="28">
        <v>6.7000000000000004E-2</v>
      </c>
      <c r="I335" s="19">
        <v>42131</v>
      </c>
      <c r="J335" s="28">
        <v>6.6000000000000003E-2</v>
      </c>
      <c r="K335" s="47">
        <v>42111</v>
      </c>
      <c r="L335" s="199">
        <v>1</v>
      </c>
      <c r="M335" s="17" t="s">
        <v>254</v>
      </c>
      <c r="N335" s="342">
        <f t="shared" si="17"/>
        <v>6.8000000000000005E-2</v>
      </c>
    </row>
    <row r="336" spans="1:14" ht="15.75" customHeight="1" thickBot="1" x14ac:dyDescent="0.3">
      <c r="A336" s="9"/>
      <c r="C336" s="284"/>
      <c r="D336" s="287"/>
      <c r="E336" s="289"/>
      <c r="F336" s="287"/>
      <c r="G336" s="289"/>
      <c r="H336" s="287"/>
      <c r="I336" s="289"/>
      <c r="J336" s="290"/>
      <c r="K336" s="291"/>
      <c r="L336" s="274" t="s">
        <v>271</v>
      </c>
      <c r="M336" s="284"/>
      <c r="N336" s="350"/>
    </row>
    <row r="337" spans="1:14" ht="15.75" customHeight="1" thickBot="1" x14ac:dyDescent="0.3">
      <c r="A337" s="9"/>
      <c r="C337" s="17">
        <v>2016</v>
      </c>
      <c r="D337" s="28">
        <v>7.8E-2</v>
      </c>
      <c r="E337" s="174">
        <v>42532</v>
      </c>
      <c r="F337" s="28">
        <v>7.1999999999999995E-2</v>
      </c>
      <c r="G337" s="174">
        <v>42585</v>
      </c>
      <c r="H337" s="28">
        <v>7.0999999999999994E-2</v>
      </c>
      <c r="I337" s="174">
        <v>42477</v>
      </c>
      <c r="J337" s="18">
        <v>7.0000000000000007E-2</v>
      </c>
      <c r="K337" s="182">
        <v>42573</v>
      </c>
      <c r="L337" s="42">
        <v>3</v>
      </c>
      <c r="M337" s="17" t="s">
        <v>260</v>
      </c>
      <c r="N337" s="342">
        <f>TRUNC(AVERAGE(J334:J337),3)</f>
        <v>6.9000000000000006E-2</v>
      </c>
    </row>
    <row r="338" spans="1:14" ht="15.75" customHeight="1" x14ac:dyDescent="0.3">
      <c r="C338" s="131"/>
      <c r="D338" s="132"/>
      <c r="E338" s="217"/>
      <c r="F338" s="132"/>
      <c r="G338" s="131"/>
      <c r="H338" s="132"/>
      <c r="I338" s="131"/>
      <c r="J338" s="131"/>
      <c r="K338" s="131"/>
      <c r="L338" s="218"/>
      <c r="M338" s="218"/>
      <c r="N338" s="218"/>
    </row>
    <row r="339" spans="1:14" ht="15.75" customHeight="1" thickBot="1" x14ac:dyDescent="0.3"/>
    <row r="340" spans="1:14" ht="15.75" customHeight="1" x14ac:dyDescent="0.3">
      <c r="A340" s="261" t="s">
        <v>28</v>
      </c>
      <c r="C340" s="275"/>
      <c r="D340" s="276"/>
      <c r="E340" s="277"/>
      <c r="F340" s="276"/>
      <c r="G340" s="277"/>
      <c r="H340" s="276"/>
      <c r="I340" s="277"/>
      <c r="J340" s="278"/>
      <c r="K340" s="277"/>
      <c r="L340" s="279"/>
      <c r="M340" s="358" t="s">
        <v>56</v>
      </c>
      <c r="N340" s="359"/>
    </row>
    <row r="341" spans="1:14" ht="15.75" customHeight="1" thickBot="1" x14ac:dyDescent="0.3">
      <c r="A341" s="9"/>
      <c r="C341" s="4" t="s">
        <v>2</v>
      </c>
      <c r="D341" s="99" t="s">
        <v>3</v>
      </c>
      <c r="E341" s="5" t="s">
        <v>58</v>
      </c>
      <c r="F341" s="99" t="s">
        <v>4</v>
      </c>
      <c r="G341" s="5" t="s">
        <v>58</v>
      </c>
      <c r="H341" s="99" t="s">
        <v>5</v>
      </c>
      <c r="I341" s="5" t="s">
        <v>58</v>
      </c>
      <c r="J341" s="6" t="s">
        <v>6</v>
      </c>
      <c r="K341" s="5" t="s">
        <v>58</v>
      </c>
      <c r="L341" s="145" t="s">
        <v>272</v>
      </c>
      <c r="M341" s="23" t="s">
        <v>142</v>
      </c>
      <c r="N341" s="8" t="s">
        <v>57</v>
      </c>
    </row>
    <row r="342" spans="1:14" ht="15.75" customHeight="1" thickBot="1" x14ac:dyDescent="0.3">
      <c r="A342" s="292" t="s">
        <v>30</v>
      </c>
      <c r="C342" s="10">
        <v>2007</v>
      </c>
      <c r="D342" s="27">
        <v>8.4000000000000005E-2</v>
      </c>
      <c r="E342" s="12">
        <v>39248</v>
      </c>
      <c r="F342" s="16">
        <v>8.3000000000000004E-2</v>
      </c>
      <c r="G342" s="12">
        <v>39250</v>
      </c>
      <c r="H342" s="16">
        <v>8.1000000000000003E-2</v>
      </c>
      <c r="I342" s="12">
        <v>39346</v>
      </c>
      <c r="J342" s="16">
        <v>0.08</v>
      </c>
      <c r="K342" s="46">
        <v>39249</v>
      </c>
      <c r="L342" s="41">
        <v>0</v>
      </c>
      <c r="M342" s="10" t="s">
        <v>153</v>
      </c>
      <c r="N342" s="341">
        <v>7.5999999999999998E-2</v>
      </c>
    </row>
    <row r="343" spans="1:14" ht="15.75" customHeight="1" thickBot="1" x14ac:dyDescent="0.3">
      <c r="A343" s="26" t="s">
        <v>114</v>
      </c>
      <c r="C343" s="284"/>
      <c r="D343" s="285"/>
      <c r="E343" s="286"/>
      <c r="F343" s="287"/>
      <c r="G343" s="286"/>
      <c r="H343" s="287"/>
      <c r="I343" s="286"/>
      <c r="J343" s="287"/>
      <c r="K343" s="288"/>
      <c r="L343" s="274" t="s">
        <v>270</v>
      </c>
      <c r="M343" s="284"/>
      <c r="N343" s="350"/>
    </row>
    <row r="344" spans="1:14" ht="15.75" customHeight="1" x14ac:dyDescent="0.25">
      <c r="A344" s="9" t="s">
        <v>198</v>
      </c>
      <c r="C344" s="10">
        <v>2008</v>
      </c>
      <c r="D344" s="27">
        <v>6.6000000000000003E-2</v>
      </c>
      <c r="E344" s="12">
        <v>39574</v>
      </c>
      <c r="F344" s="16">
        <v>6.2E-2</v>
      </c>
      <c r="G344" s="12">
        <v>39601</v>
      </c>
      <c r="H344" s="16">
        <v>6.2E-2</v>
      </c>
      <c r="I344" s="12">
        <v>39560</v>
      </c>
      <c r="J344" s="16">
        <v>6.0999999999999999E-2</v>
      </c>
      <c r="K344" s="46">
        <v>39631</v>
      </c>
      <c r="L344" s="41">
        <v>0</v>
      </c>
      <c r="M344" s="10" t="s">
        <v>188</v>
      </c>
      <c r="N344" s="341">
        <v>7.0000000000000007E-2</v>
      </c>
    </row>
    <row r="345" spans="1:14" ht="15.75" customHeight="1" x14ac:dyDescent="0.25">
      <c r="A345" s="9"/>
      <c r="C345" s="10">
        <v>2009</v>
      </c>
      <c r="D345" s="27">
        <v>7.5999999999999998E-2</v>
      </c>
      <c r="E345" s="12">
        <v>39989</v>
      </c>
      <c r="F345" s="16">
        <v>6.9000000000000006E-2</v>
      </c>
      <c r="G345" s="12">
        <v>39988</v>
      </c>
      <c r="H345" s="16">
        <v>6.6000000000000003E-2</v>
      </c>
      <c r="I345" s="12">
        <v>39987</v>
      </c>
      <c r="J345" s="16">
        <v>6.4000000000000001E-2</v>
      </c>
      <c r="K345" s="46">
        <v>39953</v>
      </c>
      <c r="L345" s="41">
        <v>1</v>
      </c>
      <c r="M345" s="10" t="s">
        <v>199</v>
      </c>
      <c r="N345" s="341">
        <f>TRUNC(AVERAGE(J342:J345),3)</f>
        <v>6.8000000000000005E-2</v>
      </c>
    </row>
    <row r="346" spans="1:14" ht="15.75" customHeight="1" x14ac:dyDescent="0.25">
      <c r="A346" s="9"/>
      <c r="C346" s="10">
        <v>2010</v>
      </c>
      <c r="D346" s="27">
        <v>6.3E-2</v>
      </c>
      <c r="E346" s="12">
        <v>40324</v>
      </c>
      <c r="F346" s="16">
        <v>6.2E-2</v>
      </c>
      <c r="G346" s="12">
        <v>40328</v>
      </c>
      <c r="H346" s="16">
        <v>6.2E-2</v>
      </c>
      <c r="I346" s="12">
        <v>40327</v>
      </c>
      <c r="J346" s="16">
        <v>6.0999999999999999E-2</v>
      </c>
      <c r="K346" s="46">
        <v>40278</v>
      </c>
      <c r="L346" s="41">
        <v>0</v>
      </c>
      <c r="M346" s="10" t="s">
        <v>205</v>
      </c>
      <c r="N346" s="341">
        <f t="shared" ref="N346:N351" si="18">TRUNC(AVERAGE(J344:J346),3)</f>
        <v>6.2E-2</v>
      </c>
    </row>
    <row r="347" spans="1:14" ht="15.75" customHeight="1" x14ac:dyDescent="0.25">
      <c r="A347" s="9"/>
      <c r="C347" s="10">
        <v>2011</v>
      </c>
      <c r="D347" s="27">
        <v>7.6999999999999999E-2</v>
      </c>
      <c r="E347" s="12">
        <v>40788</v>
      </c>
      <c r="F347" s="27">
        <v>6.4000000000000001E-2</v>
      </c>
      <c r="G347" s="12">
        <v>40699</v>
      </c>
      <c r="H347" s="27">
        <v>6.3E-2</v>
      </c>
      <c r="I347" s="12">
        <v>40789</v>
      </c>
      <c r="J347" s="16">
        <v>6.3E-2</v>
      </c>
      <c r="K347" s="46">
        <v>40729</v>
      </c>
      <c r="L347" s="41">
        <v>1</v>
      </c>
      <c r="M347" s="10" t="s">
        <v>208</v>
      </c>
      <c r="N347" s="341">
        <f t="shared" si="18"/>
        <v>6.2E-2</v>
      </c>
    </row>
    <row r="348" spans="1:14" ht="15.75" customHeight="1" x14ac:dyDescent="0.25">
      <c r="A348" s="9"/>
      <c r="C348" s="10">
        <v>2012</v>
      </c>
      <c r="D348" s="27">
        <v>7.3999999999999996E-2</v>
      </c>
      <c r="E348" s="12">
        <v>41075</v>
      </c>
      <c r="F348" s="27">
        <v>6.9000000000000006E-2</v>
      </c>
      <c r="G348" s="12">
        <v>41151</v>
      </c>
      <c r="H348" s="27">
        <v>6.7000000000000004E-2</v>
      </c>
      <c r="I348" s="12">
        <v>41124</v>
      </c>
      <c r="J348" s="16">
        <v>6.7000000000000004E-2</v>
      </c>
      <c r="K348" s="46">
        <v>41069</v>
      </c>
      <c r="L348" s="41">
        <v>0</v>
      </c>
      <c r="M348" s="10" t="s">
        <v>209</v>
      </c>
      <c r="N348" s="341">
        <f t="shared" si="18"/>
        <v>6.3E-2</v>
      </c>
    </row>
    <row r="349" spans="1:14" ht="15.75" customHeight="1" x14ac:dyDescent="0.25">
      <c r="A349" s="9"/>
      <c r="C349" s="10">
        <v>2013</v>
      </c>
      <c r="D349" s="16">
        <v>7.0999999999999994E-2</v>
      </c>
      <c r="E349" s="12">
        <v>41452</v>
      </c>
      <c r="F349" s="16">
        <v>6.7000000000000004E-2</v>
      </c>
      <c r="G349" s="12">
        <v>41408</v>
      </c>
      <c r="H349" s="16">
        <v>6.5000000000000002E-2</v>
      </c>
      <c r="I349" s="12">
        <v>41505</v>
      </c>
      <c r="J349" s="16">
        <v>6.3E-2</v>
      </c>
      <c r="K349" s="46">
        <v>41526</v>
      </c>
      <c r="L349" s="41">
        <v>0</v>
      </c>
      <c r="M349" s="10" t="s">
        <v>220</v>
      </c>
      <c r="N349" s="341">
        <f t="shared" si="18"/>
        <v>6.4000000000000001E-2</v>
      </c>
    </row>
    <row r="350" spans="1:14" ht="15.75" customHeight="1" x14ac:dyDescent="0.25">
      <c r="A350" s="9"/>
      <c r="C350" s="10">
        <v>2014</v>
      </c>
      <c r="D350" s="16">
        <v>7.0999999999999994E-2</v>
      </c>
      <c r="E350" s="12">
        <v>41853</v>
      </c>
      <c r="F350" s="16">
        <v>7.0999999999999994E-2</v>
      </c>
      <c r="G350" s="12">
        <v>41797</v>
      </c>
      <c r="H350" s="16">
        <v>7.0000000000000007E-2</v>
      </c>
      <c r="I350" s="12">
        <v>41784</v>
      </c>
      <c r="J350" s="16">
        <v>6.7000000000000004E-2</v>
      </c>
      <c r="K350" s="46">
        <v>41827</v>
      </c>
      <c r="L350" s="41">
        <v>0</v>
      </c>
      <c r="M350" s="10" t="s">
        <v>222</v>
      </c>
      <c r="N350" s="341">
        <f t="shared" si="18"/>
        <v>6.5000000000000002E-2</v>
      </c>
    </row>
    <row r="351" spans="1:14" ht="15.75" customHeight="1" thickBot="1" x14ac:dyDescent="0.3">
      <c r="A351" s="9"/>
      <c r="C351" s="17">
        <v>2015</v>
      </c>
      <c r="D351" s="28">
        <v>6.7000000000000004E-2</v>
      </c>
      <c r="E351" s="19">
        <v>42208</v>
      </c>
      <c r="F351" s="28">
        <v>6.5000000000000002E-2</v>
      </c>
      <c r="G351" s="19">
        <v>42131</v>
      </c>
      <c r="H351" s="28">
        <v>6.3E-2</v>
      </c>
      <c r="I351" s="19">
        <v>42147</v>
      </c>
      <c r="J351" s="28">
        <v>0.06</v>
      </c>
      <c r="K351" s="47">
        <v>42126</v>
      </c>
      <c r="L351" s="42">
        <v>0</v>
      </c>
      <c r="M351" s="17" t="s">
        <v>254</v>
      </c>
      <c r="N351" s="342">
        <f t="shared" si="18"/>
        <v>6.3E-2</v>
      </c>
    </row>
    <row r="352" spans="1:14" ht="15.75" customHeight="1" thickBot="1" x14ac:dyDescent="0.3">
      <c r="A352" s="9"/>
      <c r="C352" s="284"/>
      <c r="D352" s="287"/>
      <c r="E352" s="289"/>
      <c r="F352" s="287"/>
      <c r="G352" s="289"/>
      <c r="H352" s="287"/>
      <c r="I352" s="289"/>
      <c r="J352" s="290"/>
      <c r="K352" s="291"/>
      <c r="L352" s="274" t="s">
        <v>271</v>
      </c>
      <c r="M352" s="284"/>
      <c r="N352" s="350"/>
    </row>
    <row r="353" spans="1:14" ht="15.75" customHeight="1" thickBot="1" x14ac:dyDescent="0.3">
      <c r="A353" s="9"/>
      <c r="C353" s="17">
        <v>2016</v>
      </c>
      <c r="D353" s="28">
        <v>7.6999999999999999E-2</v>
      </c>
      <c r="E353" s="174">
        <v>42532</v>
      </c>
      <c r="F353" s="28">
        <v>7.1999999999999995E-2</v>
      </c>
      <c r="G353" s="174">
        <v>42540</v>
      </c>
      <c r="H353" s="28">
        <v>7.1999999999999995E-2</v>
      </c>
      <c r="I353" s="174">
        <v>42514</v>
      </c>
      <c r="J353" s="18">
        <v>7.0999999999999994E-2</v>
      </c>
      <c r="K353" s="182">
        <v>42478</v>
      </c>
      <c r="L353" s="42">
        <v>4</v>
      </c>
      <c r="M353" s="17" t="s">
        <v>260</v>
      </c>
      <c r="N353" s="342">
        <f>TRUNC(AVERAGE(J350:J353),3)</f>
        <v>6.6000000000000003E-2</v>
      </c>
    </row>
    <row r="354" spans="1:14" ht="15.75" customHeight="1" x14ac:dyDescent="0.3">
      <c r="C354" s="131"/>
      <c r="D354" s="132"/>
      <c r="E354" s="217"/>
      <c r="F354" s="132"/>
      <c r="G354" s="131"/>
      <c r="H354" s="132"/>
      <c r="I354" s="131"/>
      <c r="J354" s="131"/>
      <c r="K354" s="131"/>
      <c r="L354" s="218"/>
      <c r="M354" s="218"/>
      <c r="N354" s="218"/>
    </row>
    <row r="355" spans="1:14" ht="15.75" customHeight="1" x14ac:dyDescent="0.25"/>
    <row r="356" spans="1:14" ht="21" x14ac:dyDescent="0.4">
      <c r="E356" s="51" t="s">
        <v>138</v>
      </c>
    </row>
    <row r="357" spans="1:14" ht="15.75" customHeight="1" x14ac:dyDescent="0.3">
      <c r="E357" s="52" t="s">
        <v>0</v>
      </c>
    </row>
    <row r="358" spans="1:14" ht="15.75" customHeight="1" thickBot="1" x14ac:dyDescent="0.3"/>
    <row r="359" spans="1:14" ht="15.75" customHeight="1" x14ac:dyDescent="0.3">
      <c r="A359" s="53" t="s">
        <v>1</v>
      </c>
      <c r="C359" s="224"/>
      <c r="D359" s="225"/>
      <c r="E359" s="226"/>
      <c r="F359" s="225"/>
      <c r="G359" s="226"/>
      <c r="H359" s="225"/>
      <c r="I359" s="226"/>
      <c r="J359" s="227"/>
      <c r="K359" s="226"/>
      <c r="L359" s="224"/>
      <c r="M359" s="358" t="s">
        <v>56</v>
      </c>
      <c r="N359" s="359"/>
    </row>
    <row r="360" spans="1:14" ht="15.75" customHeight="1" thickBot="1" x14ac:dyDescent="0.3">
      <c r="A360" s="26"/>
      <c r="B360" s="22"/>
      <c r="C360" s="4" t="s">
        <v>2</v>
      </c>
      <c r="D360" s="99" t="s">
        <v>3</v>
      </c>
      <c r="E360" s="5" t="s">
        <v>58</v>
      </c>
      <c r="F360" s="99" t="s">
        <v>4</v>
      </c>
      <c r="G360" s="5" t="s">
        <v>58</v>
      </c>
      <c r="H360" s="99" t="s">
        <v>5</v>
      </c>
      <c r="I360" s="5" t="s">
        <v>58</v>
      </c>
      <c r="J360" s="6" t="s">
        <v>6</v>
      </c>
      <c r="K360" s="5" t="s">
        <v>58</v>
      </c>
      <c r="L360" s="4" t="s">
        <v>272</v>
      </c>
      <c r="M360" s="7" t="s">
        <v>142</v>
      </c>
      <c r="N360" s="8" t="s">
        <v>57</v>
      </c>
    </row>
    <row r="361" spans="1:14" ht="15.75" customHeight="1" thickBot="1" x14ac:dyDescent="0.3">
      <c r="A361" s="162" t="s">
        <v>238</v>
      </c>
      <c r="C361" s="10">
        <v>2007</v>
      </c>
      <c r="D361" s="27">
        <v>8.3000000000000004E-2</v>
      </c>
      <c r="E361" s="12">
        <v>39225</v>
      </c>
      <c r="F361" s="16">
        <v>8.2000000000000003E-2</v>
      </c>
      <c r="G361" s="12">
        <v>39296</v>
      </c>
      <c r="H361" s="16">
        <v>7.9000000000000001E-2</v>
      </c>
      <c r="I361" s="12">
        <v>39251</v>
      </c>
      <c r="J361" s="16">
        <v>7.6999999999999999E-2</v>
      </c>
      <c r="K361" s="46">
        <v>39194</v>
      </c>
      <c r="L361" s="41">
        <v>0</v>
      </c>
      <c r="M361" s="10" t="s">
        <v>153</v>
      </c>
      <c r="N361" s="341">
        <v>7.8E-2</v>
      </c>
    </row>
    <row r="362" spans="1:14" ht="15.75" customHeight="1" thickBot="1" x14ac:dyDescent="0.3">
      <c r="A362" s="26" t="s">
        <v>92</v>
      </c>
      <c r="C362" s="228"/>
      <c r="D362" s="295"/>
      <c r="E362" s="296"/>
      <c r="F362" s="229"/>
      <c r="G362" s="296"/>
      <c r="H362" s="229"/>
      <c r="I362" s="296"/>
      <c r="J362" s="229"/>
      <c r="K362" s="297"/>
      <c r="L362" s="274" t="s">
        <v>270</v>
      </c>
      <c r="M362" s="228"/>
      <c r="N362" s="349"/>
    </row>
    <row r="363" spans="1:14" ht="15.75" customHeight="1" x14ac:dyDescent="0.25">
      <c r="A363" s="9" t="s">
        <v>198</v>
      </c>
      <c r="C363" s="10">
        <v>2008</v>
      </c>
      <c r="D363" s="27">
        <v>7.0999999999999994E-2</v>
      </c>
      <c r="E363" s="12">
        <v>39647</v>
      </c>
      <c r="F363" s="16">
        <v>6.6000000000000003E-2</v>
      </c>
      <c r="G363" s="12">
        <v>39693</v>
      </c>
      <c r="H363" s="16">
        <v>6.6000000000000003E-2</v>
      </c>
      <c r="I363" s="12">
        <v>39683</v>
      </c>
      <c r="J363" s="16">
        <v>6.6000000000000003E-2</v>
      </c>
      <c r="K363" s="46">
        <v>39646</v>
      </c>
      <c r="L363" s="41">
        <v>0</v>
      </c>
      <c r="M363" s="10" t="s">
        <v>188</v>
      </c>
      <c r="N363" s="341">
        <v>7.1999999999999995E-2</v>
      </c>
    </row>
    <row r="364" spans="1:14" ht="15.75" customHeight="1" x14ac:dyDescent="0.25">
      <c r="A364" s="9"/>
      <c r="C364" s="10">
        <v>2009</v>
      </c>
      <c r="D364" s="27">
        <v>7.0999999999999994E-2</v>
      </c>
      <c r="E364" s="12">
        <v>39989</v>
      </c>
      <c r="F364" s="27">
        <v>6.9000000000000006E-2</v>
      </c>
      <c r="G364" s="12">
        <v>39988</v>
      </c>
      <c r="H364" s="16">
        <v>6.6000000000000003E-2</v>
      </c>
      <c r="I364" s="12">
        <v>39971</v>
      </c>
      <c r="J364" s="16">
        <v>6.5000000000000002E-2</v>
      </c>
      <c r="K364" s="46">
        <v>39991</v>
      </c>
      <c r="L364" s="41">
        <v>0</v>
      </c>
      <c r="M364" s="10" t="s">
        <v>199</v>
      </c>
      <c r="N364" s="341">
        <f>TRUNC(AVERAGE(J361:J364),3)</f>
        <v>6.9000000000000006E-2</v>
      </c>
    </row>
    <row r="365" spans="1:14" ht="15.75" customHeight="1" x14ac:dyDescent="0.25">
      <c r="A365" s="9"/>
      <c r="C365" s="10">
        <v>2010</v>
      </c>
      <c r="D365" s="27">
        <v>6.8000000000000005E-2</v>
      </c>
      <c r="E365" s="12">
        <v>40400</v>
      </c>
      <c r="F365" s="27">
        <v>6.8000000000000005E-2</v>
      </c>
      <c r="G365" s="12">
        <v>40283</v>
      </c>
      <c r="H365" s="16">
        <v>6.7000000000000004E-2</v>
      </c>
      <c r="I365" s="12">
        <v>40410</v>
      </c>
      <c r="J365" s="16">
        <v>6.5000000000000002E-2</v>
      </c>
      <c r="K365" s="46">
        <v>40442</v>
      </c>
      <c r="L365" s="41">
        <v>0</v>
      </c>
      <c r="M365" s="10" t="s">
        <v>205</v>
      </c>
      <c r="N365" s="341">
        <f t="shared" ref="N365:N370" si="19">TRUNC(AVERAGE(J363:J365),3)</f>
        <v>6.5000000000000002E-2</v>
      </c>
    </row>
    <row r="366" spans="1:14" ht="15.75" customHeight="1" x14ac:dyDescent="0.25">
      <c r="A366" s="9"/>
      <c r="C366" s="10">
        <v>2011</v>
      </c>
      <c r="D366" s="27">
        <v>7.4999999999999997E-2</v>
      </c>
      <c r="E366" s="12">
        <v>40702</v>
      </c>
      <c r="F366" s="16">
        <v>7.2999999999999995E-2</v>
      </c>
      <c r="G366" s="12">
        <v>40729</v>
      </c>
      <c r="H366" s="16">
        <v>7.0999999999999994E-2</v>
      </c>
      <c r="I366" s="12">
        <v>40741</v>
      </c>
      <c r="J366" s="16">
        <v>7.0000000000000007E-2</v>
      </c>
      <c r="K366" s="46">
        <v>40700</v>
      </c>
      <c r="L366" s="41">
        <v>0</v>
      </c>
      <c r="M366" s="10" t="s">
        <v>208</v>
      </c>
      <c r="N366" s="341">
        <f t="shared" si="19"/>
        <v>6.6000000000000003E-2</v>
      </c>
    </row>
    <row r="367" spans="1:14" ht="15.75" customHeight="1" x14ac:dyDescent="0.25">
      <c r="A367" s="9"/>
      <c r="C367" s="10">
        <v>2012</v>
      </c>
      <c r="D367" s="27">
        <v>9.7000000000000003E-2</v>
      </c>
      <c r="E367" s="12">
        <v>41088</v>
      </c>
      <c r="F367" s="27">
        <v>7.8E-2</v>
      </c>
      <c r="G367" s="12">
        <v>41096</v>
      </c>
      <c r="H367" s="27">
        <v>7.8E-2</v>
      </c>
      <c r="I367" s="12">
        <v>41075</v>
      </c>
      <c r="J367" s="16">
        <v>7.6999999999999999E-2</v>
      </c>
      <c r="K367" s="46">
        <v>41093</v>
      </c>
      <c r="L367" s="41">
        <v>5</v>
      </c>
      <c r="M367" s="10" t="s">
        <v>209</v>
      </c>
      <c r="N367" s="341">
        <f t="shared" si="19"/>
        <v>7.0000000000000007E-2</v>
      </c>
    </row>
    <row r="368" spans="1:14" ht="15.75" customHeight="1" x14ac:dyDescent="0.25">
      <c r="A368" s="9"/>
      <c r="C368" s="10">
        <v>2013</v>
      </c>
      <c r="D368" s="16">
        <v>6.9000000000000006E-2</v>
      </c>
      <c r="E368" s="12">
        <v>41446</v>
      </c>
      <c r="F368" s="16">
        <v>6.3E-2</v>
      </c>
      <c r="G368" s="12">
        <v>41408</v>
      </c>
      <c r="H368" s="16">
        <v>6.2E-2</v>
      </c>
      <c r="I368" s="12">
        <v>41445</v>
      </c>
      <c r="J368" s="16">
        <v>6.2E-2</v>
      </c>
      <c r="K368" s="46">
        <v>41409</v>
      </c>
      <c r="L368" s="41">
        <v>0</v>
      </c>
      <c r="M368" s="10" t="s">
        <v>220</v>
      </c>
      <c r="N368" s="341">
        <f t="shared" si="19"/>
        <v>6.9000000000000006E-2</v>
      </c>
    </row>
    <row r="369" spans="1:14" ht="15.75" customHeight="1" x14ac:dyDescent="0.25">
      <c r="A369" s="9"/>
      <c r="C369" s="10">
        <v>2014</v>
      </c>
      <c r="D369" s="16">
        <v>6.9000000000000006E-2</v>
      </c>
      <c r="E369" s="12">
        <v>41797</v>
      </c>
      <c r="F369" s="16">
        <v>6.6000000000000003E-2</v>
      </c>
      <c r="G369" s="12">
        <v>41791</v>
      </c>
      <c r="H369" s="16">
        <v>6.4000000000000001E-2</v>
      </c>
      <c r="I369" s="12">
        <v>41750</v>
      </c>
      <c r="J369" s="16">
        <v>6.3E-2</v>
      </c>
      <c r="K369" s="46">
        <v>41796</v>
      </c>
      <c r="L369" s="41">
        <v>0</v>
      </c>
      <c r="M369" s="10" t="s">
        <v>222</v>
      </c>
      <c r="N369" s="341">
        <f t="shared" si="19"/>
        <v>6.7000000000000004E-2</v>
      </c>
    </row>
    <row r="370" spans="1:14" ht="15.75" customHeight="1" thickBot="1" x14ac:dyDescent="0.3">
      <c r="A370" s="9"/>
      <c r="C370" s="17">
        <v>2015</v>
      </c>
      <c r="D370" s="28">
        <v>6.5000000000000002E-2</v>
      </c>
      <c r="E370" s="19">
        <v>42131</v>
      </c>
      <c r="F370" s="28">
        <v>6.3E-2</v>
      </c>
      <c r="G370" s="19">
        <v>42191</v>
      </c>
      <c r="H370" s="28">
        <v>6.2E-2</v>
      </c>
      <c r="I370" s="19">
        <v>42147</v>
      </c>
      <c r="J370" s="28">
        <v>6.2E-2</v>
      </c>
      <c r="K370" s="47">
        <v>42127</v>
      </c>
      <c r="L370" s="42">
        <v>0</v>
      </c>
      <c r="M370" s="17" t="s">
        <v>254</v>
      </c>
      <c r="N370" s="342">
        <f t="shared" si="19"/>
        <v>6.2E-2</v>
      </c>
    </row>
    <row r="371" spans="1:14" ht="15.75" customHeight="1" thickBot="1" x14ac:dyDescent="0.3">
      <c r="A371" s="9"/>
      <c r="C371" s="228"/>
      <c r="D371" s="229"/>
      <c r="E371" s="230"/>
      <c r="F371" s="229"/>
      <c r="G371" s="230"/>
      <c r="H371" s="229"/>
      <c r="I371" s="230"/>
      <c r="J371" s="231"/>
      <c r="K371" s="232"/>
      <c r="L371" s="274" t="s">
        <v>271</v>
      </c>
      <c r="M371" s="228"/>
      <c r="N371" s="349"/>
    </row>
    <row r="372" spans="1:14" ht="15.75" customHeight="1" thickBot="1" x14ac:dyDescent="0.3">
      <c r="A372" s="9"/>
      <c r="C372" s="17">
        <v>2016</v>
      </c>
      <c r="D372" s="28">
        <v>7.1999999999999995E-2</v>
      </c>
      <c r="E372" s="174">
        <v>42514</v>
      </c>
      <c r="F372" s="28">
        <v>6.8000000000000005E-2</v>
      </c>
      <c r="G372" s="174">
        <v>42478</v>
      </c>
      <c r="H372" s="28">
        <v>6.7000000000000004E-2</v>
      </c>
      <c r="I372" s="174">
        <v>42531</v>
      </c>
      <c r="J372" s="18">
        <v>6.6000000000000003E-2</v>
      </c>
      <c r="K372" s="182">
        <v>42586</v>
      </c>
      <c r="L372" s="42">
        <v>1</v>
      </c>
      <c r="M372" s="17" t="s">
        <v>260</v>
      </c>
      <c r="N372" s="342">
        <f>TRUNC(AVERAGE(J369:J372),3)</f>
        <v>6.3E-2</v>
      </c>
    </row>
    <row r="373" spans="1:14" ht="15.75" customHeight="1" x14ac:dyDescent="0.3">
      <c r="C373" s="131"/>
      <c r="D373" s="132"/>
      <c r="E373" s="217"/>
      <c r="F373" s="132"/>
      <c r="G373" s="131"/>
      <c r="H373" s="132"/>
      <c r="I373" s="131"/>
      <c r="J373" s="131"/>
      <c r="K373" s="131"/>
      <c r="L373" s="218"/>
      <c r="M373" s="218"/>
      <c r="N373" s="218"/>
    </row>
    <row r="374" spans="1:14" ht="15.75" customHeight="1" thickBot="1" x14ac:dyDescent="0.3"/>
    <row r="375" spans="1:14" ht="15.75" customHeight="1" x14ac:dyDescent="0.3">
      <c r="A375" s="53" t="s">
        <v>1</v>
      </c>
      <c r="C375" s="224"/>
      <c r="D375" s="225"/>
      <c r="E375" s="226"/>
      <c r="F375" s="225"/>
      <c r="G375" s="226"/>
      <c r="H375" s="225"/>
      <c r="I375" s="226"/>
      <c r="J375" s="227"/>
      <c r="K375" s="226"/>
      <c r="L375" s="234"/>
      <c r="M375" s="358" t="s">
        <v>56</v>
      </c>
      <c r="N375" s="359"/>
    </row>
    <row r="376" spans="1:14" ht="15.75" customHeight="1" thickBot="1" x14ac:dyDescent="0.3">
      <c r="A376" s="26"/>
      <c r="B376" s="22"/>
      <c r="C376" s="4" t="s">
        <v>2</v>
      </c>
      <c r="D376" s="99" t="s">
        <v>3</v>
      </c>
      <c r="E376" s="5" t="s">
        <v>58</v>
      </c>
      <c r="F376" s="99" t="s">
        <v>4</v>
      </c>
      <c r="G376" s="5" t="s">
        <v>58</v>
      </c>
      <c r="H376" s="99" t="s">
        <v>5</v>
      </c>
      <c r="I376" s="5" t="s">
        <v>58</v>
      </c>
      <c r="J376" s="6" t="s">
        <v>6</v>
      </c>
      <c r="K376" s="5" t="s">
        <v>58</v>
      </c>
      <c r="L376" s="4" t="s">
        <v>272</v>
      </c>
      <c r="M376" s="7" t="s">
        <v>142</v>
      </c>
      <c r="N376" s="8" t="s">
        <v>57</v>
      </c>
    </row>
    <row r="377" spans="1:14" ht="15.75" customHeight="1" thickBot="1" x14ac:dyDescent="0.3">
      <c r="A377" s="161" t="s">
        <v>175</v>
      </c>
      <c r="C377" s="10">
        <v>2007</v>
      </c>
      <c r="D377" s="27">
        <v>8.5999999999999993E-2</v>
      </c>
      <c r="E377" s="12">
        <v>39225</v>
      </c>
      <c r="F377" s="16">
        <v>8.3000000000000004E-2</v>
      </c>
      <c r="G377" s="12">
        <v>39251</v>
      </c>
      <c r="H377" s="16">
        <v>8.2000000000000003E-2</v>
      </c>
      <c r="I377" s="12">
        <v>39296</v>
      </c>
      <c r="J377" s="16">
        <v>0.08</v>
      </c>
      <c r="K377" s="46">
        <v>39224</v>
      </c>
      <c r="L377" s="41">
        <v>1</v>
      </c>
      <c r="M377" s="10" t="s">
        <v>153</v>
      </c>
      <c r="N377" s="341">
        <v>7.4999999999999997E-2</v>
      </c>
    </row>
    <row r="378" spans="1:14" ht="15.75" customHeight="1" thickBot="1" x14ac:dyDescent="0.3">
      <c r="A378" s="26" t="s">
        <v>91</v>
      </c>
      <c r="C378" s="228"/>
      <c r="D378" s="295"/>
      <c r="E378" s="296"/>
      <c r="F378" s="229"/>
      <c r="G378" s="296"/>
      <c r="H378" s="229"/>
      <c r="I378" s="296"/>
      <c r="J378" s="229"/>
      <c r="K378" s="297"/>
      <c r="L378" s="274" t="s">
        <v>270</v>
      </c>
      <c r="M378" s="228"/>
      <c r="N378" s="349"/>
    </row>
    <row r="379" spans="1:14" ht="15.75" customHeight="1" x14ac:dyDescent="0.25">
      <c r="A379" t="s">
        <v>198</v>
      </c>
      <c r="C379" s="10">
        <v>2008</v>
      </c>
      <c r="D379" s="27">
        <v>7.3999999999999996E-2</v>
      </c>
      <c r="E379" s="12">
        <v>39647</v>
      </c>
      <c r="F379" s="16">
        <v>7.1999999999999995E-2</v>
      </c>
      <c r="G379" s="12">
        <v>39646</v>
      </c>
      <c r="H379" s="16">
        <v>6.9000000000000006E-2</v>
      </c>
      <c r="I379" s="12">
        <v>39681</v>
      </c>
      <c r="J379" s="16">
        <v>6.9000000000000006E-2</v>
      </c>
      <c r="K379" s="46">
        <v>39683</v>
      </c>
      <c r="L379" s="41">
        <v>0</v>
      </c>
      <c r="M379" s="10" t="s">
        <v>188</v>
      </c>
      <c r="N379" s="341">
        <v>7.2999999999999995E-2</v>
      </c>
    </row>
    <row r="380" spans="1:14" ht="15.75" customHeight="1" x14ac:dyDescent="0.25">
      <c r="C380" s="10">
        <v>2009</v>
      </c>
      <c r="D380" s="27">
        <v>6.7000000000000004E-2</v>
      </c>
      <c r="E380" s="12">
        <v>39988</v>
      </c>
      <c r="F380" s="27">
        <v>6.6000000000000003E-2</v>
      </c>
      <c r="G380" s="12">
        <v>39991</v>
      </c>
      <c r="H380" s="27">
        <v>6.5000000000000002E-2</v>
      </c>
      <c r="I380" s="12">
        <v>39989</v>
      </c>
      <c r="J380" s="16">
        <v>6.5000000000000002E-2</v>
      </c>
      <c r="K380" s="46">
        <v>39971</v>
      </c>
      <c r="L380" s="41">
        <v>0</v>
      </c>
      <c r="M380" s="10" t="s">
        <v>199</v>
      </c>
      <c r="N380" s="341">
        <f>TRUNC(AVERAGE(J377:J380),3)</f>
        <v>7.0999999999999994E-2</v>
      </c>
    </row>
    <row r="381" spans="1:14" ht="15.75" customHeight="1" x14ac:dyDescent="0.25">
      <c r="C381" s="10">
        <v>2010</v>
      </c>
      <c r="D381" s="27">
        <v>7.5999999999999998E-2</v>
      </c>
      <c r="E381" s="12">
        <v>40283</v>
      </c>
      <c r="F381" s="27">
        <v>6.9000000000000006E-2</v>
      </c>
      <c r="G381" s="12">
        <v>40324</v>
      </c>
      <c r="H381" s="27">
        <v>6.9000000000000006E-2</v>
      </c>
      <c r="I381" s="12">
        <v>40269</v>
      </c>
      <c r="J381" s="16">
        <v>6.8000000000000005E-2</v>
      </c>
      <c r="K381" s="46">
        <v>40400</v>
      </c>
      <c r="L381" s="41">
        <v>1</v>
      </c>
      <c r="M381" s="10" t="s">
        <v>205</v>
      </c>
      <c r="N381" s="341">
        <f t="shared" ref="N381:N386" si="20">TRUNC(AVERAGE(J379:J381),3)</f>
        <v>6.7000000000000004E-2</v>
      </c>
    </row>
    <row r="382" spans="1:14" ht="15.75" customHeight="1" x14ac:dyDescent="0.25">
      <c r="A382" s="9"/>
      <c r="C382" s="10">
        <v>2011</v>
      </c>
      <c r="D382" s="27">
        <v>7.6999999999999999E-2</v>
      </c>
      <c r="E382" s="12">
        <v>40702</v>
      </c>
      <c r="F382" s="16">
        <v>7.5999999999999998E-2</v>
      </c>
      <c r="G382" s="12">
        <v>40729</v>
      </c>
      <c r="H382" s="16">
        <v>7.2999999999999995E-2</v>
      </c>
      <c r="I382" s="12">
        <v>40741</v>
      </c>
      <c r="J382" s="16">
        <v>7.1999999999999995E-2</v>
      </c>
      <c r="K382" s="46">
        <v>40787</v>
      </c>
      <c r="L382" s="41">
        <v>2</v>
      </c>
      <c r="M382" s="10" t="s">
        <v>208</v>
      </c>
      <c r="N382" s="341">
        <f t="shared" si="20"/>
        <v>6.8000000000000005E-2</v>
      </c>
    </row>
    <row r="383" spans="1:14" ht="15.75" customHeight="1" x14ac:dyDescent="0.25">
      <c r="A383" s="9"/>
      <c r="C383" s="10">
        <v>2012</v>
      </c>
      <c r="D383" s="27">
        <v>9.4E-2</v>
      </c>
      <c r="E383" s="12">
        <v>41088</v>
      </c>
      <c r="F383" s="27">
        <v>7.9000000000000001E-2</v>
      </c>
      <c r="G383" s="12">
        <v>41075</v>
      </c>
      <c r="H383" s="27">
        <v>7.6999999999999999E-2</v>
      </c>
      <c r="I383" s="12">
        <v>41048</v>
      </c>
      <c r="J383" s="16">
        <v>7.3999999999999996E-2</v>
      </c>
      <c r="K383" s="46">
        <v>41145</v>
      </c>
      <c r="L383" s="41">
        <v>3</v>
      </c>
      <c r="M383" s="10" t="s">
        <v>209</v>
      </c>
      <c r="N383" s="341">
        <f t="shared" si="20"/>
        <v>7.0999999999999994E-2</v>
      </c>
    </row>
    <row r="384" spans="1:14" ht="15.75" customHeight="1" x14ac:dyDescent="0.25">
      <c r="A384" s="9"/>
      <c r="C384" s="10">
        <v>2013</v>
      </c>
      <c r="D384" s="16">
        <v>6.9000000000000006E-2</v>
      </c>
      <c r="E384" s="12">
        <v>41446</v>
      </c>
      <c r="F384" s="16">
        <v>6.4000000000000001E-2</v>
      </c>
      <c r="G384" s="12">
        <v>41445</v>
      </c>
      <c r="H384" s="16">
        <v>6.4000000000000001E-2</v>
      </c>
      <c r="I384" s="12">
        <v>41408</v>
      </c>
      <c r="J384" s="16">
        <v>6.2E-2</v>
      </c>
      <c r="K384" s="46">
        <v>41526</v>
      </c>
      <c r="L384" s="41">
        <v>0</v>
      </c>
      <c r="M384" s="10" t="s">
        <v>220</v>
      </c>
      <c r="N384" s="341">
        <f t="shared" si="20"/>
        <v>6.9000000000000006E-2</v>
      </c>
    </row>
    <row r="385" spans="1:14" ht="15.75" customHeight="1" x14ac:dyDescent="0.25">
      <c r="C385" s="10">
        <v>2014</v>
      </c>
      <c r="D385" s="16">
        <v>6.9000000000000006E-2</v>
      </c>
      <c r="E385" s="12">
        <v>41797</v>
      </c>
      <c r="F385" s="16">
        <v>6.5000000000000002E-2</v>
      </c>
      <c r="G385" s="12">
        <v>41791</v>
      </c>
      <c r="H385" s="16">
        <v>6.4000000000000001E-2</v>
      </c>
      <c r="I385" s="12">
        <v>41796</v>
      </c>
      <c r="J385" s="16">
        <v>6.3E-2</v>
      </c>
      <c r="K385" s="46">
        <v>41750</v>
      </c>
      <c r="L385" s="41">
        <v>0</v>
      </c>
      <c r="M385" s="10" t="s">
        <v>222</v>
      </c>
      <c r="N385" s="341">
        <f t="shared" si="20"/>
        <v>6.6000000000000003E-2</v>
      </c>
    </row>
    <row r="386" spans="1:14" ht="15.75" customHeight="1" thickBot="1" x14ac:dyDescent="0.3">
      <c r="C386" s="17">
        <v>2015</v>
      </c>
      <c r="D386" s="28">
        <v>6.5000000000000002E-2</v>
      </c>
      <c r="E386" s="19">
        <v>42131</v>
      </c>
      <c r="F386" s="28">
        <v>0.06</v>
      </c>
      <c r="G386" s="19">
        <v>42191</v>
      </c>
      <c r="H386" s="28">
        <v>5.8999999999999997E-2</v>
      </c>
      <c r="I386" s="19">
        <v>42264</v>
      </c>
      <c r="J386" s="28">
        <v>5.8999999999999997E-2</v>
      </c>
      <c r="K386" s="47">
        <v>42209</v>
      </c>
      <c r="L386" s="42">
        <v>0</v>
      </c>
      <c r="M386" s="17" t="s">
        <v>254</v>
      </c>
      <c r="N386" s="342">
        <f t="shared" si="20"/>
        <v>6.0999999999999999E-2</v>
      </c>
    </row>
    <row r="387" spans="1:14" ht="15.75" customHeight="1" thickBot="1" x14ac:dyDescent="0.3">
      <c r="C387" s="228"/>
      <c r="D387" s="229"/>
      <c r="E387" s="230"/>
      <c r="F387" s="229"/>
      <c r="G387" s="230"/>
      <c r="H387" s="229"/>
      <c r="I387" s="230"/>
      <c r="J387" s="231"/>
      <c r="K387" s="232"/>
      <c r="L387" s="274" t="s">
        <v>271</v>
      </c>
      <c r="M387" s="228"/>
      <c r="N387" s="349"/>
    </row>
    <row r="388" spans="1:14" ht="15.75" customHeight="1" thickBot="1" x14ac:dyDescent="0.3">
      <c r="C388" s="17">
        <v>2016</v>
      </c>
      <c r="D388" s="28">
        <v>7.5999999999999998E-2</v>
      </c>
      <c r="E388" s="174">
        <v>42514</v>
      </c>
      <c r="F388" s="28">
        <v>7.1999999999999995E-2</v>
      </c>
      <c r="G388" s="174">
        <v>42478</v>
      </c>
      <c r="H388" s="28">
        <v>7.0999999999999994E-2</v>
      </c>
      <c r="I388" s="174">
        <v>42546</v>
      </c>
      <c r="J388" s="18">
        <v>6.9000000000000006E-2</v>
      </c>
      <c r="K388" s="182">
        <v>42532</v>
      </c>
      <c r="L388" s="42">
        <v>3</v>
      </c>
      <c r="M388" s="17" t="s">
        <v>260</v>
      </c>
      <c r="N388" s="342">
        <f>TRUNC(AVERAGE(J385:J388),3)</f>
        <v>6.3E-2</v>
      </c>
    </row>
    <row r="389" spans="1:14" ht="15.75" customHeight="1" x14ac:dyDescent="0.3">
      <c r="C389" s="131"/>
      <c r="D389" s="132"/>
      <c r="E389" s="217"/>
      <c r="F389" s="132"/>
      <c r="G389" s="131"/>
      <c r="H389" s="132"/>
      <c r="I389" s="131"/>
      <c r="J389" s="131"/>
      <c r="K389" s="131"/>
      <c r="L389" s="218"/>
      <c r="M389" s="218"/>
      <c r="N389" s="218"/>
    </row>
    <row r="390" spans="1:14" ht="15.75" customHeight="1" thickBot="1" x14ac:dyDescent="0.3"/>
    <row r="391" spans="1:14" ht="15.75" customHeight="1" x14ac:dyDescent="0.3">
      <c r="A391" s="53" t="s">
        <v>8</v>
      </c>
      <c r="C391" s="224"/>
      <c r="D391" s="225"/>
      <c r="E391" s="226"/>
      <c r="F391" s="225"/>
      <c r="G391" s="226"/>
      <c r="H391" s="225"/>
      <c r="I391" s="226"/>
      <c r="J391" s="227"/>
      <c r="K391" s="226"/>
      <c r="L391" s="233"/>
      <c r="M391" s="358" t="s">
        <v>56</v>
      </c>
      <c r="N391" s="359"/>
    </row>
    <row r="392" spans="1:14" ht="15.75" customHeight="1" thickBot="1" x14ac:dyDescent="0.3">
      <c r="A392" s="26"/>
      <c r="B392" s="22"/>
      <c r="C392" s="4" t="s">
        <v>2</v>
      </c>
      <c r="D392" s="99" t="s">
        <v>3</v>
      </c>
      <c r="E392" s="5" t="s">
        <v>58</v>
      </c>
      <c r="F392" s="99" t="s">
        <v>4</v>
      </c>
      <c r="G392" s="5" t="s">
        <v>58</v>
      </c>
      <c r="H392" s="99" t="s">
        <v>5</v>
      </c>
      <c r="I392" s="5" t="s">
        <v>58</v>
      </c>
      <c r="J392" s="6" t="s">
        <v>6</v>
      </c>
      <c r="K392" s="5" t="s">
        <v>58</v>
      </c>
      <c r="L392" s="145" t="s">
        <v>272</v>
      </c>
      <c r="M392" s="23" t="s">
        <v>142</v>
      </c>
      <c r="N392" s="8" t="s">
        <v>57</v>
      </c>
    </row>
    <row r="393" spans="1:14" ht="15.75" customHeight="1" thickBot="1" x14ac:dyDescent="0.3">
      <c r="A393" s="161" t="s">
        <v>231</v>
      </c>
      <c r="C393" s="10">
        <v>2007</v>
      </c>
      <c r="D393" s="27">
        <v>8.2000000000000003E-2</v>
      </c>
      <c r="E393" s="12">
        <v>39224</v>
      </c>
      <c r="F393" s="16">
        <v>0.08</v>
      </c>
      <c r="G393" s="12">
        <v>39194</v>
      </c>
      <c r="H393" s="16">
        <v>7.9000000000000001E-2</v>
      </c>
      <c r="I393" s="12">
        <v>39296</v>
      </c>
      <c r="J393" s="16">
        <v>7.8E-2</v>
      </c>
      <c r="K393" s="46">
        <v>39346</v>
      </c>
      <c r="L393" s="41">
        <v>0</v>
      </c>
      <c r="M393" s="10" t="s">
        <v>153</v>
      </c>
      <c r="N393" s="341">
        <v>7.5999999999999998E-2</v>
      </c>
    </row>
    <row r="394" spans="1:14" ht="15.75" customHeight="1" thickBot="1" x14ac:dyDescent="0.3">
      <c r="A394" s="26" t="s">
        <v>93</v>
      </c>
      <c r="C394" s="228"/>
      <c r="D394" s="295"/>
      <c r="E394" s="296"/>
      <c r="F394" s="229"/>
      <c r="G394" s="296"/>
      <c r="H394" s="229"/>
      <c r="I394" s="296"/>
      <c r="J394" s="229"/>
      <c r="K394" s="297"/>
      <c r="L394" s="274" t="s">
        <v>270</v>
      </c>
      <c r="M394" s="228"/>
      <c r="N394" s="349"/>
    </row>
    <row r="395" spans="1:14" ht="15.75" customHeight="1" x14ac:dyDescent="0.25">
      <c r="A395" s="9" t="s">
        <v>198</v>
      </c>
      <c r="C395" s="10">
        <v>2008</v>
      </c>
      <c r="D395" s="27">
        <v>6.5000000000000002E-2</v>
      </c>
      <c r="E395" s="12">
        <v>39647</v>
      </c>
      <c r="F395" s="16">
        <v>6.4000000000000001E-2</v>
      </c>
      <c r="G395" s="12">
        <v>39646</v>
      </c>
      <c r="H395" s="27">
        <v>0.06</v>
      </c>
      <c r="I395" s="12">
        <v>39597</v>
      </c>
      <c r="J395" s="16">
        <v>0.06</v>
      </c>
      <c r="K395" s="46">
        <v>39683</v>
      </c>
      <c r="L395" s="41">
        <v>0</v>
      </c>
      <c r="M395" s="10" t="s">
        <v>188</v>
      </c>
      <c r="N395" s="341">
        <v>7.0000000000000007E-2</v>
      </c>
    </row>
    <row r="396" spans="1:14" ht="15.75" customHeight="1" x14ac:dyDescent="0.25">
      <c r="A396" s="9"/>
      <c r="C396" s="10">
        <v>2009</v>
      </c>
      <c r="D396" s="27">
        <v>6.4000000000000001E-2</v>
      </c>
      <c r="E396" s="12">
        <v>39991</v>
      </c>
      <c r="F396" s="16">
        <v>6.4000000000000001E-2</v>
      </c>
      <c r="G396" s="12">
        <v>39953</v>
      </c>
      <c r="H396" s="27">
        <v>6.2E-2</v>
      </c>
      <c r="I396" s="12">
        <v>39988</v>
      </c>
      <c r="J396" s="16">
        <v>6.2E-2</v>
      </c>
      <c r="K396" s="46">
        <v>39957</v>
      </c>
      <c r="L396" s="41">
        <v>0</v>
      </c>
      <c r="M396" s="10" t="s">
        <v>199</v>
      </c>
      <c r="N396" s="341">
        <f>TRUNC(AVERAGE(J393:J396),3)</f>
        <v>6.6000000000000003E-2</v>
      </c>
    </row>
    <row r="397" spans="1:14" ht="15.75" customHeight="1" x14ac:dyDescent="0.25">
      <c r="A397" s="9"/>
      <c r="C397" s="10">
        <v>2010</v>
      </c>
      <c r="D397" s="27">
        <v>6.7000000000000004E-2</v>
      </c>
      <c r="E397" s="12">
        <v>40283</v>
      </c>
      <c r="F397" s="16">
        <v>6.6000000000000003E-2</v>
      </c>
      <c r="G397" s="12">
        <v>40442</v>
      </c>
      <c r="H397" s="16">
        <v>6.2E-2</v>
      </c>
      <c r="I397" s="12">
        <v>40325</v>
      </c>
      <c r="J397" s="16">
        <v>6.2E-2</v>
      </c>
      <c r="K397" s="46">
        <v>40278</v>
      </c>
      <c r="L397" s="41">
        <v>0</v>
      </c>
      <c r="M397" s="10" t="s">
        <v>205</v>
      </c>
      <c r="N397" s="341">
        <f t="shared" ref="N397:N402" si="21">TRUNC(AVERAGE(J395:J397),3)</f>
        <v>6.0999999999999999E-2</v>
      </c>
    </row>
    <row r="398" spans="1:14" ht="15.75" customHeight="1" x14ac:dyDescent="0.25">
      <c r="A398" s="9"/>
      <c r="C398" s="10">
        <v>2011</v>
      </c>
      <c r="D398" s="27">
        <v>7.4999999999999997E-2</v>
      </c>
      <c r="E398" s="12">
        <v>40702</v>
      </c>
      <c r="F398" s="27">
        <v>7.0999999999999994E-2</v>
      </c>
      <c r="G398" s="12">
        <v>40741</v>
      </c>
      <c r="H398" s="27">
        <v>7.0000000000000007E-2</v>
      </c>
      <c r="I398" s="12">
        <v>40700</v>
      </c>
      <c r="J398" s="16">
        <v>6.9000000000000006E-2</v>
      </c>
      <c r="K398" s="46">
        <v>40787</v>
      </c>
      <c r="L398" s="41">
        <v>0</v>
      </c>
      <c r="M398" s="10" t="s">
        <v>208</v>
      </c>
      <c r="N398" s="341">
        <f t="shared" si="21"/>
        <v>6.4000000000000001E-2</v>
      </c>
    </row>
    <row r="399" spans="1:14" ht="15.75" customHeight="1" x14ac:dyDescent="0.25">
      <c r="A399" s="9"/>
      <c r="C399" s="10">
        <v>2012</v>
      </c>
      <c r="D399" s="27">
        <v>7.8E-2</v>
      </c>
      <c r="E399" s="12">
        <v>41088</v>
      </c>
      <c r="F399" s="27">
        <v>7.0999999999999994E-2</v>
      </c>
      <c r="G399" s="12">
        <v>41075</v>
      </c>
      <c r="H399" s="27">
        <v>7.0000000000000007E-2</v>
      </c>
      <c r="I399" s="12">
        <v>41048</v>
      </c>
      <c r="J399" s="16">
        <v>6.7000000000000004E-2</v>
      </c>
      <c r="K399" s="46">
        <v>41124</v>
      </c>
      <c r="L399" s="41">
        <v>1</v>
      </c>
      <c r="M399" s="10" t="s">
        <v>209</v>
      </c>
      <c r="N399" s="341">
        <f t="shared" si="21"/>
        <v>6.6000000000000003E-2</v>
      </c>
    </row>
    <row r="400" spans="1:14" ht="15.75" customHeight="1" x14ac:dyDescent="0.25">
      <c r="A400" s="9"/>
      <c r="C400" s="10">
        <v>2013</v>
      </c>
      <c r="D400" s="16">
        <v>6.3E-2</v>
      </c>
      <c r="E400" s="12">
        <v>41446</v>
      </c>
      <c r="F400" s="16">
        <v>0.06</v>
      </c>
      <c r="G400" s="12">
        <v>41445</v>
      </c>
      <c r="H400" s="16">
        <v>0.06</v>
      </c>
      <c r="I400" s="12">
        <v>41408</v>
      </c>
      <c r="J400" s="16">
        <v>5.8999999999999997E-2</v>
      </c>
      <c r="K400" s="46">
        <v>41430</v>
      </c>
      <c r="L400" s="41">
        <v>0</v>
      </c>
      <c r="M400" s="10" t="s">
        <v>220</v>
      </c>
      <c r="N400" s="341">
        <f t="shared" si="21"/>
        <v>6.5000000000000002E-2</v>
      </c>
    </row>
    <row r="401" spans="1:17" ht="15.75" customHeight="1" x14ac:dyDescent="0.25">
      <c r="A401" s="9"/>
      <c r="C401" s="10">
        <v>2014</v>
      </c>
      <c r="D401" s="16">
        <v>6.4000000000000001E-2</v>
      </c>
      <c r="E401" s="12">
        <v>41797</v>
      </c>
      <c r="F401" s="16">
        <v>0.06</v>
      </c>
      <c r="G401" s="12">
        <v>41791</v>
      </c>
      <c r="H401" s="16">
        <v>5.8999999999999997E-2</v>
      </c>
      <c r="I401" s="12">
        <v>41766</v>
      </c>
      <c r="J401" s="16">
        <v>5.6000000000000001E-2</v>
      </c>
      <c r="K401" s="46">
        <v>41798</v>
      </c>
      <c r="L401" s="41">
        <v>0</v>
      </c>
      <c r="M401" s="10" t="s">
        <v>222</v>
      </c>
      <c r="N401" s="341">
        <f t="shared" si="21"/>
        <v>0.06</v>
      </c>
    </row>
    <row r="402" spans="1:17" ht="15.75" customHeight="1" thickBot="1" x14ac:dyDescent="0.3">
      <c r="A402" s="9"/>
      <c r="C402" s="17">
        <v>2015</v>
      </c>
      <c r="D402" s="28">
        <v>6.0999999999999999E-2</v>
      </c>
      <c r="E402" s="19">
        <v>42264</v>
      </c>
      <c r="F402" s="28">
        <v>5.7000000000000002E-2</v>
      </c>
      <c r="G402" s="19">
        <v>42263</v>
      </c>
      <c r="H402" s="28">
        <v>5.5E-2</v>
      </c>
      <c r="I402" s="19">
        <v>42272</v>
      </c>
      <c r="J402" s="28">
        <v>5.3999999999999999E-2</v>
      </c>
      <c r="K402" s="47">
        <v>42166</v>
      </c>
      <c r="L402" s="42">
        <v>0</v>
      </c>
      <c r="M402" s="17" t="s">
        <v>254</v>
      </c>
      <c r="N402" s="342">
        <f t="shared" si="21"/>
        <v>5.6000000000000001E-2</v>
      </c>
    </row>
    <row r="403" spans="1:17" ht="15.75" customHeight="1" thickBot="1" x14ac:dyDescent="0.3">
      <c r="A403" s="9"/>
      <c r="C403" s="228"/>
      <c r="D403" s="229"/>
      <c r="E403" s="230"/>
      <c r="F403" s="229"/>
      <c r="G403" s="230"/>
      <c r="H403" s="229"/>
      <c r="I403" s="230"/>
      <c r="J403" s="231"/>
      <c r="K403" s="232"/>
      <c r="L403" s="274" t="s">
        <v>271</v>
      </c>
      <c r="M403" s="228"/>
      <c r="N403" s="349"/>
    </row>
    <row r="404" spans="1:17" ht="15.75" customHeight="1" thickBot="1" x14ac:dyDescent="0.3">
      <c r="A404" s="9"/>
      <c r="C404" s="17">
        <v>2016</v>
      </c>
      <c r="D404" s="28">
        <v>7.1999999999999995E-2</v>
      </c>
      <c r="E404" s="174">
        <v>42514</v>
      </c>
      <c r="F404" s="28">
        <v>6.8000000000000005E-2</v>
      </c>
      <c r="G404" s="174">
        <v>42478</v>
      </c>
      <c r="H404" s="28">
        <v>6.7000000000000004E-2</v>
      </c>
      <c r="I404" s="174">
        <v>42531</v>
      </c>
      <c r="J404" s="18">
        <v>6.6000000000000003E-2</v>
      </c>
      <c r="K404" s="182">
        <v>42546</v>
      </c>
      <c r="L404" s="42">
        <v>1</v>
      </c>
      <c r="M404" s="17" t="s">
        <v>260</v>
      </c>
      <c r="N404" s="342">
        <f>TRUNC(AVERAGE(J401:J404),3)</f>
        <v>5.8000000000000003E-2</v>
      </c>
    </row>
    <row r="405" spans="1:17" ht="15.75" customHeight="1" x14ac:dyDescent="0.3">
      <c r="A405" s="9"/>
      <c r="C405" s="131"/>
      <c r="D405" s="132"/>
      <c r="E405" s="217"/>
      <c r="F405" s="132"/>
      <c r="G405" s="131"/>
      <c r="H405" s="132"/>
      <c r="I405" s="131"/>
      <c r="J405" s="131"/>
      <c r="K405" s="131"/>
      <c r="L405" s="218"/>
      <c r="M405" s="218"/>
      <c r="N405" s="218"/>
    </row>
    <row r="406" spans="1:17" ht="15.75" customHeight="1" thickBot="1" x14ac:dyDescent="0.35">
      <c r="A406" s="9"/>
      <c r="C406" s="61"/>
      <c r="D406" s="105"/>
      <c r="E406" s="219"/>
      <c r="F406" s="105"/>
      <c r="G406" s="61"/>
      <c r="H406" s="105"/>
      <c r="I406" s="61"/>
      <c r="J406" s="61"/>
      <c r="K406" s="61"/>
      <c r="L406" s="172"/>
      <c r="M406" s="172"/>
      <c r="N406" s="172"/>
    </row>
    <row r="407" spans="1:17" ht="15.75" customHeight="1" x14ac:dyDescent="0.3">
      <c r="A407" s="53" t="s">
        <v>281</v>
      </c>
      <c r="C407" s="224"/>
      <c r="D407" s="225"/>
      <c r="E407" s="226"/>
      <c r="F407" s="225"/>
      <c r="G407" s="226"/>
      <c r="H407" s="225"/>
      <c r="I407" s="226"/>
      <c r="J407" s="227"/>
      <c r="K407" s="226"/>
      <c r="L407" s="233"/>
      <c r="M407" s="358" t="s">
        <v>56</v>
      </c>
      <c r="N407" s="359"/>
    </row>
    <row r="408" spans="1:17" ht="15.75" customHeight="1" thickBot="1" x14ac:dyDescent="0.3">
      <c r="A408" s="26"/>
      <c r="B408" s="22"/>
      <c r="C408" s="4" t="s">
        <v>2</v>
      </c>
      <c r="D408" s="99" t="s">
        <v>3</v>
      </c>
      <c r="E408" s="5" t="s">
        <v>58</v>
      </c>
      <c r="F408" s="99" t="s">
        <v>4</v>
      </c>
      <c r="G408" s="5" t="s">
        <v>58</v>
      </c>
      <c r="H408" s="99" t="s">
        <v>5</v>
      </c>
      <c r="I408" s="5" t="s">
        <v>58</v>
      </c>
      <c r="J408" s="6" t="s">
        <v>6</v>
      </c>
      <c r="K408" s="5" t="s">
        <v>58</v>
      </c>
      <c r="L408" s="145" t="s">
        <v>270</v>
      </c>
      <c r="M408" s="23" t="s">
        <v>142</v>
      </c>
      <c r="N408" s="8" t="s">
        <v>57</v>
      </c>
    </row>
    <row r="409" spans="1:17" ht="15.75" customHeight="1" x14ac:dyDescent="0.25">
      <c r="A409" s="161" t="s">
        <v>283</v>
      </c>
      <c r="C409" s="10">
        <v>2011</v>
      </c>
      <c r="D409" s="27">
        <v>7.9000000000000001E-2</v>
      </c>
      <c r="E409" s="12">
        <v>42529</v>
      </c>
      <c r="F409" s="27">
        <v>7.4999999999999997E-2</v>
      </c>
      <c r="G409" s="12">
        <v>42614</v>
      </c>
      <c r="H409" s="27">
        <v>7.3999999999999996E-2</v>
      </c>
      <c r="I409" s="12">
        <v>42538</v>
      </c>
      <c r="J409" s="16">
        <v>7.3999999999999996E-2</v>
      </c>
      <c r="K409" s="46">
        <v>42527</v>
      </c>
      <c r="L409" s="41">
        <v>1</v>
      </c>
      <c r="M409" s="10" t="s">
        <v>208</v>
      </c>
      <c r="N409" s="341">
        <f>TRUNC(AVERAGE(J409:J409),3)</f>
        <v>7.3999999999999996E-2</v>
      </c>
      <c r="Q409" s="357"/>
    </row>
    <row r="410" spans="1:17" ht="15.75" customHeight="1" x14ac:dyDescent="0.25">
      <c r="A410" s="161" t="s">
        <v>284</v>
      </c>
      <c r="C410" s="10">
        <v>2012</v>
      </c>
      <c r="D410" s="27">
        <v>9.2999999999999999E-2</v>
      </c>
      <c r="E410" s="12">
        <v>42549</v>
      </c>
      <c r="F410" s="27">
        <v>8.1000000000000003E-2</v>
      </c>
      <c r="G410" s="12">
        <v>42509</v>
      </c>
      <c r="H410" s="27">
        <v>7.9000000000000001E-2</v>
      </c>
      <c r="I410" s="12">
        <v>42585</v>
      </c>
      <c r="J410" s="16">
        <v>7.9000000000000001E-2</v>
      </c>
      <c r="K410" s="46">
        <v>42536</v>
      </c>
      <c r="L410" s="41">
        <v>6</v>
      </c>
      <c r="M410" s="10" t="s">
        <v>209</v>
      </c>
      <c r="N410" s="341">
        <f>TRUNC(AVERAGE(J409:J410),3)</f>
        <v>7.5999999999999998E-2</v>
      </c>
      <c r="Q410" s="357"/>
    </row>
    <row r="411" spans="1:17" ht="15.75" customHeight="1" x14ac:dyDescent="0.25">
      <c r="A411" s="26" t="s">
        <v>285</v>
      </c>
      <c r="C411" s="10">
        <v>2013</v>
      </c>
      <c r="D411" s="16">
        <v>7.1999999999999995E-2</v>
      </c>
      <c r="E411" s="12">
        <v>42504</v>
      </c>
      <c r="F411" s="16">
        <v>7.0999999999999994E-2</v>
      </c>
      <c r="G411" s="12">
        <v>42542</v>
      </c>
      <c r="H411" s="16">
        <v>6.9000000000000006E-2</v>
      </c>
      <c r="I411" s="12">
        <v>42526</v>
      </c>
      <c r="J411" s="16">
        <v>6.8000000000000005E-2</v>
      </c>
      <c r="K411" s="46">
        <v>42541</v>
      </c>
      <c r="L411" s="41">
        <v>0</v>
      </c>
      <c r="M411" s="10" t="s">
        <v>220</v>
      </c>
      <c r="N411" s="341">
        <f>TRUNC(AVERAGE(J409:J411),3)</f>
        <v>7.2999999999999995E-2</v>
      </c>
      <c r="Q411" s="357"/>
    </row>
    <row r="412" spans="1:17" ht="15.75" customHeight="1" x14ac:dyDescent="0.25">
      <c r="A412" s="9"/>
      <c r="C412" s="10">
        <v>2014</v>
      </c>
      <c r="D412" s="16">
        <v>7.2999999999999995E-2</v>
      </c>
      <c r="E412" s="12">
        <v>42528</v>
      </c>
      <c r="F412" s="16">
        <v>7.1999999999999995E-2</v>
      </c>
      <c r="G412" s="12">
        <v>42497</v>
      </c>
      <c r="H412" s="16">
        <v>6.7000000000000004E-2</v>
      </c>
      <c r="I412" s="12">
        <v>42522</v>
      </c>
      <c r="J412" s="16">
        <v>6.6000000000000003E-2</v>
      </c>
      <c r="K412" s="46">
        <v>42515</v>
      </c>
      <c r="L412" s="41">
        <v>0</v>
      </c>
      <c r="M412" s="10" t="s">
        <v>222</v>
      </c>
      <c r="N412" s="341">
        <f>TRUNC(AVERAGE(J410:J412),3)</f>
        <v>7.0999999999999994E-2</v>
      </c>
      <c r="Q412" s="357"/>
    </row>
    <row r="413" spans="1:17" ht="15.75" customHeight="1" thickBot="1" x14ac:dyDescent="0.3">
      <c r="A413" s="9"/>
      <c r="C413" s="17">
        <v>2015</v>
      </c>
      <c r="D413" s="28">
        <v>7.8E-2</v>
      </c>
      <c r="E413" s="19">
        <v>42497</v>
      </c>
      <c r="F413" s="28">
        <v>7.0999999999999994E-2</v>
      </c>
      <c r="G413" s="19">
        <v>42630</v>
      </c>
      <c r="H413" s="28">
        <v>6.8000000000000005E-2</v>
      </c>
      <c r="I413" s="19">
        <v>42629</v>
      </c>
      <c r="J413" s="28">
        <v>6.8000000000000005E-2</v>
      </c>
      <c r="K413" s="47">
        <v>42513</v>
      </c>
      <c r="L413" s="42">
        <v>1</v>
      </c>
      <c r="M413" s="17" t="s">
        <v>254</v>
      </c>
      <c r="N413" s="342">
        <f>TRUNC(AVERAGE(J411:J413),3)</f>
        <v>6.7000000000000004E-2</v>
      </c>
    </row>
    <row r="414" spans="1:17" ht="15.75" customHeight="1" thickBot="1" x14ac:dyDescent="0.3">
      <c r="A414" s="9"/>
      <c r="C414" s="228"/>
      <c r="D414" s="229"/>
      <c r="E414" s="230"/>
      <c r="F414" s="229"/>
      <c r="G414" s="230"/>
      <c r="H414" s="229"/>
      <c r="I414" s="230"/>
      <c r="J414" s="231"/>
      <c r="K414" s="232"/>
      <c r="L414" s="274" t="s">
        <v>271</v>
      </c>
      <c r="M414" s="228"/>
      <c r="N414" s="349"/>
    </row>
    <row r="415" spans="1:17" ht="15.75" customHeight="1" thickBot="1" x14ac:dyDescent="0.3">
      <c r="A415" s="9"/>
      <c r="C415" s="17">
        <v>2016</v>
      </c>
      <c r="D415" s="28">
        <v>7.4999999999999997E-2</v>
      </c>
      <c r="E415" s="174">
        <v>42531</v>
      </c>
      <c r="F415" s="28">
        <v>7.3999999999999996E-2</v>
      </c>
      <c r="G415" s="174">
        <v>42514</v>
      </c>
      <c r="H415" s="28">
        <v>7.2999999999999995E-2</v>
      </c>
      <c r="I415" s="174">
        <v>42478</v>
      </c>
      <c r="J415" s="18">
        <v>7.0999999999999994E-2</v>
      </c>
      <c r="K415" s="182">
        <v>42546</v>
      </c>
      <c r="L415" s="42">
        <v>5</v>
      </c>
      <c r="M415" s="17" t="s">
        <v>260</v>
      </c>
      <c r="N415" s="342">
        <f>TRUNC(AVERAGE(J412:J415),3)</f>
        <v>6.8000000000000005E-2</v>
      </c>
    </row>
    <row r="416" spans="1:17" ht="15.75" customHeight="1" x14ac:dyDescent="0.3">
      <c r="A416" s="9"/>
      <c r="C416" s="131"/>
      <c r="D416" s="132"/>
      <c r="E416" s="217"/>
      <c r="F416" s="132"/>
      <c r="G416" s="131"/>
      <c r="H416" s="132"/>
      <c r="I416" s="131"/>
      <c r="J416" s="131"/>
      <c r="K416" s="131"/>
      <c r="L416" s="218"/>
      <c r="M416" s="218"/>
      <c r="N416" s="218"/>
    </row>
    <row r="417" spans="1:14" ht="15.75" customHeight="1" x14ac:dyDescent="0.3">
      <c r="A417" s="9"/>
      <c r="C417" s="61"/>
      <c r="D417" s="105"/>
      <c r="E417" s="219"/>
      <c r="F417" s="105"/>
      <c r="G417" s="61"/>
      <c r="H417" s="105"/>
      <c r="I417" s="61"/>
      <c r="J417" s="61"/>
      <c r="K417" s="61"/>
      <c r="L417" s="172"/>
      <c r="M417" s="172"/>
      <c r="N417" s="172"/>
    </row>
    <row r="418" spans="1:14" ht="15.75" customHeight="1" x14ac:dyDescent="0.4">
      <c r="A418" s="9"/>
      <c r="E418" s="55" t="s">
        <v>187</v>
      </c>
    </row>
    <row r="419" spans="1:14" ht="15.75" customHeight="1" x14ac:dyDescent="0.3">
      <c r="A419" s="9"/>
      <c r="E419" s="56" t="s">
        <v>0</v>
      </c>
    </row>
    <row r="420" spans="1:14" ht="15.75" customHeight="1" thickBot="1" x14ac:dyDescent="0.3">
      <c r="A420" s="9"/>
    </row>
    <row r="421" spans="1:14" ht="15.75" customHeight="1" x14ac:dyDescent="0.3">
      <c r="A421" s="56" t="s">
        <v>34</v>
      </c>
      <c r="C421" s="240"/>
      <c r="D421" s="241"/>
      <c r="E421" s="242"/>
      <c r="F421" s="241"/>
      <c r="G421" s="242"/>
      <c r="H421" s="241"/>
      <c r="I421" s="242"/>
      <c r="J421" s="243"/>
      <c r="K421" s="242"/>
      <c r="L421" s="244"/>
      <c r="M421" s="358" t="s">
        <v>56</v>
      </c>
      <c r="N421" s="359"/>
    </row>
    <row r="422" spans="1:14" ht="15.75" customHeight="1" thickBot="1" x14ac:dyDescent="0.3">
      <c r="A422" s="9"/>
      <c r="C422" s="4" t="s">
        <v>2</v>
      </c>
      <c r="D422" s="99" t="s">
        <v>3</v>
      </c>
      <c r="E422" s="5" t="s">
        <v>58</v>
      </c>
      <c r="F422" s="99" t="s">
        <v>4</v>
      </c>
      <c r="G422" s="5" t="s">
        <v>58</v>
      </c>
      <c r="H422" s="99" t="s">
        <v>5</v>
      </c>
      <c r="I422" s="5" t="s">
        <v>58</v>
      </c>
      <c r="J422" s="6" t="s">
        <v>6</v>
      </c>
      <c r="K422" s="5" t="s">
        <v>58</v>
      </c>
      <c r="L422" s="145" t="s">
        <v>272</v>
      </c>
      <c r="M422" s="23" t="s">
        <v>142</v>
      </c>
      <c r="N422" s="8" t="s">
        <v>57</v>
      </c>
    </row>
    <row r="423" spans="1:14" ht="15.6" thickBot="1" x14ac:dyDescent="0.3">
      <c r="A423" s="163" t="s">
        <v>35</v>
      </c>
      <c r="C423" s="10">
        <v>2007</v>
      </c>
      <c r="D423" s="27">
        <v>8.5000000000000006E-2</v>
      </c>
      <c r="E423" s="12">
        <v>39225</v>
      </c>
      <c r="F423" s="16">
        <v>8.3000000000000004E-2</v>
      </c>
      <c r="G423" s="12">
        <v>39249</v>
      </c>
      <c r="H423" s="16">
        <v>8.3000000000000004E-2</v>
      </c>
      <c r="I423" s="12">
        <v>39346</v>
      </c>
      <c r="J423" s="16">
        <v>8.2000000000000003E-2</v>
      </c>
      <c r="K423" s="46">
        <v>39251</v>
      </c>
      <c r="L423" s="41">
        <v>1</v>
      </c>
      <c r="M423" s="10" t="s">
        <v>153</v>
      </c>
      <c r="N423" s="341">
        <v>7.8E-2</v>
      </c>
    </row>
    <row r="424" spans="1:14" ht="15.75" customHeight="1" thickBot="1" x14ac:dyDescent="0.3">
      <c r="A424" s="26" t="s">
        <v>120</v>
      </c>
      <c r="C424" s="235"/>
      <c r="D424" s="298"/>
      <c r="E424" s="299"/>
      <c r="F424" s="236"/>
      <c r="G424" s="299"/>
      <c r="H424" s="236"/>
      <c r="I424" s="299"/>
      <c r="J424" s="236"/>
      <c r="K424" s="301"/>
      <c r="L424" s="274" t="s">
        <v>270</v>
      </c>
      <c r="M424" s="235"/>
      <c r="N424" s="348"/>
    </row>
    <row r="425" spans="1:14" ht="15.75" customHeight="1" x14ac:dyDescent="0.25">
      <c r="C425" s="10">
        <v>2008</v>
      </c>
      <c r="D425" s="27">
        <v>7.3999999999999996E-2</v>
      </c>
      <c r="E425" s="12">
        <v>39574</v>
      </c>
      <c r="F425" s="16">
        <v>7.1999999999999995E-2</v>
      </c>
      <c r="G425" s="12">
        <v>39647</v>
      </c>
      <c r="H425" s="16">
        <v>6.9000000000000006E-2</v>
      </c>
      <c r="I425" s="12">
        <v>39619</v>
      </c>
      <c r="J425" s="16">
        <v>6.8000000000000005E-2</v>
      </c>
      <c r="K425" s="46">
        <v>39693</v>
      </c>
      <c r="L425" s="41">
        <v>0</v>
      </c>
      <c r="M425" s="10" t="s">
        <v>188</v>
      </c>
      <c r="N425" s="341">
        <v>7.1999999999999995E-2</v>
      </c>
    </row>
    <row r="426" spans="1:14" ht="15.75" customHeight="1" x14ac:dyDescent="0.25">
      <c r="C426" s="10">
        <v>2009</v>
      </c>
      <c r="D426" s="27">
        <v>7.0000000000000007E-2</v>
      </c>
      <c r="E426" s="12">
        <v>39989</v>
      </c>
      <c r="F426" s="16">
        <v>6.4000000000000001E-2</v>
      </c>
      <c r="G426" s="12">
        <v>39953</v>
      </c>
      <c r="H426" s="16">
        <v>6.3E-2</v>
      </c>
      <c r="I426" s="12">
        <v>39988</v>
      </c>
      <c r="J426" s="16">
        <v>6.0999999999999999E-2</v>
      </c>
      <c r="K426" s="46">
        <v>39954</v>
      </c>
      <c r="L426" s="41">
        <v>0</v>
      </c>
      <c r="M426" s="10" t="s">
        <v>199</v>
      </c>
      <c r="N426" s="341">
        <f>TRUNC(AVERAGE(J423:J426),3)</f>
        <v>7.0000000000000007E-2</v>
      </c>
    </row>
    <row r="427" spans="1:14" ht="15.75" customHeight="1" x14ac:dyDescent="0.25">
      <c r="C427" s="10">
        <v>2010</v>
      </c>
      <c r="D427" s="27">
        <v>6.9000000000000006E-2</v>
      </c>
      <c r="E427" s="12">
        <v>40283</v>
      </c>
      <c r="F427" s="16">
        <v>6.7000000000000004E-2</v>
      </c>
      <c r="G427" s="12">
        <v>40409</v>
      </c>
      <c r="H427" s="16">
        <v>6.5000000000000002E-2</v>
      </c>
      <c r="I427" s="12">
        <v>40442</v>
      </c>
      <c r="J427" s="16">
        <v>6.5000000000000002E-2</v>
      </c>
      <c r="K427" s="46">
        <v>40278</v>
      </c>
      <c r="L427" s="41">
        <v>0</v>
      </c>
      <c r="M427" s="10" t="s">
        <v>205</v>
      </c>
      <c r="N427" s="341">
        <f t="shared" ref="N427:N432" si="22">TRUNC(AVERAGE(J425:J427),3)</f>
        <v>6.4000000000000001E-2</v>
      </c>
    </row>
    <row r="428" spans="1:14" ht="15.75" customHeight="1" x14ac:dyDescent="0.25">
      <c r="C428" s="10">
        <v>2011</v>
      </c>
      <c r="D428" s="27">
        <v>8.4000000000000005E-2</v>
      </c>
      <c r="E428" s="12">
        <v>40788</v>
      </c>
      <c r="F428" s="27">
        <v>7.9000000000000001E-2</v>
      </c>
      <c r="G428" s="12">
        <v>40745</v>
      </c>
      <c r="H428" s="27">
        <v>7.5999999999999998E-2</v>
      </c>
      <c r="I428" s="12">
        <v>40702</v>
      </c>
      <c r="J428" s="16">
        <v>7.1999999999999995E-2</v>
      </c>
      <c r="K428" s="46">
        <v>40787</v>
      </c>
      <c r="L428" s="41">
        <v>3</v>
      </c>
      <c r="M428" s="10" t="s">
        <v>208</v>
      </c>
      <c r="N428" s="341">
        <f t="shared" si="22"/>
        <v>6.6000000000000003E-2</v>
      </c>
    </row>
    <row r="429" spans="1:14" ht="15.75" customHeight="1" x14ac:dyDescent="0.25">
      <c r="C429" s="10">
        <v>2012</v>
      </c>
      <c r="D429" s="27">
        <v>0.111</v>
      </c>
      <c r="E429" s="12">
        <v>41088</v>
      </c>
      <c r="F429" s="27">
        <v>7.9000000000000001E-2</v>
      </c>
      <c r="G429" s="12">
        <v>41113</v>
      </c>
      <c r="H429" s="27">
        <v>7.4999999999999997E-2</v>
      </c>
      <c r="I429" s="12">
        <v>41124</v>
      </c>
      <c r="J429" s="16">
        <v>7.4999999999999997E-2</v>
      </c>
      <c r="K429" s="46">
        <v>41107</v>
      </c>
      <c r="L429" s="41">
        <v>2</v>
      </c>
      <c r="M429" s="10" t="s">
        <v>209</v>
      </c>
      <c r="N429" s="341">
        <f t="shared" si="22"/>
        <v>7.0000000000000007E-2</v>
      </c>
    </row>
    <row r="430" spans="1:14" ht="15.75" customHeight="1" x14ac:dyDescent="0.25">
      <c r="A430" s="147" t="s">
        <v>198</v>
      </c>
      <c r="C430" s="10">
        <v>2013</v>
      </c>
      <c r="D430" s="16">
        <v>6.3E-2</v>
      </c>
      <c r="E430" s="12">
        <v>41408</v>
      </c>
      <c r="F430" s="16">
        <v>5.7000000000000002E-2</v>
      </c>
      <c r="G430" s="12">
        <v>41445</v>
      </c>
      <c r="H430" s="16">
        <v>5.6000000000000001E-2</v>
      </c>
      <c r="I430" s="12">
        <v>41526</v>
      </c>
      <c r="J430" s="16">
        <v>5.5E-2</v>
      </c>
      <c r="K430" s="46">
        <v>41524</v>
      </c>
      <c r="L430" s="41">
        <v>0</v>
      </c>
      <c r="M430" s="10" t="s">
        <v>220</v>
      </c>
      <c r="N430" s="341">
        <f t="shared" si="22"/>
        <v>6.7000000000000004E-2</v>
      </c>
    </row>
    <row r="431" spans="1:14" ht="15.75" customHeight="1" x14ac:dyDescent="0.25">
      <c r="A431" s="147"/>
      <c r="C431" s="10">
        <v>2014</v>
      </c>
      <c r="D431" s="16">
        <v>0.06</v>
      </c>
      <c r="E431" s="12">
        <v>41797</v>
      </c>
      <c r="F431" s="16">
        <v>5.8999999999999997E-2</v>
      </c>
      <c r="G431" s="12">
        <v>41796</v>
      </c>
      <c r="H431" s="16">
        <v>5.8000000000000003E-2</v>
      </c>
      <c r="I431" s="12">
        <v>41791</v>
      </c>
      <c r="J431" s="16">
        <v>5.5E-2</v>
      </c>
      <c r="K431" s="46">
        <v>41784</v>
      </c>
      <c r="L431" s="41">
        <v>0</v>
      </c>
      <c r="M431" s="10" t="s">
        <v>222</v>
      </c>
      <c r="N431" s="341">
        <f t="shared" si="22"/>
        <v>6.0999999999999999E-2</v>
      </c>
    </row>
    <row r="432" spans="1:14" ht="15.75" customHeight="1" thickBot="1" x14ac:dyDescent="0.3">
      <c r="A432" s="147"/>
      <c r="C432" s="17">
        <v>2015</v>
      </c>
      <c r="D432" s="28">
        <v>6.2E-2</v>
      </c>
      <c r="E432" s="19">
        <v>42131</v>
      </c>
      <c r="F432" s="28">
        <v>6.0999999999999999E-2</v>
      </c>
      <c r="G432" s="19">
        <v>42263</v>
      </c>
      <c r="H432" s="28">
        <v>5.8000000000000003E-2</v>
      </c>
      <c r="I432" s="19">
        <v>42264</v>
      </c>
      <c r="J432" s="28">
        <v>5.8000000000000003E-2</v>
      </c>
      <c r="K432" s="47">
        <v>42209</v>
      </c>
      <c r="L432" s="42">
        <v>0</v>
      </c>
      <c r="M432" s="17" t="s">
        <v>254</v>
      </c>
      <c r="N432" s="342">
        <f t="shared" si="22"/>
        <v>5.6000000000000001E-2</v>
      </c>
    </row>
    <row r="433" spans="1:14" ht="15.75" customHeight="1" thickBot="1" x14ac:dyDescent="0.3">
      <c r="A433" s="9"/>
      <c r="C433" s="235"/>
      <c r="D433" s="236"/>
      <c r="E433" s="237"/>
      <c r="F433" s="236"/>
      <c r="G433" s="237"/>
      <c r="H433" s="236"/>
      <c r="I433" s="237"/>
      <c r="J433" s="238"/>
      <c r="K433" s="239"/>
      <c r="L433" s="274" t="s">
        <v>271</v>
      </c>
      <c r="M433" s="235"/>
      <c r="N433" s="348"/>
    </row>
    <row r="434" spans="1:14" ht="15.75" customHeight="1" thickBot="1" x14ac:dyDescent="0.3">
      <c r="A434" s="9"/>
      <c r="C434" s="17">
        <v>2016</v>
      </c>
      <c r="D434" s="28">
        <v>7.4999999999999997E-2</v>
      </c>
      <c r="E434" s="174">
        <v>42531</v>
      </c>
      <c r="F434" s="28">
        <v>7.2999999999999995E-2</v>
      </c>
      <c r="G434" s="174">
        <v>42514</v>
      </c>
      <c r="H434" s="28">
        <v>7.1999999999999995E-2</v>
      </c>
      <c r="I434" s="174">
        <v>42546</v>
      </c>
      <c r="J434" s="18">
        <v>7.1999999999999995E-2</v>
      </c>
      <c r="K434" s="182">
        <v>42536</v>
      </c>
      <c r="L434" s="42">
        <v>6</v>
      </c>
      <c r="M434" s="17" t="s">
        <v>260</v>
      </c>
      <c r="N434" s="342">
        <f>TRUNC(AVERAGE(J431:J434),3)</f>
        <v>6.0999999999999999E-2</v>
      </c>
    </row>
    <row r="435" spans="1:14" ht="15.75" customHeight="1" x14ac:dyDescent="0.3">
      <c r="A435" s="9"/>
      <c r="C435" s="131"/>
      <c r="D435" s="132"/>
      <c r="E435" s="217"/>
      <c r="F435" s="132"/>
      <c r="G435" s="131"/>
      <c r="H435" s="132"/>
      <c r="I435" s="131"/>
      <c r="J435" s="131"/>
      <c r="K435" s="131"/>
      <c r="L435" s="218"/>
      <c r="M435" s="218"/>
      <c r="N435" s="218"/>
    </row>
    <row r="436" spans="1:14" ht="15.75" customHeight="1" thickBot="1" x14ac:dyDescent="0.3">
      <c r="A436" s="9"/>
    </row>
    <row r="437" spans="1:14" ht="15.75" customHeight="1" x14ac:dyDescent="0.3">
      <c r="A437" s="56" t="s">
        <v>33</v>
      </c>
      <c r="C437" s="240"/>
      <c r="D437" s="241"/>
      <c r="E437" s="242"/>
      <c r="F437" s="241"/>
      <c r="G437" s="242"/>
      <c r="H437" s="241"/>
      <c r="I437" s="242"/>
      <c r="J437" s="243"/>
      <c r="K437" s="242"/>
      <c r="L437" s="244"/>
      <c r="M437" s="358" t="s">
        <v>56</v>
      </c>
      <c r="N437" s="359"/>
    </row>
    <row r="438" spans="1:14" ht="15.75" customHeight="1" thickBot="1" x14ac:dyDescent="0.3">
      <c r="A438" s="9"/>
      <c r="C438" s="4" t="s">
        <v>2</v>
      </c>
      <c r="D438" s="99" t="s">
        <v>3</v>
      </c>
      <c r="E438" s="5" t="s">
        <v>58</v>
      </c>
      <c r="F438" s="99" t="s">
        <v>4</v>
      </c>
      <c r="G438" s="5" t="s">
        <v>58</v>
      </c>
      <c r="H438" s="99" t="s">
        <v>5</v>
      </c>
      <c r="I438" s="5" t="s">
        <v>58</v>
      </c>
      <c r="J438" s="6" t="s">
        <v>6</v>
      </c>
      <c r="K438" s="5" t="s">
        <v>58</v>
      </c>
      <c r="L438" s="145" t="s">
        <v>272</v>
      </c>
      <c r="M438" s="23" t="s">
        <v>142</v>
      </c>
      <c r="N438" s="8" t="s">
        <v>57</v>
      </c>
    </row>
    <row r="439" spans="1:14" ht="15.75" customHeight="1" thickBot="1" x14ac:dyDescent="0.3">
      <c r="A439" s="163" t="s">
        <v>223</v>
      </c>
      <c r="C439" s="10">
        <v>2007</v>
      </c>
      <c r="D439" s="27">
        <v>8.3000000000000004E-2</v>
      </c>
      <c r="E439" s="12">
        <v>39224</v>
      </c>
      <c r="F439" s="16">
        <v>7.6999999999999999E-2</v>
      </c>
      <c r="G439" s="12">
        <v>39346</v>
      </c>
      <c r="H439" s="16">
        <v>7.6999999999999999E-2</v>
      </c>
      <c r="I439" s="12">
        <v>39225</v>
      </c>
      <c r="J439" s="16">
        <v>7.4999999999999997E-2</v>
      </c>
      <c r="K439" s="46">
        <v>39244</v>
      </c>
      <c r="L439" s="41">
        <v>0</v>
      </c>
      <c r="M439" s="10" t="s">
        <v>153</v>
      </c>
      <c r="N439" s="341">
        <v>7.3999999999999996E-2</v>
      </c>
    </row>
    <row r="440" spans="1:14" ht="15.75" customHeight="1" thickBot="1" x14ac:dyDescent="0.3">
      <c r="A440" s="26" t="s">
        <v>118</v>
      </c>
      <c r="C440" s="235"/>
      <c r="D440" s="298"/>
      <c r="E440" s="299"/>
      <c r="F440" s="236"/>
      <c r="G440" s="299"/>
      <c r="H440" s="236"/>
      <c r="I440" s="299"/>
      <c r="J440" s="236"/>
      <c r="K440" s="301"/>
      <c r="L440" s="274" t="s">
        <v>270</v>
      </c>
      <c r="M440" s="235"/>
      <c r="N440" s="348"/>
    </row>
    <row r="441" spans="1:14" ht="15.75" customHeight="1" x14ac:dyDescent="0.25">
      <c r="C441" s="10">
        <v>2008</v>
      </c>
      <c r="D441" s="27">
        <v>6.5000000000000002E-2</v>
      </c>
      <c r="E441" s="12">
        <v>39574</v>
      </c>
      <c r="F441" s="16">
        <v>6.4000000000000001E-2</v>
      </c>
      <c r="G441" s="12">
        <v>39687</v>
      </c>
      <c r="H441" s="16">
        <v>6.4000000000000001E-2</v>
      </c>
      <c r="I441" s="12">
        <v>39560</v>
      </c>
      <c r="J441" s="16">
        <v>6.3E-2</v>
      </c>
      <c r="K441" s="46">
        <v>39556</v>
      </c>
      <c r="L441" s="41">
        <v>0</v>
      </c>
      <c r="M441" s="10" t="s">
        <v>188</v>
      </c>
      <c r="N441" s="341">
        <v>6.9000000000000006E-2</v>
      </c>
    </row>
    <row r="442" spans="1:14" ht="15.75" customHeight="1" x14ac:dyDescent="0.25">
      <c r="C442" s="10">
        <v>2009</v>
      </c>
      <c r="D442" s="27">
        <v>7.1999999999999995E-2</v>
      </c>
      <c r="E442" s="12">
        <v>39989</v>
      </c>
      <c r="F442" s="16">
        <v>6.8000000000000005E-2</v>
      </c>
      <c r="G442" s="12">
        <v>39920</v>
      </c>
      <c r="H442" s="16">
        <v>6.5000000000000002E-2</v>
      </c>
      <c r="I442" s="12">
        <v>39921</v>
      </c>
      <c r="J442" s="16">
        <v>0.06</v>
      </c>
      <c r="K442" s="46">
        <v>39953</v>
      </c>
      <c r="L442" s="41">
        <v>0</v>
      </c>
      <c r="M442" s="10" t="s">
        <v>199</v>
      </c>
      <c r="N442" s="341">
        <f>TRUNC(AVERAGE(J439:J442),3)</f>
        <v>6.6000000000000003E-2</v>
      </c>
    </row>
    <row r="443" spans="1:14" ht="15.75" customHeight="1" x14ac:dyDescent="0.25">
      <c r="C443" s="10">
        <v>2010</v>
      </c>
      <c r="D443" s="27">
        <v>6.4000000000000001E-2</v>
      </c>
      <c r="E443" s="12">
        <v>40282</v>
      </c>
      <c r="F443" s="16">
        <v>6.2E-2</v>
      </c>
      <c r="G443" s="12">
        <v>40442</v>
      </c>
      <c r="H443" s="16">
        <v>0.06</v>
      </c>
      <c r="I443" s="12">
        <v>40410</v>
      </c>
      <c r="J443" s="16">
        <v>0.06</v>
      </c>
      <c r="K443" s="46">
        <v>40283</v>
      </c>
      <c r="L443" s="41">
        <v>0</v>
      </c>
      <c r="M443" s="10" t="s">
        <v>205</v>
      </c>
      <c r="N443" s="341">
        <f t="shared" ref="N443:N448" si="23">TRUNC(AVERAGE(J441:J443),3)</f>
        <v>6.0999999999999999E-2</v>
      </c>
    </row>
    <row r="444" spans="1:14" ht="15.75" customHeight="1" x14ac:dyDescent="0.25">
      <c r="C444" s="10">
        <v>2011</v>
      </c>
      <c r="D444" s="27">
        <v>8.3000000000000004E-2</v>
      </c>
      <c r="E444" s="12">
        <v>40788</v>
      </c>
      <c r="F444" s="27">
        <v>6.8000000000000005E-2</v>
      </c>
      <c r="G444" s="12">
        <v>40787</v>
      </c>
      <c r="H444" s="27">
        <v>6.7000000000000004E-2</v>
      </c>
      <c r="I444" s="12">
        <v>40702</v>
      </c>
      <c r="J444" s="16">
        <v>6.4000000000000001E-2</v>
      </c>
      <c r="K444" s="46">
        <v>40789</v>
      </c>
      <c r="L444" s="41">
        <v>1</v>
      </c>
      <c r="M444" s="10" t="s">
        <v>208</v>
      </c>
      <c r="N444" s="341">
        <f t="shared" si="23"/>
        <v>6.0999999999999999E-2</v>
      </c>
    </row>
    <row r="445" spans="1:14" ht="15.75" customHeight="1" x14ac:dyDescent="0.25">
      <c r="C445" s="10">
        <v>2012</v>
      </c>
      <c r="D445" s="27">
        <v>9.8000000000000004E-2</v>
      </c>
      <c r="E445" s="12">
        <v>41088</v>
      </c>
      <c r="F445" s="27">
        <v>7.4999999999999997E-2</v>
      </c>
      <c r="G445" s="12">
        <v>41075</v>
      </c>
      <c r="H445" s="27">
        <v>7.0999999999999994E-2</v>
      </c>
      <c r="I445" s="12">
        <v>41102</v>
      </c>
      <c r="J445" s="16">
        <v>7.0000000000000007E-2</v>
      </c>
      <c r="K445" s="46">
        <v>41097</v>
      </c>
      <c r="L445" s="41">
        <v>1</v>
      </c>
      <c r="M445" s="10" t="s">
        <v>209</v>
      </c>
      <c r="N445" s="341">
        <f t="shared" si="23"/>
        <v>6.4000000000000001E-2</v>
      </c>
    </row>
    <row r="446" spans="1:14" ht="15.75" customHeight="1" x14ac:dyDescent="0.25">
      <c r="A446" s="9" t="s">
        <v>198</v>
      </c>
      <c r="C446" s="10">
        <v>2013</v>
      </c>
      <c r="D446" s="16">
        <v>6.3E-2</v>
      </c>
      <c r="E446" s="12">
        <v>41408</v>
      </c>
      <c r="F446" s="16">
        <v>6.0999999999999999E-2</v>
      </c>
      <c r="G446" s="12">
        <v>41546</v>
      </c>
      <c r="H446" s="16">
        <v>5.7000000000000002E-2</v>
      </c>
      <c r="I446" s="12">
        <v>41526</v>
      </c>
      <c r="J446" s="16">
        <v>5.7000000000000002E-2</v>
      </c>
      <c r="K446" s="46">
        <v>41430</v>
      </c>
      <c r="L446" s="41">
        <v>0</v>
      </c>
      <c r="M446" s="10" t="s">
        <v>220</v>
      </c>
      <c r="N446" s="341">
        <f t="shared" si="23"/>
        <v>6.3E-2</v>
      </c>
    </row>
    <row r="447" spans="1:14" ht="15.75" customHeight="1" x14ac:dyDescent="0.25">
      <c r="A447" s="9"/>
      <c r="C447" s="10">
        <v>2014</v>
      </c>
      <c r="D447" s="16">
        <v>6.2E-2</v>
      </c>
      <c r="E447" s="12">
        <v>41784</v>
      </c>
      <c r="F447" s="16">
        <v>6.0999999999999999E-2</v>
      </c>
      <c r="G447" s="12">
        <v>41797</v>
      </c>
      <c r="H447" s="16">
        <v>5.8999999999999997E-2</v>
      </c>
      <c r="I447" s="12">
        <v>41799</v>
      </c>
      <c r="J447" s="16">
        <v>5.8999999999999997E-2</v>
      </c>
      <c r="K447" s="46">
        <v>41796</v>
      </c>
      <c r="L447" s="41">
        <v>0</v>
      </c>
      <c r="M447" s="10" t="s">
        <v>222</v>
      </c>
      <c r="N447" s="341">
        <f t="shared" si="23"/>
        <v>6.2E-2</v>
      </c>
    </row>
    <row r="448" spans="1:14" ht="15.75" customHeight="1" thickBot="1" x14ac:dyDescent="0.3">
      <c r="A448" s="9"/>
      <c r="C448" s="17">
        <v>2015</v>
      </c>
      <c r="D448" s="28">
        <v>6.6000000000000003E-2</v>
      </c>
      <c r="E448" s="19">
        <v>42131</v>
      </c>
      <c r="F448" s="28">
        <v>6.2E-2</v>
      </c>
      <c r="G448" s="19">
        <v>42111</v>
      </c>
      <c r="H448" s="28">
        <v>5.8999999999999997E-2</v>
      </c>
      <c r="I448" s="19">
        <v>42126</v>
      </c>
      <c r="J448" s="28">
        <v>5.8000000000000003E-2</v>
      </c>
      <c r="K448" s="47">
        <v>42147</v>
      </c>
      <c r="L448" s="42">
        <v>0</v>
      </c>
      <c r="M448" s="17" t="s">
        <v>254</v>
      </c>
      <c r="N448" s="342">
        <f t="shared" si="23"/>
        <v>5.8000000000000003E-2</v>
      </c>
    </row>
    <row r="449" spans="1:14" ht="15.75" customHeight="1" thickBot="1" x14ac:dyDescent="0.3">
      <c r="A449" s="9"/>
      <c r="C449" s="235"/>
      <c r="D449" s="236"/>
      <c r="E449" s="237"/>
      <c r="F449" s="236"/>
      <c r="G449" s="237"/>
      <c r="H449" s="236"/>
      <c r="I449" s="237"/>
      <c r="J449" s="238"/>
      <c r="K449" s="239"/>
      <c r="L449" s="274" t="s">
        <v>271</v>
      </c>
      <c r="M449" s="235"/>
      <c r="N449" s="348"/>
    </row>
    <row r="450" spans="1:14" ht="15.75" customHeight="1" thickBot="1" x14ac:dyDescent="0.3">
      <c r="A450" s="9"/>
      <c r="C450" s="17">
        <v>2016</v>
      </c>
      <c r="D450" s="28">
        <v>7.1999999999999995E-2</v>
      </c>
      <c r="E450" s="174">
        <v>42532</v>
      </c>
      <c r="F450" s="28">
        <v>7.1999999999999995E-2</v>
      </c>
      <c r="G450" s="174">
        <v>42514</v>
      </c>
      <c r="H450" s="28">
        <v>7.0000000000000007E-2</v>
      </c>
      <c r="I450" s="174">
        <v>42478</v>
      </c>
      <c r="J450" s="18">
        <v>6.9000000000000006E-2</v>
      </c>
      <c r="K450" s="182">
        <v>42573</v>
      </c>
      <c r="L450" s="42">
        <v>2</v>
      </c>
      <c r="M450" s="17" t="s">
        <v>260</v>
      </c>
      <c r="N450" s="342">
        <f>TRUNC(AVERAGE(J447:J450),3)</f>
        <v>6.2E-2</v>
      </c>
    </row>
    <row r="451" spans="1:14" ht="15.75" customHeight="1" x14ac:dyDescent="0.3">
      <c r="A451" s="9"/>
      <c r="C451" s="131"/>
      <c r="D451" s="132"/>
      <c r="E451" s="217"/>
      <c r="F451" s="132"/>
      <c r="G451" s="131"/>
      <c r="H451" s="132"/>
      <c r="I451" s="131"/>
      <c r="J451" s="131"/>
      <c r="K451" s="131"/>
      <c r="L451" s="218"/>
      <c r="M451" s="218"/>
      <c r="N451" s="218"/>
    </row>
    <row r="452" spans="1:14" ht="15.75" customHeight="1" thickBot="1" x14ac:dyDescent="0.3">
      <c r="A452" s="9"/>
    </row>
    <row r="453" spans="1:14" ht="15.75" customHeight="1" x14ac:dyDescent="0.3">
      <c r="A453" s="56" t="s">
        <v>33</v>
      </c>
      <c r="C453" s="240"/>
      <c r="D453" s="241"/>
      <c r="E453" s="242"/>
      <c r="F453" s="241"/>
      <c r="G453" s="242"/>
      <c r="H453" s="241"/>
      <c r="I453" s="242"/>
      <c r="J453" s="243"/>
      <c r="K453" s="242"/>
      <c r="L453" s="21"/>
      <c r="M453" s="358" t="s">
        <v>56</v>
      </c>
      <c r="N453" s="359"/>
    </row>
    <row r="454" spans="1:14" ht="15.75" customHeight="1" thickBot="1" x14ac:dyDescent="0.3">
      <c r="A454" s="163"/>
      <c r="C454" s="4" t="s">
        <v>2</v>
      </c>
      <c r="D454" s="99" t="s">
        <v>3</v>
      </c>
      <c r="E454" s="5" t="s">
        <v>58</v>
      </c>
      <c r="F454" s="99" t="s">
        <v>4</v>
      </c>
      <c r="G454" s="5" t="s">
        <v>58</v>
      </c>
      <c r="H454" s="99" t="s">
        <v>5</v>
      </c>
      <c r="I454" s="5" t="s">
        <v>58</v>
      </c>
      <c r="J454" s="6" t="s">
        <v>6</v>
      </c>
      <c r="K454" s="5" t="s">
        <v>58</v>
      </c>
      <c r="L454" s="145" t="s">
        <v>272</v>
      </c>
      <c r="M454" s="23" t="s">
        <v>142</v>
      </c>
      <c r="N454" s="8" t="s">
        <v>57</v>
      </c>
    </row>
    <row r="455" spans="1:14" ht="15.75" customHeight="1" thickBot="1" x14ac:dyDescent="0.3">
      <c r="A455" s="163" t="s">
        <v>224</v>
      </c>
      <c r="C455" s="10">
        <v>2007</v>
      </c>
      <c r="D455" s="27">
        <v>7.3999999999999996E-2</v>
      </c>
      <c r="E455" s="12">
        <v>39346</v>
      </c>
      <c r="F455" s="27">
        <v>7.2999999999999995E-2</v>
      </c>
      <c r="G455" s="12">
        <v>39296</v>
      </c>
      <c r="H455" s="16">
        <v>6.8000000000000005E-2</v>
      </c>
      <c r="I455" s="12">
        <v>39194</v>
      </c>
      <c r="J455" s="16">
        <v>6.7000000000000004E-2</v>
      </c>
      <c r="K455" s="46">
        <v>39295</v>
      </c>
      <c r="L455" s="41">
        <v>0</v>
      </c>
      <c r="M455" s="10" t="s">
        <v>153</v>
      </c>
      <c r="N455" s="341">
        <v>7.0999999999999994E-2</v>
      </c>
    </row>
    <row r="456" spans="1:14" ht="15.75" customHeight="1" thickBot="1" x14ac:dyDescent="0.35">
      <c r="A456" s="26" t="s">
        <v>184</v>
      </c>
      <c r="C456" s="235"/>
      <c r="D456" s="298"/>
      <c r="E456" s="299"/>
      <c r="F456" s="298"/>
      <c r="G456" s="299"/>
      <c r="H456" s="236"/>
      <c r="I456" s="299"/>
      <c r="J456" s="300"/>
      <c r="K456" s="301"/>
      <c r="L456" s="274" t="s">
        <v>270</v>
      </c>
      <c r="M456" s="235"/>
      <c r="N456" s="348"/>
    </row>
    <row r="457" spans="1:14" ht="15.75" customHeight="1" x14ac:dyDescent="0.25">
      <c r="C457" s="10">
        <v>2008</v>
      </c>
      <c r="D457" s="27">
        <v>6.2E-2</v>
      </c>
      <c r="E457" s="12">
        <v>39657</v>
      </c>
      <c r="F457" s="27">
        <v>6.0999999999999999E-2</v>
      </c>
      <c r="G457" s="12">
        <v>39647</v>
      </c>
      <c r="H457" s="27">
        <v>5.8000000000000003E-2</v>
      </c>
      <c r="I457" s="12">
        <v>39646</v>
      </c>
      <c r="J457" s="16">
        <v>5.8000000000000003E-2</v>
      </c>
      <c r="K457" s="46">
        <v>39574</v>
      </c>
      <c r="L457" s="41">
        <v>0</v>
      </c>
      <c r="M457" s="10" t="s">
        <v>188</v>
      </c>
      <c r="N457" s="341">
        <v>6.2E-2</v>
      </c>
    </row>
    <row r="458" spans="1:14" ht="15.75" customHeight="1" x14ac:dyDescent="0.25">
      <c r="C458" s="10">
        <v>2009</v>
      </c>
      <c r="D458" s="27">
        <v>6.7000000000000004E-2</v>
      </c>
      <c r="E458" s="12">
        <v>39989</v>
      </c>
      <c r="F458" s="27">
        <v>0.06</v>
      </c>
      <c r="G458" s="12">
        <v>40061</v>
      </c>
      <c r="H458" s="27">
        <v>0.06</v>
      </c>
      <c r="I458" s="12">
        <v>40060</v>
      </c>
      <c r="J458" s="16">
        <v>5.8999999999999997E-2</v>
      </c>
      <c r="K458" s="46">
        <v>39988</v>
      </c>
      <c r="L458" s="41">
        <v>0</v>
      </c>
      <c r="M458" s="10" t="s">
        <v>199</v>
      </c>
      <c r="N458" s="341">
        <f>TRUNC(AVERAGE(J455:J458),3)</f>
        <v>6.0999999999999999E-2</v>
      </c>
    </row>
    <row r="459" spans="1:14" ht="15.75" customHeight="1" x14ac:dyDescent="0.25">
      <c r="C459" s="10">
        <v>2010</v>
      </c>
      <c r="D459" s="27">
        <v>6.5000000000000002E-2</v>
      </c>
      <c r="E459" s="12">
        <v>40324</v>
      </c>
      <c r="F459" s="27">
        <v>6.4000000000000001E-2</v>
      </c>
      <c r="G459" s="12">
        <v>40401</v>
      </c>
      <c r="H459" s="27">
        <v>6.4000000000000001E-2</v>
      </c>
      <c r="I459" s="12">
        <v>40400</v>
      </c>
      <c r="J459" s="16">
        <v>6.0999999999999999E-2</v>
      </c>
      <c r="K459" s="46">
        <v>40409</v>
      </c>
      <c r="L459" s="41">
        <v>0</v>
      </c>
      <c r="M459" s="10" t="s">
        <v>205</v>
      </c>
      <c r="N459" s="341">
        <f t="shared" ref="N459:N464" si="24">TRUNC(AVERAGE(J457:J459),3)</f>
        <v>5.8999999999999997E-2</v>
      </c>
    </row>
    <row r="460" spans="1:14" ht="15.75" customHeight="1" x14ac:dyDescent="0.25">
      <c r="B460" s="22"/>
      <c r="C460" s="10">
        <v>2011</v>
      </c>
      <c r="D460" s="27">
        <v>0.09</v>
      </c>
      <c r="E460" s="12">
        <v>40788</v>
      </c>
      <c r="F460" s="27">
        <v>8.4000000000000005E-2</v>
      </c>
      <c r="G460" s="12">
        <v>40745</v>
      </c>
      <c r="H460" s="27">
        <v>7.4999999999999997E-2</v>
      </c>
      <c r="I460" s="12">
        <v>40787</v>
      </c>
      <c r="J460" s="27">
        <v>7.2999999999999995E-2</v>
      </c>
      <c r="K460" s="46">
        <v>40733</v>
      </c>
      <c r="L460" s="41">
        <v>2</v>
      </c>
      <c r="M460" s="10" t="s">
        <v>208</v>
      </c>
      <c r="N460" s="341">
        <f t="shared" si="24"/>
        <v>6.4000000000000001E-2</v>
      </c>
    </row>
    <row r="461" spans="1:14" ht="15.75" customHeight="1" x14ac:dyDescent="0.25">
      <c r="C461" s="10">
        <v>2012</v>
      </c>
      <c r="D461" s="27">
        <v>0.11700000000000001</v>
      </c>
      <c r="E461" s="12">
        <v>41088</v>
      </c>
      <c r="F461" s="27">
        <v>8.2000000000000003E-2</v>
      </c>
      <c r="G461" s="12">
        <v>41124</v>
      </c>
      <c r="H461" s="27">
        <v>8.2000000000000003E-2</v>
      </c>
      <c r="I461" s="12">
        <v>41096</v>
      </c>
      <c r="J461" s="27">
        <v>8.1000000000000003E-2</v>
      </c>
      <c r="K461" s="46">
        <v>41107</v>
      </c>
      <c r="L461" s="41">
        <v>9</v>
      </c>
      <c r="M461" s="10" t="s">
        <v>209</v>
      </c>
      <c r="N461" s="341">
        <f t="shared" si="24"/>
        <v>7.0999999999999994E-2</v>
      </c>
    </row>
    <row r="462" spans="1:14" ht="15.75" customHeight="1" x14ac:dyDescent="0.25">
      <c r="A462" s="9" t="s">
        <v>198</v>
      </c>
      <c r="C462" s="10">
        <v>2013</v>
      </c>
      <c r="D462" s="27">
        <v>7.3999999999999996E-2</v>
      </c>
      <c r="E462" s="12">
        <v>41408</v>
      </c>
      <c r="F462" s="27">
        <v>6.9000000000000006E-2</v>
      </c>
      <c r="G462" s="12">
        <v>41445</v>
      </c>
      <c r="H462" s="27">
        <v>6.8000000000000005E-2</v>
      </c>
      <c r="I462" s="12">
        <v>41505</v>
      </c>
      <c r="J462" s="27">
        <v>6.5000000000000002E-2</v>
      </c>
      <c r="K462" s="46">
        <v>41526</v>
      </c>
      <c r="L462" s="41">
        <v>0</v>
      </c>
      <c r="M462" s="10" t="s">
        <v>220</v>
      </c>
      <c r="N462" s="341">
        <f t="shared" si="24"/>
        <v>7.2999999999999995E-2</v>
      </c>
    </row>
    <row r="463" spans="1:14" ht="15.75" customHeight="1" x14ac:dyDescent="0.25">
      <c r="A463" s="9"/>
      <c r="C463" s="10">
        <v>2014</v>
      </c>
      <c r="D463" s="27">
        <v>7.2999999999999995E-2</v>
      </c>
      <c r="E463" s="12">
        <v>41797</v>
      </c>
      <c r="F463" s="27">
        <v>7.0000000000000007E-2</v>
      </c>
      <c r="G463" s="12">
        <v>41791</v>
      </c>
      <c r="H463" s="27">
        <v>6.7000000000000004E-2</v>
      </c>
      <c r="I463" s="12">
        <v>41799</v>
      </c>
      <c r="J463" s="27">
        <v>6.7000000000000004E-2</v>
      </c>
      <c r="K463" s="46">
        <v>41796</v>
      </c>
      <c r="L463" s="41">
        <v>0</v>
      </c>
      <c r="M463" s="10" t="s">
        <v>222</v>
      </c>
      <c r="N463" s="341">
        <f t="shared" si="24"/>
        <v>7.0999999999999994E-2</v>
      </c>
    </row>
    <row r="464" spans="1:14" ht="15.75" customHeight="1" thickBot="1" x14ac:dyDescent="0.3">
      <c r="A464" s="9"/>
      <c r="C464" s="17">
        <v>2015</v>
      </c>
      <c r="D464" s="129">
        <v>7.3999999999999996E-2</v>
      </c>
      <c r="E464" s="19">
        <v>42131</v>
      </c>
      <c r="F464" s="129">
        <v>6.7000000000000004E-2</v>
      </c>
      <c r="G464" s="19">
        <v>42165</v>
      </c>
      <c r="H464" s="129">
        <v>6.7000000000000004E-2</v>
      </c>
      <c r="I464" s="19">
        <v>42147</v>
      </c>
      <c r="J464" s="129">
        <v>6.6000000000000003E-2</v>
      </c>
      <c r="K464" s="47">
        <v>42112</v>
      </c>
      <c r="L464" s="42">
        <v>0</v>
      </c>
      <c r="M464" s="17" t="s">
        <v>259</v>
      </c>
      <c r="N464" s="342">
        <f t="shared" si="24"/>
        <v>6.6000000000000003E-2</v>
      </c>
    </row>
    <row r="465" spans="1:14" ht="15.75" customHeight="1" thickBot="1" x14ac:dyDescent="0.3">
      <c r="A465" s="9"/>
      <c r="C465" s="235"/>
      <c r="D465" s="236"/>
      <c r="E465" s="237"/>
      <c r="F465" s="236"/>
      <c r="G465" s="237"/>
      <c r="H465" s="236"/>
      <c r="I465" s="237"/>
      <c r="J465" s="238"/>
      <c r="K465" s="239"/>
      <c r="L465" s="274" t="s">
        <v>271</v>
      </c>
      <c r="M465" s="235"/>
      <c r="N465" s="348"/>
    </row>
    <row r="466" spans="1:14" ht="15.75" customHeight="1" thickBot="1" x14ac:dyDescent="0.3">
      <c r="A466" s="9"/>
      <c r="C466" s="17">
        <v>2016</v>
      </c>
      <c r="D466" s="28">
        <v>7.5999999999999998E-2</v>
      </c>
      <c r="E466" s="174">
        <v>42532</v>
      </c>
      <c r="F466" s="28">
        <v>7.3999999999999996E-2</v>
      </c>
      <c r="G466" s="174">
        <v>42514</v>
      </c>
      <c r="H466" s="28">
        <v>7.1999999999999995E-2</v>
      </c>
      <c r="I466" s="174">
        <v>42546</v>
      </c>
      <c r="J466" s="18">
        <v>7.1999999999999995E-2</v>
      </c>
      <c r="K466" s="182">
        <v>42536</v>
      </c>
      <c r="L466" s="42">
        <v>6</v>
      </c>
      <c r="M466" s="17" t="s">
        <v>260</v>
      </c>
      <c r="N466" s="342">
        <f>TRUNC(AVERAGE(J463:J466),3)</f>
        <v>6.8000000000000005E-2</v>
      </c>
    </row>
    <row r="467" spans="1:14" ht="15.75" customHeight="1" x14ac:dyDescent="0.3">
      <c r="A467" s="9"/>
      <c r="C467" s="131"/>
      <c r="D467" s="132"/>
      <c r="E467" s="217"/>
      <c r="F467" s="132"/>
      <c r="G467" s="131"/>
      <c r="H467" s="132"/>
      <c r="I467" s="131"/>
      <c r="J467" s="131"/>
      <c r="K467" s="131"/>
      <c r="L467" s="218"/>
      <c r="M467" s="218"/>
      <c r="N467" s="218"/>
    </row>
    <row r="468" spans="1:14" ht="15.75" customHeight="1" thickBot="1" x14ac:dyDescent="0.3">
      <c r="A468" s="9"/>
    </row>
    <row r="469" spans="1:14" ht="15.75" customHeight="1" x14ac:dyDescent="0.3">
      <c r="A469" s="56" t="s">
        <v>33</v>
      </c>
      <c r="C469" s="240"/>
      <c r="D469" s="241"/>
      <c r="E469" s="242"/>
      <c r="F469" s="241"/>
      <c r="G469" s="242"/>
      <c r="H469" s="241"/>
      <c r="I469" s="242"/>
      <c r="J469" s="243"/>
      <c r="K469" s="242"/>
      <c r="L469" s="244"/>
      <c r="M469" s="358" t="s">
        <v>56</v>
      </c>
      <c r="N469" s="359"/>
    </row>
    <row r="470" spans="1:14" ht="15.75" customHeight="1" thickBot="1" x14ac:dyDescent="0.3">
      <c r="A470" s="49"/>
      <c r="C470" s="4" t="s">
        <v>2</v>
      </c>
      <c r="D470" s="99" t="s">
        <v>3</v>
      </c>
      <c r="E470" s="5" t="s">
        <v>58</v>
      </c>
      <c r="F470" s="99" t="s">
        <v>4</v>
      </c>
      <c r="G470" s="5" t="s">
        <v>58</v>
      </c>
      <c r="H470" s="99" t="s">
        <v>5</v>
      </c>
      <c r="I470" s="5" t="s">
        <v>58</v>
      </c>
      <c r="J470" s="6" t="s">
        <v>6</v>
      </c>
      <c r="K470" s="5" t="s">
        <v>58</v>
      </c>
      <c r="L470" s="145" t="s">
        <v>272</v>
      </c>
      <c r="M470" s="23" t="s">
        <v>142</v>
      </c>
      <c r="N470" s="8" t="s">
        <v>57</v>
      </c>
    </row>
    <row r="471" spans="1:14" ht="15.75" customHeight="1" thickBot="1" x14ac:dyDescent="0.3">
      <c r="A471" s="163" t="s">
        <v>211</v>
      </c>
      <c r="C471" s="10">
        <v>2007</v>
      </c>
      <c r="D471" s="27">
        <v>8.5000000000000006E-2</v>
      </c>
      <c r="E471" s="12">
        <v>39225</v>
      </c>
      <c r="F471" s="16">
        <v>8.5000000000000006E-2</v>
      </c>
      <c r="G471" s="12">
        <v>39249</v>
      </c>
      <c r="H471" s="16">
        <v>8.3000000000000004E-2</v>
      </c>
      <c r="I471" s="12">
        <v>39251</v>
      </c>
      <c r="J471" s="16">
        <v>8.2000000000000003E-2</v>
      </c>
      <c r="K471" s="46">
        <v>39224</v>
      </c>
      <c r="L471" s="41">
        <v>2</v>
      </c>
      <c r="M471" s="10" t="s">
        <v>153</v>
      </c>
      <c r="N471" s="341">
        <v>7.9000000000000001E-2</v>
      </c>
    </row>
    <row r="472" spans="1:14" ht="15.75" customHeight="1" thickBot="1" x14ac:dyDescent="0.3">
      <c r="A472" s="26" t="s">
        <v>117</v>
      </c>
      <c r="C472" s="235"/>
      <c r="D472" s="298"/>
      <c r="E472" s="299"/>
      <c r="F472" s="236"/>
      <c r="G472" s="299"/>
      <c r="H472" s="236"/>
      <c r="I472" s="299"/>
      <c r="J472" s="236"/>
      <c r="K472" s="301"/>
      <c r="L472" s="274" t="s">
        <v>270</v>
      </c>
      <c r="M472" s="235"/>
      <c r="N472" s="348"/>
    </row>
    <row r="473" spans="1:14" ht="15.75" customHeight="1" x14ac:dyDescent="0.25">
      <c r="C473" s="10">
        <v>2008</v>
      </c>
      <c r="D473" s="27">
        <v>7.2999999999999995E-2</v>
      </c>
      <c r="E473" s="12">
        <v>39574</v>
      </c>
      <c r="F473" s="16">
        <v>7.0999999999999994E-2</v>
      </c>
      <c r="G473" s="12">
        <v>39647</v>
      </c>
      <c r="H473" s="16">
        <v>7.0000000000000007E-2</v>
      </c>
      <c r="I473" s="12">
        <v>39657</v>
      </c>
      <c r="J473" s="16">
        <v>6.9000000000000006E-2</v>
      </c>
      <c r="K473" s="46">
        <v>39658</v>
      </c>
      <c r="L473" s="41">
        <v>0</v>
      </c>
      <c r="M473" s="10" t="s">
        <v>188</v>
      </c>
      <c r="N473" s="341">
        <v>7.2999999999999995E-2</v>
      </c>
    </row>
    <row r="474" spans="1:14" ht="15.75" customHeight="1" x14ac:dyDescent="0.25">
      <c r="C474" s="10">
        <v>2009</v>
      </c>
      <c r="D474" s="27">
        <v>6.9000000000000006E-2</v>
      </c>
      <c r="E474" s="12">
        <v>39989</v>
      </c>
      <c r="F474" s="16">
        <v>6.3E-2</v>
      </c>
      <c r="G474" s="12">
        <v>39953</v>
      </c>
      <c r="H474" s="16">
        <v>6.2E-2</v>
      </c>
      <c r="I474" s="12">
        <v>39954</v>
      </c>
      <c r="J474" s="16">
        <v>6.2E-2</v>
      </c>
      <c r="K474" s="46">
        <v>39920</v>
      </c>
      <c r="L474" s="41">
        <v>0</v>
      </c>
      <c r="M474" s="10" t="s">
        <v>199</v>
      </c>
      <c r="N474" s="341">
        <f>TRUNC(AVERAGE(J471:J474),3)</f>
        <v>7.0999999999999994E-2</v>
      </c>
    </row>
    <row r="475" spans="1:14" ht="15.75" customHeight="1" x14ac:dyDescent="0.25">
      <c r="B475" s="49"/>
      <c r="C475" s="10">
        <v>2010</v>
      </c>
      <c r="D475" s="27">
        <v>6.5000000000000002E-2</v>
      </c>
      <c r="E475" s="12">
        <v>40324</v>
      </c>
      <c r="F475" s="16">
        <v>6.0999999999999999E-2</v>
      </c>
      <c r="G475" s="12">
        <v>40409</v>
      </c>
      <c r="H475" s="16">
        <v>6.0999999999999999E-2</v>
      </c>
      <c r="I475" s="12">
        <v>40400</v>
      </c>
      <c r="J475" s="16">
        <v>0.06</v>
      </c>
      <c r="K475" s="46">
        <v>40401</v>
      </c>
      <c r="L475" s="41">
        <v>0</v>
      </c>
      <c r="M475" s="10" t="s">
        <v>205</v>
      </c>
      <c r="N475" s="341">
        <f t="shared" ref="N475:N480" si="25">TRUNC(AVERAGE(J473:J475),3)</f>
        <v>6.3E-2</v>
      </c>
    </row>
    <row r="476" spans="1:14" ht="15.75" customHeight="1" x14ac:dyDescent="0.25">
      <c r="C476" s="10">
        <v>2011</v>
      </c>
      <c r="D476" s="27">
        <v>8.5000000000000006E-2</v>
      </c>
      <c r="E476" s="12">
        <v>40788</v>
      </c>
      <c r="F476" s="27">
        <v>8.1000000000000003E-2</v>
      </c>
      <c r="G476" s="12">
        <v>40745</v>
      </c>
      <c r="H476" s="27">
        <v>7.3999999999999996E-2</v>
      </c>
      <c r="I476" s="12">
        <v>40787</v>
      </c>
      <c r="J476" s="16">
        <v>7.0999999999999994E-2</v>
      </c>
      <c r="K476" s="46">
        <v>40740</v>
      </c>
      <c r="L476" s="41">
        <v>2</v>
      </c>
      <c r="M476" s="10" t="s">
        <v>208</v>
      </c>
      <c r="N476" s="341">
        <f t="shared" si="25"/>
        <v>6.4000000000000001E-2</v>
      </c>
    </row>
    <row r="477" spans="1:14" ht="15.75" customHeight="1" x14ac:dyDescent="0.3">
      <c r="A477" s="163" t="s">
        <v>232</v>
      </c>
      <c r="C477" s="10" t="s">
        <v>261</v>
      </c>
      <c r="D477" s="27">
        <v>0.113</v>
      </c>
      <c r="E477" s="12">
        <v>41088</v>
      </c>
      <c r="F477" s="27">
        <v>9.0999999999999998E-2</v>
      </c>
      <c r="G477" s="12">
        <v>41113</v>
      </c>
      <c r="H477" s="27">
        <v>0.08</v>
      </c>
      <c r="I477" s="12">
        <v>41107</v>
      </c>
      <c r="J477" s="16">
        <v>7.6999999999999999E-2</v>
      </c>
      <c r="K477" s="46">
        <v>41146</v>
      </c>
      <c r="L477" s="41">
        <v>4</v>
      </c>
      <c r="M477" s="10" t="s">
        <v>304</v>
      </c>
      <c r="N477" s="341">
        <f t="shared" si="25"/>
        <v>6.9000000000000006E-2</v>
      </c>
    </row>
    <row r="478" spans="1:14" ht="15.75" customHeight="1" x14ac:dyDescent="0.3">
      <c r="A478" s="26" t="s">
        <v>212</v>
      </c>
      <c r="C478" s="10">
        <v>2013</v>
      </c>
      <c r="D478" s="11">
        <v>6.8000000000000005E-2</v>
      </c>
      <c r="E478" s="12">
        <v>41408</v>
      </c>
      <c r="F478" s="16">
        <v>6.0999999999999999E-2</v>
      </c>
      <c r="G478" s="12">
        <v>41505</v>
      </c>
      <c r="H478" s="16">
        <v>6.0999999999999999E-2</v>
      </c>
      <c r="I478" s="12">
        <v>41445</v>
      </c>
      <c r="J478" s="16">
        <v>5.8999999999999997E-2</v>
      </c>
      <c r="K478" s="46">
        <v>41526</v>
      </c>
      <c r="L478" s="41">
        <v>0</v>
      </c>
      <c r="M478" s="10" t="s">
        <v>303</v>
      </c>
      <c r="N478" s="341">
        <f t="shared" si="25"/>
        <v>6.9000000000000006E-2</v>
      </c>
    </row>
    <row r="479" spans="1:14" ht="15.75" customHeight="1" x14ac:dyDescent="0.3">
      <c r="A479" s="9"/>
      <c r="C479" s="10">
        <v>2014</v>
      </c>
      <c r="D479" s="16">
        <v>7.0000000000000007E-2</v>
      </c>
      <c r="E479" s="12">
        <v>41797</v>
      </c>
      <c r="F479" s="16">
        <v>6.7000000000000004E-2</v>
      </c>
      <c r="G479" s="12">
        <v>41791</v>
      </c>
      <c r="H479" s="16">
        <v>6.5000000000000002E-2</v>
      </c>
      <c r="I479" s="12">
        <v>41784</v>
      </c>
      <c r="J479" s="16">
        <v>6.4000000000000001E-2</v>
      </c>
      <c r="K479" s="46">
        <v>41799</v>
      </c>
      <c r="L479" s="41">
        <v>0</v>
      </c>
      <c r="M479" s="10" t="s">
        <v>302</v>
      </c>
      <c r="N479" s="341">
        <f t="shared" si="25"/>
        <v>6.6000000000000003E-2</v>
      </c>
    </row>
    <row r="480" spans="1:14" ht="15.75" customHeight="1" thickBot="1" x14ac:dyDescent="0.3">
      <c r="A480" s="9"/>
      <c r="C480" s="17">
        <v>2015</v>
      </c>
      <c r="D480" s="28">
        <v>7.0999999999999994E-2</v>
      </c>
      <c r="E480" s="19">
        <v>42131</v>
      </c>
      <c r="F480" s="28">
        <v>6.5000000000000002E-2</v>
      </c>
      <c r="G480" s="19">
        <v>42165</v>
      </c>
      <c r="H480" s="28">
        <v>6.4000000000000001E-2</v>
      </c>
      <c r="I480" s="19">
        <v>42147</v>
      </c>
      <c r="J480" s="28">
        <v>6.4000000000000001E-2</v>
      </c>
      <c r="K480" s="47">
        <v>42126</v>
      </c>
      <c r="L480" s="42">
        <v>0</v>
      </c>
      <c r="M480" s="17" t="s">
        <v>254</v>
      </c>
      <c r="N480" s="342">
        <f t="shared" si="25"/>
        <v>6.2E-2</v>
      </c>
    </row>
    <row r="481" spans="1:14" ht="15.75" customHeight="1" thickBot="1" x14ac:dyDescent="0.3">
      <c r="A481" s="9"/>
      <c r="C481" s="235"/>
      <c r="D481" s="236"/>
      <c r="E481" s="237"/>
      <c r="F481" s="236"/>
      <c r="G481" s="237"/>
      <c r="H481" s="236"/>
      <c r="I481" s="237"/>
      <c r="J481" s="238"/>
      <c r="K481" s="239"/>
      <c r="L481" s="274" t="s">
        <v>271</v>
      </c>
      <c r="M481" s="235"/>
      <c r="N481" s="348"/>
    </row>
    <row r="482" spans="1:14" ht="15.75" customHeight="1" thickBot="1" x14ac:dyDescent="0.3">
      <c r="C482" s="17">
        <v>2016</v>
      </c>
      <c r="D482" s="28">
        <v>7.5999999999999998E-2</v>
      </c>
      <c r="E482" s="174">
        <v>42592</v>
      </c>
      <c r="F482" s="28">
        <v>7.1999999999999995E-2</v>
      </c>
      <c r="G482" s="174">
        <v>42514</v>
      </c>
      <c r="H482" s="28">
        <v>7.0999999999999994E-2</v>
      </c>
      <c r="I482" s="174">
        <v>42536</v>
      </c>
      <c r="J482" s="18">
        <v>7.0999999999999994E-2</v>
      </c>
      <c r="K482" s="182">
        <v>42532</v>
      </c>
      <c r="L482" s="42">
        <v>6</v>
      </c>
      <c r="M482" s="17" t="s">
        <v>260</v>
      </c>
      <c r="N482" s="342">
        <f>TRUNC(AVERAGE(J479:J482),3)</f>
        <v>6.6000000000000003E-2</v>
      </c>
    </row>
    <row r="483" spans="1:14" ht="15.75" customHeight="1" x14ac:dyDescent="0.3">
      <c r="C483" s="263" t="s">
        <v>305</v>
      </c>
      <c r="D483" s="132"/>
      <c r="E483" s="217"/>
      <c r="F483" s="132"/>
      <c r="G483" s="131"/>
      <c r="H483" s="132"/>
      <c r="I483" s="131"/>
      <c r="J483" s="131"/>
      <c r="K483" s="131"/>
      <c r="L483" s="218"/>
      <c r="M483" s="218"/>
      <c r="N483" s="218"/>
    </row>
    <row r="484" spans="1:14" ht="15.75" customHeight="1" x14ac:dyDescent="0.3">
      <c r="C484" s="264" t="s">
        <v>265</v>
      </c>
      <c r="D484" s="105"/>
      <c r="E484" s="219"/>
      <c r="F484" s="105"/>
      <c r="G484" s="61"/>
      <c r="H484" s="105"/>
      <c r="I484" s="61"/>
      <c r="J484" s="61"/>
      <c r="K484" s="61"/>
      <c r="L484" s="172"/>
      <c r="M484" s="172"/>
      <c r="N484" s="172"/>
    </row>
    <row r="485" spans="1:14" ht="15.75" customHeight="1" x14ac:dyDescent="0.3">
      <c r="C485" s="133"/>
    </row>
    <row r="486" spans="1:14" ht="15.75" customHeight="1" thickBot="1" x14ac:dyDescent="0.3"/>
    <row r="487" spans="1:14" ht="15.75" customHeight="1" x14ac:dyDescent="0.3">
      <c r="A487" s="56" t="s">
        <v>36</v>
      </c>
      <c r="C487" s="240"/>
      <c r="D487" s="241"/>
      <c r="E487" s="242"/>
      <c r="F487" s="241"/>
      <c r="G487" s="242"/>
      <c r="H487" s="241"/>
      <c r="I487" s="242"/>
      <c r="J487" s="243"/>
      <c r="K487" s="242"/>
      <c r="L487" s="244"/>
      <c r="M487" s="358" t="s">
        <v>56</v>
      </c>
      <c r="N487" s="359"/>
    </row>
    <row r="488" spans="1:14" ht="15.75" customHeight="1" thickBot="1" x14ac:dyDescent="0.3">
      <c r="A488" s="9"/>
      <c r="C488" s="137" t="s">
        <v>2</v>
      </c>
      <c r="D488" s="138" t="s">
        <v>3</v>
      </c>
      <c r="E488" s="139" t="s">
        <v>58</v>
      </c>
      <c r="F488" s="138" t="s">
        <v>4</v>
      </c>
      <c r="G488" s="139" t="s">
        <v>58</v>
      </c>
      <c r="H488" s="138" t="s">
        <v>5</v>
      </c>
      <c r="I488" s="139" t="s">
        <v>58</v>
      </c>
      <c r="J488" s="60" t="s">
        <v>6</v>
      </c>
      <c r="K488" s="139" t="s">
        <v>58</v>
      </c>
      <c r="L488" s="196" t="s">
        <v>272</v>
      </c>
      <c r="M488" s="140" t="s">
        <v>142</v>
      </c>
      <c r="N488" s="141" t="s">
        <v>57</v>
      </c>
    </row>
    <row r="489" spans="1:14" ht="15.75" customHeight="1" x14ac:dyDescent="0.3">
      <c r="A489" s="163" t="s">
        <v>141</v>
      </c>
      <c r="B489" s="61"/>
      <c r="C489" s="360" t="s">
        <v>192</v>
      </c>
      <c r="D489" s="361"/>
      <c r="E489" s="361"/>
      <c r="F489" s="361"/>
      <c r="G489" s="361"/>
      <c r="H489" s="361"/>
      <c r="I489" s="361"/>
      <c r="J489" s="361"/>
      <c r="K489" s="362"/>
      <c r="L489" s="338"/>
      <c r="M489" s="343"/>
      <c r="N489" s="344"/>
    </row>
    <row r="490" spans="1:14" ht="15.75" customHeight="1" thickBot="1" x14ac:dyDescent="0.3">
      <c r="A490" s="26" t="s">
        <v>121</v>
      </c>
      <c r="C490" s="17">
        <v>2007</v>
      </c>
      <c r="D490" s="28">
        <v>8.7179999999999994E-2</v>
      </c>
      <c r="E490" s="19">
        <v>39225</v>
      </c>
      <c r="F490" s="28">
        <v>8.6840000000000001E-2</v>
      </c>
      <c r="G490" s="19">
        <v>39249</v>
      </c>
      <c r="H490" s="28">
        <v>8.6840000000000001E-2</v>
      </c>
      <c r="I490" s="19">
        <v>39251</v>
      </c>
      <c r="J490" s="28">
        <v>8.2900000000000001E-2</v>
      </c>
      <c r="K490" s="47">
        <v>39224</v>
      </c>
      <c r="L490" s="18">
        <v>3</v>
      </c>
      <c r="M490" s="17" t="s">
        <v>153</v>
      </c>
      <c r="N490" s="342">
        <v>0.08</v>
      </c>
    </row>
    <row r="491" spans="1:14" ht="15.75" customHeight="1" thickBot="1" x14ac:dyDescent="0.3">
      <c r="C491" s="235"/>
      <c r="D491" s="236"/>
      <c r="E491" s="299"/>
      <c r="F491" s="236"/>
      <c r="G491" s="299"/>
      <c r="H491" s="236"/>
      <c r="I491" s="299"/>
      <c r="J491" s="236"/>
      <c r="K491" s="301"/>
      <c r="L491" s="145" t="s">
        <v>270</v>
      </c>
      <c r="M491" s="354"/>
      <c r="N491" s="355"/>
    </row>
    <row r="492" spans="1:14" ht="15.75" customHeight="1" x14ac:dyDescent="0.25">
      <c r="C492" s="10">
        <v>2008</v>
      </c>
      <c r="D492" s="97">
        <v>7.4999999999999997E-2</v>
      </c>
      <c r="E492" s="12">
        <v>39647</v>
      </c>
      <c r="F492" s="16">
        <v>7.4999999999999997E-2</v>
      </c>
      <c r="G492" s="12">
        <v>39625</v>
      </c>
      <c r="H492" s="16">
        <v>7.3999999999999996E-2</v>
      </c>
      <c r="I492" s="12">
        <v>39646</v>
      </c>
      <c r="J492" s="16">
        <v>7.0999999999999994E-2</v>
      </c>
      <c r="K492" s="46">
        <v>39574</v>
      </c>
      <c r="L492" s="41">
        <v>0</v>
      </c>
      <c r="M492" s="10" t="s">
        <v>188</v>
      </c>
      <c r="N492" s="341">
        <v>7.4999999999999997E-2</v>
      </c>
    </row>
    <row r="493" spans="1:14" ht="15.75" customHeight="1" x14ac:dyDescent="0.25">
      <c r="C493" s="10">
        <v>2009</v>
      </c>
      <c r="D493" s="97">
        <v>7.9000000000000001E-2</v>
      </c>
      <c r="E493" s="156">
        <v>39989</v>
      </c>
      <c r="F493" s="97">
        <v>7.4999999999999997E-2</v>
      </c>
      <c r="G493" s="156">
        <v>39954</v>
      </c>
      <c r="H493" s="97">
        <v>7.3999999999999996E-2</v>
      </c>
      <c r="I493" s="156">
        <v>39988</v>
      </c>
      <c r="J493" s="97">
        <v>7.2999999999999995E-2</v>
      </c>
      <c r="K493" s="202">
        <v>39953</v>
      </c>
      <c r="L493" s="41">
        <v>1</v>
      </c>
      <c r="M493" s="10" t="s">
        <v>199</v>
      </c>
      <c r="N493" s="341">
        <f>TRUNC(AVERAGE(J490:J493),3)</f>
        <v>7.4999999999999997E-2</v>
      </c>
    </row>
    <row r="494" spans="1:14" ht="15.75" customHeight="1" x14ac:dyDescent="0.25">
      <c r="C494" s="10">
        <v>2010</v>
      </c>
      <c r="D494" s="97">
        <v>7.0999999999999994E-2</v>
      </c>
      <c r="E494" s="156">
        <v>40283</v>
      </c>
      <c r="F494" s="97">
        <v>7.0999999999999994E-2</v>
      </c>
      <c r="G494" s="156">
        <v>40278</v>
      </c>
      <c r="H494" s="97">
        <v>7.0999999999999994E-2</v>
      </c>
      <c r="I494" s="156">
        <v>40409</v>
      </c>
      <c r="J494" s="97">
        <v>6.9000000000000006E-2</v>
      </c>
      <c r="K494" s="202">
        <v>40282</v>
      </c>
      <c r="L494" s="41">
        <v>0</v>
      </c>
      <c r="M494" s="10" t="s">
        <v>205</v>
      </c>
      <c r="N494" s="341">
        <f t="shared" ref="N494:N499" si="26">TRUNC(AVERAGE(J492:J494),3)</f>
        <v>7.0999999999999994E-2</v>
      </c>
    </row>
    <row r="495" spans="1:14" ht="15.75" customHeight="1" x14ac:dyDescent="0.25">
      <c r="C495" s="10">
        <v>2011</v>
      </c>
      <c r="D495" s="27">
        <v>8.6999999999999994E-2</v>
      </c>
      <c r="E495" s="12">
        <v>40788</v>
      </c>
      <c r="F495" s="27">
        <v>8.5000000000000006E-2</v>
      </c>
      <c r="G495" s="12">
        <v>40787</v>
      </c>
      <c r="H495" s="27">
        <v>8.5000000000000006E-2</v>
      </c>
      <c r="I495" s="12">
        <v>40745</v>
      </c>
      <c r="J495" s="27">
        <v>8.1000000000000003E-2</v>
      </c>
      <c r="K495" s="46">
        <v>40741</v>
      </c>
      <c r="L495" s="41">
        <v>6</v>
      </c>
      <c r="M495" s="10" t="s">
        <v>208</v>
      </c>
      <c r="N495" s="341">
        <f t="shared" si="26"/>
        <v>7.3999999999999996E-2</v>
      </c>
    </row>
    <row r="496" spans="1:14" ht="15.75" customHeight="1" x14ac:dyDescent="0.25">
      <c r="C496" s="10">
        <v>2012</v>
      </c>
      <c r="D496" s="170">
        <v>0.105</v>
      </c>
      <c r="E496" s="171">
        <v>41088</v>
      </c>
      <c r="F496" s="170">
        <v>0.104</v>
      </c>
      <c r="G496" s="171">
        <v>41113</v>
      </c>
      <c r="H496" s="170">
        <v>8.4000000000000005E-2</v>
      </c>
      <c r="I496" s="171">
        <v>41096</v>
      </c>
      <c r="J496" s="27">
        <v>8.2000000000000003E-2</v>
      </c>
      <c r="K496" s="203">
        <v>41124</v>
      </c>
      <c r="L496" s="41">
        <v>12</v>
      </c>
      <c r="M496" s="10" t="s">
        <v>209</v>
      </c>
      <c r="N496" s="341">
        <f t="shared" si="26"/>
        <v>7.6999999999999999E-2</v>
      </c>
    </row>
    <row r="497" spans="1:14" ht="15.75" customHeight="1" x14ac:dyDescent="0.25">
      <c r="C497" s="10">
        <v>2013</v>
      </c>
      <c r="D497" s="16">
        <v>7.3999999999999996E-2</v>
      </c>
      <c r="E497" s="171">
        <v>41408</v>
      </c>
      <c r="F497" s="16">
        <v>7.1999999999999995E-2</v>
      </c>
      <c r="G497" s="177">
        <v>41445</v>
      </c>
      <c r="H497" s="16">
        <v>7.1999999999999995E-2</v>
      </c>
      <c r="I497" s="177">
        <v>41527</v>
      </c>
      <c r="J497" s="16">
        <v>6.9000000000000006E-2</v>
      </c>
      <c r="K497" s="186">
        <v>41436</v>
      </c>
      <c r="L497" s="41">
        <v>0</v>
      </c>
      <c r="M497" s="10" t="s">
        <v>220</v>
      </c>
      <c r="N497" s="341">
        <f t="shared" si="26"/>
        <v>7.6999999999999999E-2</v>
      </c>
    </row>
    <row r="498" spans="1:14" ht="15.75" customHeight="1" x14ac:dyDescent="0.25">
      <c r="A498" s="157"/>
      <c r="B498" s="151"/>
      <c r="C498" s="10">
        <v>2014</v>
      </c>
      <c r="D498" s="192">
        <v>7.5999999999999998E-2</v>
      </c>
      <c r="E498" s="171">
        <v>41797</v>
      </c>
      <c r="F498" s="192">
        <v>7.0999999999999994E-2</v>
      </c>
      <c r="G498" s="193">
        <v>41791</v>
      </c>
      <c r="H498" s="192">
        <v>6.9000000000000006E-2</v>
      </c>
      <c r="I498" s="193">
        <v>41784</v>
      </c>
      <c r="J498" s="192">
        <v>6.7000000000000004E-2</v>
      </c>
      <c r="K498" s="204">
        <v>41750</v>
      </c>
      <c r="L498" s="41">
        <v>1</v>
      </c>
      <c r="M498" s="10" t="s">
        <v>222</v>
      </c>
      <c r="N498" s="341">
        <f t="shared" si="26"/>
        <v>7.1999999999999995E-2</v>
      </c>
    </row>
    <row r="499" spans="1:14" ht="15.75" customHeight="1" thickBot="1" x14ac:dyDescent="0.3">
      <c r="A499" s="157"/>
      <c r="B499" s="151"/>
      <c r="C499" s="17">
        <v>2015</v>
      </c>
      <c r="D499" s="205">
        <v>7.5999999999999998E-2</v>
      </c>
      <c r="E499" s="206">
        <v>42165</v>
      </c>
      <c r="F499" s="205">
        <v>7.3999999999999996E-2</v>
      </c>
      <c r="G499" s="206">
        <v>42131</v>
      </c>
      <c r="H499" s="205">
        <v>6.8000000000000005E-2</v>
      </c>
      <c r="I499" s="206">
        <v>42190</v>
      </c>
      <c r="J499" s="205">
        <v>6.7000000000000004E-2</v>
      </c>
      <c r="K499" s="206">
        <v>42126</v>
      </c>
      <c r="L499" s="42">
        <v>1</v>
      </c>
      <c r="M499" s="17" t="s">
        <v>254</v>
      </c>
      <c r="N499" s="342">
        <f t="shared" si="26"/>
        <v>6.7000000000000004E-2</v>
      </c>
    </row>
    <row r="500" spans="1:14" ht="15.75" customHeight="1" thickBot="1" x14ac:dyDescent="0.3">
      <c r="A500" s="9"/>
      <c r="C500" s="235"/>
      <c r="D500" s="236"/>
      <c r="E500" s="237"/>
      <c r="F500" s="236"/>
      <c r="G500" s="237"/>
      <c r="H500" s="236"/>
      <c r="I500" s="237"/>
      <c r="J500" s="238"/>
      <c r="K500" s="239"/>
      <c r="L500" s="274" t="s">
        <v>271</v>
      </c>
      <c r="M500" s="235"/>
      <c r="N500" s="348"/>
    </row>
    <row r="501" spans="1:14" ht="15.75" customHeight="1" thickBot="1" x14ac:dyDescent="0.3">
      <c r="A501" s="9"/>
      <c r="C501" s="17">
        <v>2016</v>
      </c>
      <c r="D501" s="28">
        <v>7.8E-2</v>
      </c>
      <c r="E501" s="174">
        <v>42536</v>
      </c>
      <c r="F501" s="28">
        <v>7.8E-2</v>
      </c>
      <c r="G501" s="174">
        <v>42478</v>
      </c>
      <c r="H501" s="28">
        <v>7.6999999999999999E-2</v>
      </c>
      <c r="I501" s="174">
        <v>42546</v>
      </c>
      <c r="J501" s="18">
        <v>7.5999999999999998E-2</v>
      </c>
      <c r="K501" s="182">
        <v>42532</v>
      </c>
      <c r="L501" s="42">
        <v>9</v>
      </c>
      <c r="M501" s="17" t="s">
        <v>260</v>
      </c>
      <c r="N501" s="342">
        <f>TRUNC(AVERAGE(J498:J501),3)</f>
        <v>7.0000000000000007E-2</v>
      </c>
    </row>
    <row r="502" spans="1:14" ht="15.75" customHeight="1" x14ac:dyDescent="0.3">
      <c r="A502" s="9"/>
      <c r="C502" s="131"/>
      <c r="D502" s="132"/>
      <c r="E502" s="217"/>
      <c r="F502" s="132"/>
      <c r="G502" s="131"/>
      <c r="H502" s="132"/>
      <c r="I502" s="131"/>
      <c r="J502" s="131"/>
      <c r="K502" s="131"/>
      <c r="L502" s="218"/>
      <c r="M502" s="218"/>
      <c r="N502" s="218"/>
    </row>
    <row r="503" spans="1:14" ht="15.75" customHeight="1" x14ac:dyDescent="0.25">
      <c r="A503" s="9"/>
    </row>
    <row r="504" spans="1:14" ht="15.75" customHeight="1" x14ac:dyDescent="0.4">
      <c r="A504" s="9"/>
      <c r="E504" s="63" t="s">
        <v>186</v>
      </c>
    </row>
    <row r="505" spans="1:14" ht="15.75" customHeight="1" x14ac:dyDescent="0.3">
      <c r="A505" s="9"/>
      <c r="E505" s="57" t="s">
        <v>0</v>
      </c>
    </row>
    <row r="506" spans="1:14" ht="15.75" customHeight="1" thickBot="1" x14ac:dyDescent="0.3">
      <c r="A506" s="9"/>
    </row>
    <row r="507" spans="1:14" ht="15.75" customHeight="1" x14ac:dyDescent="0.3">
      <c r="A507" s="57" t="s">
        <v>50</v>
      </c>
      <c r="C507" s="220"/>
      <c r="D507" s="221"/>
      <c r="E507" s="222"/>
      <c r="F507" s="221"/>
      <c r="G507" s="222"/>
      <c r="H507" s="221"/>
      <c r="I507" s="222"/>
      <c r="J507" s="223"/>
      <c r="K507" s="222"/>
      <c r="L507" s="250"/>
      <c r="M507" s="358" t="s">
        <v>56</v>
      </c>
      <c r="N507" s="359"/>
    </row>
    <row r="508" spans="1:14" ht="15.75" customHeight="1" thickBot="1" x14ac:dyDescent="0.3">
      <c r="A508" s="68"/>
      <c r="C508" s="4" t="s">
        <v>2</v>
      </c>
      <c r="D508" s="99" t="s">
        <v>3</v>
      </c>
      <c r="E508" s="5" t="s">
        <v>58</v>
      </c>
      <c r="F508" s="99" t="s">
        <v>4</v>
      </c>
      <c r="G508" s="5" t="s">
        <v>58</v>
      </c>
      <c r="H508" s="99" t="s">
        <v>5</v>
      </c>
      <c r="I508" s="5" t="s">
        <v>58</v>
      </c>
      <c r="J508" s="6" t="s">
        <v>6</v>
      </c>
      <c r="K508" s="5" t="s">
        <v>58</v>
      </c>
      <c r="L508" s="145" t="s">
        <v>272</v>
      </c>
      <c r="M508" s="65" t="s">
        <v>142</v>
      </c>
      <c r="N508" s="66" t="s">
        <v>57</v>
      </c>
    </row>
    <row r="509" spans="1:14" ht="15.6" thickBot="1" x14ac:dyDescent="0.3">
      <c r="A509" s="164" t="s">
        <v>51</v>
      </c>
      <c r="C509" s="10">
        <v>2007</v>
      </c>
      <c r="D509" s="27">
        <v>8.5000000000000006E-2</v>
      </c>
      <c r="E509" s="12">
        <v>39346</v>
      </c>
      <c r="F509" s="16">
        <v>8.2000000000000003E-2</v>
      </c>
      <c r="G509" s="12">
        <v>39224</v>
      </c>
      <c r="H509" s="16">
        <v>0.08</v>
      </c>
      <c r="I509" s="12">
        <v>39225</v>
      </c>
      <c r="J509" s="16">
        <v>7.8E-2</v>
      </c>
      <c r="K509" s="46">
        <v>39330</v>
      </c>
      <c r="L509" s="41">
        <v>1</v>
      </c>
      <c r="M509" s="10" t="s">
        <v>153</v>
      </c>
      <c r="N509" s="341">
        <v>7.4999999999999997E-2</v>
      </c>
    </row>
    <row r="510" spans="1:14" ht="15.75" customHeight="1" thickBot="1" x14ac:dyDescent="0.3">
      <c r="A510" s="26" t="s">
        <v>133</v>
      </c>
      <c r="C510" s="245"/>
      <c r="D510" s="271"/>
      <c r="E510" s="272"/>
      <c r="F510" s="246"/>
      <c r="G510" s="272"/>
      <c r="H510" s="246"/>
      <c r="I510" s="272"/>
      <c r="J510" s="246"/>
      <c r="K510" s="273"/>
      <c r="L510" s="274" t="s">
        <v>270</v>
      </c>
      <c r="M510" s="245"/>
      <c r="N510" s="347"/>
    </row>
    <row r="511" spans="1:14" ht="15.75" customHeight="1" x14ac:dyDescent="0.25">
      <c r="C511" s="10">
        <v>2008</v>
      </c>
      <c r="D511" s="27">
        <v>6.9000000000000006E-2</v>
      </c>
      <c r="E511" s="12">
        <v>39561</v>
      </c>
      <c r="F511" s="16">
        <v>6.8000000000000005E-2</v>
      </c>
      <c r="G511" s="12">
        <v>39619</v>
      </c>
      <c r="H511" s="16">
        <v>6.6000000000000003E-2</v>
      </c>
      <c r="I511" s="12">
        <v>39646</v>
      </c>
      <c r="J511" s="16">
        <v>6.5000000000000002E-2</v>
      </c>
      <c r="K511" s="46">
        <v>39693</v>
      </c>
      <c r="L511" s="41">
        <v>0</v>
      </c>
      <c r="M511" s="10" t="s">
        <v>188</v>
      </c>
      <c r="N511" s="341">
        <v>7.1999999999999995E-2</v>
      </c>
    </row>
    <row r="512" spans="1:14" ht="15.75" customHeight="1" x14ac:dyDescent="0.25">
      <c r="C512" s="10">
        <v>2009</v>
      </c>
      <c r="D512" s="27">
        <v>6.6000000000000003E-2</v>
      </c>
      <c r="E512" s="12">
        <v>39955</v>
      </c>
      <c r="F512" s="16">
        <v>6.5000000000000002E-2</v>
      </c>
      <c r="G512" s="12">
        <v>39953</v>
      </c>
      <c r="H512" s="16">
        <v>6.4000000000000001E-2</v>
      </c>
      <c r="I512" s="12">
        <v>39957</v>
      </c>
      <c r="J512" s="16">
        <v>6.3E-2</v>
      </c>
      <c r="K512" s="46">
        <v>39990</v>
      </c>
      <c r="L512" s="41">
        <v>0</v>
      </c>
      <c r="M512" s="10" t="s">
        <v>199</v>
      </c>
      <c r="N512" s="341">
        <f>TRUNC(AVERAGE(J509:J512),3)</f>
        <v>6.8000000000000005E-2</v>
      </c>
    </row>
    <row r="513" spans="1:14" ht="15.75" customHeight="1" x14ac:dyDescent="0.25">
      <c r="C513" s="10">
        <v>2010</v>
      </c>
      <c r="D513" s="27">
        <v>7.5999999999999998E-2</v>
      </c>
      <c r="E513" s="12">
        <v>40410</v>
      </c>
      <c r="F513" s="16">
        <v>7.3999999999999996E-2</v>
      </c>
      <c r="G513" s="12">
        <v>40328</v>
      </c>
      <c r="H513" s="16">
        <v>7.1999999999999995E-2</v>
      </c>
      <c r="I513" s="12">
        <v>40362</v>
      </c>
      <c r="J513" s="16">
        <v>7.1999999999999995E-2</v>
      </c>
      <c r="K513" s="46">
        <v>40282</v>
      </c>
      <c r="L513" s="41">
        <v>1</v>
      </c>
      <c r="M513" s="10" t="s">
        <v>205</v>
      </c>
      <c r="N513" s="341">
        <f t="shared" ref="N513:N518" si="27">TRUNC(AVERAGE(J511:J513),3)</f>
        <v>6.6000000000000003E-2</v>
      </c>
    </row>
    <row r="514" spans="1:14" ht="15.75" customHeight="1" x14ac:dyDescent="0.25">
      <c r="C514" s="10">
        <v>2011</v>
      </c>
      <c r="D514" s="27">
        <v>7.6999999999999999E-2</v>
      </c>
      <c r="E514" s="12">
        <v>40702</v>
      </c>
      <c r="F514" s="16">
        <v>6.9000000000000006E-2</v>
      </c>
      <c r="G514" s="12">
        <v>40787</v>
      </c>
      <c r="H514" s="16">
        <v>6.8000000000000005E-2</v>
      </c>
      <c r="I514" s="12">
        <v>40788</v>
      </c>
      <c r="J514" s="16">
        <v>6.8000000000000005E-2</v>
      </c>
      <c r="K514" s="46">
        <v>40711</v>
      </c>
      <c r="L514" s="41">
        <v>1</v>
      </c>
      <c r="M514" s="10" t="s">
        <v>208</v>
      </c>
      <c r="N514" s="341">
        <f t="shared" si="27"/>
        <v>6.7000000000000004E-2</v>
      </c>
    </row>
    <row r="515" spans="1:14" ht="15.75" customHeight="1" x14ac:dyDescent="0.25">
      <c r="C515" s="10">
        <v>2012</v>
      </c>
      <c r="D515" s="27">
        <v>8.7999999999999995E-2</v>
      </c>
      <c r="E515" s="12">
        <v>41088</v>
      </c>
      <c r="F515" s="27">
        <v>7.8E-2</v>
      </c>
      <c r="G515" s="12">
        <v>41075</v>
      </c>
      <c r="H515" s="27">
        <v>7.4999999999999997E-2</v>
      </c>
      <c r="I515" s="12">
        <v>41069</v>
      </c>
      <c r="J515" s="16">
        <v>7.4999999999999997E-2</v>
      </c>
      <c r="K515" s="46">
        <v>41052</v>
      </c>
      <c r="L515" s="41">
        <v>2</v>
      </c>
      <c r="M515" s="10" t="s">
        <v>209</v>
      </c>
      <c r="N515" s="341">
        <f t="shared" si="27"/>
        <v>7.0999999999999994E-2</v>
      </c>
    </row>
    <row r="516" spans="1:14" ht="15.75" customHeight="1" x14ac:dyDescent="0.25">
      <c r="A516" s="9" t="s">
        <v>198</v>
      </c>
      <c r="C516" s="10">
        <v>2013</v>
      </c>
      <c r="D516" s="16">
        <v>6.9000000000000006E-2</v>
      </c>
      <c r="E516" s="12">
        <v>41430</v>
      </c>
      <c r="F516" s="16">
        <v>6.7000000000000004E-2</v>
      </c>
      <c r="G516" s="12">
        <v>41408</v>
      </c>
      <c r="H516" s="16">
        <v>6.6000000000000003E-2</v>
      </c>
      <c r="I516" s="12">
        <v>41445</v>
      </c>
      <c r="J516" s="16">
        <v>6.5000000000000002E-2</v>
      </c>
      <c r="K516" s="46">
        <v>41526</v>
      </c>
      <c r="L516" s="41">
        <v>0</v>
      </c>
      <c r="M516" s="10" t="s">
        <v>220</v>
      </c>
      <c r="N516" s="341">
        <f t="shared" si="27"/>
        <v>6.9000000000000006E-2</v>
      </c>
    </row>
    <row r="517" spans="1:14" ht="15.75" customHeight="1" x14ac:dyDescent="0.25">
      <c r="A517" s="9"/>
      <c r="C517" s="10">
        <v>2014</v>
      </c>
      <c r="D517" s="16">
        <v>7.2999999999999995E-2</v>
      </c>
      <c r="E517" s="12">
        <v>41797</v>
      </c>
      <c r="F517" s="16">
        <v>7.0000000000000007E-2</v>
      </c>
      <c r="G517" s="12">
        <v>41784</v>
      </c>
      <c r="H517" s="16">
        <v>6.4000000000000001E-2</v>
      </c>
      <c r="I517" s="12">
        <v>41799</v>
      </c>
      <c r="J517" s="16">
        <v>6.4000000000000001E-2</v>
      </c>
      <c r="K517" s="46">
        <v>41796</v>
      </c>
      <c r="L517" s="41">
        <v>0</v>
      </c>
      <c r="M517" s="10" t="s">
        <v>222</v>
      </c>
      <c r="N517" s="341">
        <f t="shared" si="27"/>
        <v>6.8000000000000005E-2</v>
      </c>
    </row>
    <row r="518" spans="1:14" ht="15.75" customHeight="1" thickBot="1" x14ac:dyDescent="0.3">
      <c r="A518" s="9"/>
      <c r="C518" s="17">
        <v>2015</v>
      </c>
      <c r="D518" s="28">
        <v>6.6000000000000003E-2</v>
      </c>
      <c r="E518" s="19">
        <v>42131</v>
      </c>
      <c r="F518" s="28">
        <v>6.4000000000000001E-2</v>
      </c>
      <c r="G518" s="19">
        <v>42272</v>
      </c>
      <c r="H518" s="28">
        <v>6.4000000000000001E-2</v>
      </c>
      <c r="I518" s="19">
        <v>42166</v>
      </c>
      <c r="J518" s="28">
        <v>6.4000000000000001E-2</v>
      </c>
      <c r="K518" s="47">
        <v>42147</v>
      </c>
      <c r="L518" s="42">
        <v>0</v>
      </c>
      <c r="M518" s="17" t="s">
        <v>254</v>
      </c>
      <c r="N518" s="342">
        <f t="shared" si="27"/>
        <v>6.4000000000000001E-2</v>
      </c>
    </row>
    <row r="519" spans="1:14" ht="15.75" customHeight="1" thickBot="1" x14ac:dyDescent="0.3">
      <c r="A519" s="9"/>
      <c r="C519" s="245"/>
      <c r="D519" s="246"/>
      <c r="E519" s="247"/>
      <c r="F519" s="246"/>
      <c r="G519" s="247"/>
      <c r="H519" s="246"/>
      <c r="I519" s="247"/>
      <c r="J519" s="248"/>
      <c r="K519" s="249"/>
      <c r="L519" s="274" t="s">
        <v>271</v>
      </c>
      <c r="M519" s="245"/>
      <c r="N519" s="347"/>
    </row>
    <row r="520" spans="1:14" ht="15.75" customHeight="1" thickBot="1" x14ac:dyDescent="0.3">
      <c r="A520" s="9"/>
      <c r="C520" s="17">
        <v>2016</v>
      </c>
      <c r="D520" s="28">
        <v>7.0999999999999994E-2</v>
      </c>
      <c r="E520" s="174">
        <v>42514</v>
      </c>
      <c r="F520" s="28">
        <v>7.0999999999999994E-2</v>
      </c>
      <c r="G520" s="174">
        <v>42478</v>
      </c>
      <c r="H520" s="28">
        <v>6.9000000000000006E-2</v>
      </c>
      <c r="I520" s="174">
        <v>42513</v>
      </c>
      <c r="J520" s="18">
        <v>6.6000000000000003E-2</v>
      </c>
      <c r="K520" s="182">
        <v>42534</v>
      </c>
      <c r="L520" s="42">
        <v>2</v>
      </c>
      <c r="M520" s="17" t="s">
        <v>260</v>
      </c>
      <c r="N520" s="342">
        <f>TRUNC(AVERAGE(J517:J520),3)</f>
        <v>6.4000000000000001E-2</v>
      </c>
    </row>
    <row r="521" spans="1:14" ht="15.75" customHeight="1" x14ac:dyDescent="0.3">
      <c r="A521" s="9"/>
      <c r="C521" s="131"/>
      <c r="D521" s="132"/>
      <c r="E521" s="217"/>
      <c r="F521" s="132"/>
      <c r="G521" s="131"/>
      <c r="H521" s="132"/>
      <c r="I521" s="131"/>
      <c r="J521" s="131"/>
      <c r="K521" s="131"/>
      <c r="L521" s="218"/>
      <c r="M521" s="218"/>
      <c r="N521" s="218"/>
    </row>
    <row r="522" spans="1:14" ht="15.75" customHeight="1" thickBot="1" x14ac:dyDescent="0.3">
      <c r="A522" s="9"/>
    </row>
    <row r="523" spans="1:14" ht="15.75" customHeight="1" x14ac:dyDescent="0.3">
      <c r="A523" s="57" t="s">
        <v>41</v>
      </c>
      <c r="C523" s="220"/>
      <c r="D523" s="221"/>
      <c r="E523" s="222"/>
      <c r="F523" s="221"/>
      <c r="G523" s="222"/>
      <c r="H523" s="221"/>
      <c r="I523" s="222"/>
      <c r="J523" s="223"/>
      <c r="K523" s="222"/>
      <c r="L523" s="250"/>
      <c r="M523" s="358" t="s">
        <v>56</v>
      </c>
      <c r="N523" s="359"/>
    </row>
    <row r="524" spans="1:14" ht="15.75" customHeight="1" thickBot="1" x14ac:dyDescent="0.3">
      <c r="C524" s="4" t="s">
        <v>2</v>
      </c>
      <c r="D524" s="99" t="s">
        <v>3</v>
      </c>
      <c r="E524" s="5" t="s">
        <v>58</v>
      </c>
      <c r="F524" s="99" t="s">
        <v>4</v>
      </c>
      <c r="G524" s="5" t="s">
        <v>58</v>
      </c>
      <c r="H524" s="99" t="s">
        <v>5</v>
      </c>
      <c r="I524" s="5" t="s">
        <v>58</v>
      </c>
      <c r="J524" s="6" t="s">
        <v>6</v>
      </c>
      <c r="K524" s="5" t="s">
        <v>58</v>
      </c>
      <c r="L524" s="145" t="s">
        <v>272</v>
      </c>
      <c r="M524" s="23" t="s">
        <v>142</v>
      </c>
      <c r="N524" s="8" t="s">
        <v>57</v>
      </c>
    </row>
    <row r="525" spans="1:14" ht="15.75" customHeight="1" thickBot="1" x14ac:dyDescent="0.3">
      <c r="A525" s="164" t="s">
        <v>204</v>
      </c>
      <c r="C525" s="10">
        <v>2007</v>
      </c>
      <c r="D525" s="27">
        <v>8.5000000000000006E-2</v>
      </c>
      <c r="E525" s="12">
        <v>39245</v>
      </c>
      <c r="F525" s="16">
        <v>0.08</v>
      </c>
      <c r="G525" s="12">
        <v>39346</v>
      </c>
      <c r="H525" s="16">
        <v>7.6999999999999999E-2</v>
      </c>
      <c r="I525" s="12">
        <v>39224</v>
      </c>
      <c r="J525" s="16">
        <v>7.6999999999999999E-2</v>
      </c>
      <c r="K525" s="46">
        <v>39225</v>
      </c>
      <c r="L525" s="41">
        <v>1</v>
      </c>
      <c r="M525" s="10" t="s">
        <v>153</v>
      </c>
      <c r="N525" s="341">
        <v>6.7000000000000004E-2</v>
      </c>
    </row>
    <row r="526" spans="1:14" ht="15.75" customHeight="1" thickBot="1" x14ac:dyDescent="0.3">
      <c r="A526" s="26" t="s">
        <v>128</v>
      </c>
      <c r="C526" s="245"/>
      <c r="D526" s="271"/>
      <c r="E526" s="272"/>
      <c r="F526" s="246"/>
      <c r="G526" s="272"/>
      <c r="H526" s="246"/>
      <c r="I526" s="272"/>
      <c r="J526" s="246"/>
      <c r="K526" s="273"/>
      <c r="L526" s="274" t="s">
        <v>270</v>
      </c>
      <c r="M526" s="245"/>
      <c r="N526" s="347"/>
    </row>
    <row r="527" spans="1:14" ht="15.75" customHeight="1" x14ac:dyDescent="0.25">
      <c r="C527" s="10">
        <v>2008</v>
      </c>
      <c r="D527" s="27">
        <v>6.5000000000000002E-2</v>
      </c>
      <c r="E527" s="12">
        <v>39646</v>
      </c>
      <c r="F527" s="27">
        <v>6.4000000000000001E-2</v>
      </c>
      <c r="G527" s="12">
        <v>39561</v>
      </c>
      <c r="H527" s="16">
        <v>0.06</v>
      </c>
      <c r="I527" s="12">
        <v>39610</v>
      </c>
      <c r="J527" s="16">
        <v>5.8999999999999997E-2</v>
      </c>
      <c r="K527" s="46">
        <v>39597</v>
      </c>
      <c r="L527" s="41">
        <v>0</v>
      </c>
      <c r="M527" s="10" t="s">
        <v>188</v>
      </c>
      <c r="N527" s="341">
        <v>6.5000000000000002E-2</v>
      </c>
    </row>
    <row r="528" spans="1:14" ht="15.75" customHeight="1" x14ac:dyDescent="0.25">
      <c r="C528" s="10">
        <v>2009</v>
      </c>
      <c r="D528" s="27">
        <v>6.3E-2</v>
      </c>
      <c r="E528" s="12">
        <v>39991</v>
      </c>
      <c r="F528" s="27">
        <v>6.3E-2</v>
      </c>
      <c r="G528" s="12">
        <v>39953</v>
      </c>
      <c r="H528" s="16">
        <v>5.8999999999999997E-2</v>
      </c>
      <c r="I528" s="12">
        <v>39971</v>
      </c>
      <c r="J528" s="16">
        <v>5.8000000000000003E-2</v>
      </c>
      <c r="K528" s="46">
        <v>39970</v>
      </c>
      <c r="L528" s="41">
        <v>0</v>
      </c>
      <c r="M528" s="10" t="s">
        <v>199</v>
      </c>
      <c r="N528" s="341">
        <f>TRUNC(AVERAGE(J525:J528),3)</f>
        <v>6.4000000000000001E-2</v>
      </c>
    </row>
    <row r="529" spans="1:14" ht="15.75" customHeight="1" x14ac:dyDescent="0.25">
      <c r="C529" s="10">
        <v>2010</v>
      </c>
      <c r="D529" s="27">
        <v>6.6000000000000003E-2</v>
      </c>
      <c r="E529" s="12">
        <v>40366</v>
      </c>
      <c r="F529" s="27">
        <v>6.5000000000000002E-2</v>
      </c>
      <c r="G529" s="12">
        <v>40436</v>
      </c>
      <c r="H529" s="27">
        <v>6.4000000000000001E-2</v>
      </c>
      <c r="I529" s="12">
        <v>40324</v>
      </c>
      <c r="J529" s="16">
        <v>6.3E-2</v>
      </c>
      <c r="K529" s="46">
        <v>40362</v>
      </c>
      <c r="L529" s="41">
        <v>0</v>
      </c>
      <c r="M529" s="10" t="s">
        <v>205</v>
      </c>
      <c r="N529" s="341">
        <f t="shared" ref="N529:N534" si="28">TRUNC(AVERAGE(J527:J529),3)</f>
        <v>0.06</v>
      </c>
    </row>
    <row r="530" spans="1:14" ht="15.75" customHeight="1" x14ac:dyDescent="0.25">
      <c r="C530" s="10">
        <v>2011</v>
      </c>
      <c r="D530" s="27">
        <v>7.4999999999999997E-2</v>
      </c>
      <c r="E530" s="12">
        <v>40724</v>
      </c>
      <c r="F530" s="27">
        <v>6.9000000000000006E-2</v>
      </c>
      <c r="G530" s="12">
        <v>40751</v>
      </c>
      <c r="H530" s="27">
        <v>6.7000000000000004E-2</v>
      </c>
      <c r="I530" s="12">
        <v>40787</v>
      </c>
      <c r="J530" s="16">
        <v>6.7000000000000004E-2</v>
      </c>
      <c r="K530" s="46">
        <v>40740</v>
      </c>
      <c r="L530" s="41">
        <v>0</v>
      </c>
      <c r="M530" s="10" t="s">
        <v>208</v>
      </c>
      <c r="N530" s="341">
        <f t="shared" si="28"/>
        <v>6.2E-2</v>
      </c>
    </row>
    <row r="531" spans="1:14" ht="15.75" customHeight="1" x14ac:dyDescent="0.25">
      <c r="C531" s="10">
        <v>2012</v>
      </c>
      <c r="D531" s="27">
        <v>8.1000000000000003E-2</v>
      </c>
      <c r="E531" s="12">
        <v>41088</v>
      </c>
      <c r="F531" s="27">
        <v>7.8E-2</v>
      </c>
      <c r="G531" s="12">
        <v>41102</v>
      </c>
      <c r="H531" s="27">
        <v>7.4999999999999997E-2</v>
      </c>
      <c r="I531" s="12">
        <v>41145</v>
      </c>
      <c r="J531" s="16">
        <v>7.4999999999999997E-2</v>
      </c>
      <c r="K531" s="46">
        <v>41129</v>
      </c>
      <c r="L531" s="41">
        <v>2</v>
      </c>
      <c r="M531" s="10" t="s">
        <v>209</v>
      </c>
      <c r="N531" s="341">
        <f t="shared" si="28"/>
        <v>6.8000000000000005E-2</v>
      </c>
    </row>
    <row r="532" spans="1:14" ht="15.75" customHeight="1" x14ac:dyDescent="0.25">
      <c r="A532" s="9" t="s">
        <v>198</v>
      </c>
      <c r="C532" s="10">
        <v>2013</v>
      </c>
      <c r="D532" s="16">
        <v>6.3E-2</v>
      </c>
      <c r="E532" s="12">
        <v>41431</v>
      </c>
      <c r="F532" s="16">
        <v>6.2E-2</v>
      </c>
      <c r="G532" s="12">
        <v>41543</v>
      </c>
      <c r="H532" s="16">
        <v>6.2E-2</v>
      </c>
      <c r="I532" s="12">
        <v>41446</v>
      </c>
      <c r="J532" s="16">
        <v>6.0999999999999999E-2</v>
      </c>
      <c r="K532" s="46">
        <v>41511</v>
      </c>
      <c r="L532" s="41">
        <v>0</v>
      </c>
      <c r="M532" s="10" t="s">
        <v>220</v>
      </c>
      <c r="N532" s="341">
        <f t="shared" si="28"/>
        <v>6.7000000000000004E-2</v>
      </c>
    </row>
    <row r="533" spans="1:14" ht="15.75" customHeight="1" x14ac:dyDescent="0.25">
      <c r="A533" s="9"/>
      <c r="C533" s="10">
        <v>2014</v>
      </c>
      <c r="D533" s="16">
        <v>6.8000000000000005E-2</v>
      </c>
      <c r="E533" s="12">
        <v>41854</v>
      </c>
      <c r="F533" s="16">
        <v>6.6000000000000003E-2</v>
      </c>
      <c r="G533" s="12">
        <v>41797</v>
      </c>
      <c r="H533" s="16">
        <v>6.4000000000000001E-2</v>
      </c>
      <c r="I533" s="12">
        <v>41855</v>
      </c>
      <c r="J533" s="16">
        <v>6.2E-2</v>
      </c>
      <c r="K533" s="46">
        <v>41796</v>
      </c>
      <c r="L533" s="41">
        <v>0</v>
      </c>
      <c r="M533" s="10" t="s">
        <v>222</v>
      </c>
      <c r="N533" s="341">
        <f t="shared" si="28"/>
        <v>6.6000000000000003E-2</v>
      </c>
    </row>
    <row r="534" spans="1:14" ht="15.75" customHeight="1" thickBot="1" x14ac:dyDescent="0.3">
      <c r="A534" s="9"/>
      <c r="C534" s="17">
        <v>2015</v>
      </c>
      <c r="D534" s="28">
        <v>6.7000000000000004E-2</v>
      </c>
      <c r="E534" s="19">
        <v>42164</v>
      </c>
      <c r="F534" s="28">
        <v>6.5000000000000002E-2</v>
      </c>
      <c r="G534" s="19">
        <v>42209</v>
      </c>
      <c r="H534" s="28">
        <v>6.5000000000000002E-2</v>
      </c>
      <c r="I534" s="19">
        <v>42127</v>
      </c>
      <c r="J534" s="28">
        <v>6.4000000000000001E-2</v>
      </c>
      <c r="K534" s="47">
        <v>42271</v>
      </c>
      <c r="L534" s="42">
        <v>0</v>
      </c>
      <c r="M534" s="17" t="s">
        <v>254</v>
      </c>
      <c r="N534" s="342">
        <f t="shared" si="28"/>
        <v>6.2E-2</v>
      </c>
    </row>
    <row r="535" spans="1:14" ht="15.75" customHeight="1" thickBot="1" x14ac:dyDescent="0.3">
      <c r="A535" s="9"/>
      <c r="C535" s="245"/>
      <c r="D535" s="246"/>
      <c r="E535" s="247"/>
      <c r="F535" s="246"/>
      <c r="G535" s="247"/>
      <c r="H535" s="246"/>
      <c r="I535" s="247"/>
      <c r="J535" s="248"/>
      <c r="K535" s="249"/>
      <c r="L535" s="274" t="s">
        <v>271</v>
      </c>
      <c r="M535" s="245"/>
      <c r="N535" s="347"/>
    </row>
    <row r="536" spans="1:14" ht="15.75" customHeight="1" thickBot="1" x14ac:dyDescent="0.3">
      <c r="A536" s="9"/>
      <c r="C536" s="17">
        <v>2016</v>
      </c>
      <c r="D536" s="28">
        <v>7.2999999999999995E-2</v>
      </c>
      <c r="E536" s="174">
        <v>42546</v>
      </c>
      <c r="F536" s="28">
        <v>6.9000000000000006E-2</v>
      </c>
      <c r="G536" s="174">
        <v>42534</v>
      </c>
      <c r="H536" s="28">
        <v>6.9000000000000006E-2</v>
      </c>
      <c r="I536" s="174">
        <v>42533</v>
      </c>
      <c r="J536" s="18">
        <v>6.9000000000000006E-2</v>
      </c>
      <c r="K536" s="182">
        <v>42530</v>
      </c>
      <c r="L536" s="42">
        <v>1</v>
      </c>
      <c r="M536" s="17" t="s">
        <v>260</v>
      </c>
      <c r="N536" s="342">
        <f>TRUNC(AVERAGE(J533:J536),3)</f>
        <v>6.5000000000000002E-2</v>
      </c>
    </row>
    <row r="537" spans="1:14" ht="15.75" customHeight="1" x14ac:dyDescent="0.3">
      <c r="A537" s="9"/>
      <c r="C537" s="131"/>
      <c r="D537" s="132"/>
      <c r="E537" s="217"/>
      <c r="F537" s="132"/>
      <c r="G537" s="131"/>
      <c r="H537" s="132"/>
      <c r="I537" s="131"/>
      <c r="J537" s="131"/>
      <c r="K537" s="131"/>
      <c r="L537" s="218"/>
      <c r="M537" s="218"/>
      <c r="N537" s="218"/>
    </row>
    <row r="538" spans="1:14" ht="15.75" customHeight="1" thickBot="1" x14ac:dyDescent="0.3">
      <c r="A538" s="9"/>
    </row>
    <row r="539" spans="1:14" ht="15.75" customHeight="1" x14ac:dyDescent="0.3">
      <c r="A539" s="57" t="s">
        <v>41</v>
      </c>
      <c r="C539" s="220"/>
      <c r="D539" s="221"/>
      <c r="E539" s="222"/>
      <c r="F539" s="221"/>
      <c r="G539" s="222"/>
      <c r="H539" s="221"/>
      <c r="I539" s="222"/>
      <c r="J539" s="223"/>
      <c r="K539" s="222"/>
      <c r="L539" s="250"/>
      <c r="M539" s="358" t="s">
        <v>56</v>
      </c>
      <c r="N539" s="359"/>
    </row>
    <row r="540" spans="1:14" ht="15.75" customHeight="1" thickBot="1" x14ac:dyDescent="0.3">
      <c r="A540" s="9"/>
      <c r="C540" s="4" t="s">
        <v>2</v>
      </c>
      <c r="D540" s="99" t="s">
        <v>3</v>
      </c>
      <c r="E540" s="5" t="s">
        <v>58</v>
      </c>
      <c r="F540" s="99" t="s">
        <v>4</v>
      </c>
      <c r="G540" s="5" t="s">
        <v>58</v>
      </c>
      <c r="H540" s="99" t="s">
        <v>5</v>
      </c>
      <c r="I540" s="5" t="s">
        <v>58</v>
      </c>
      <c r="J540" s="6" t="s">
        <v>6</v>
      </c>
      <c r="K540" s="5" t="s">
        <v>58</v>
      </c>
      <c r="L540" s="145" t="s">
        <v>272</v>
      </c>
      <c r="M540" s="65" t="s">
        <v>142</v>
      </c>
      <c r="N540" s="66" t="s">
        <v>57</v>
      </c>
    </row>
    <row r="541" spans="1:14" ht="15.75" customHeight="1" thickBot="1" x14ac:dyDescent="0.3">
      <c r="A541" s="165" t="s">
        <v>47</v>
      </c>
      <c r="C541" s="10">
        <v>2007</v>
      </c>
      <c r="D541" s="27">
        <v>7.8E-2</v>
      </c>
      <c r="E541" s="12">
        <v>39225</v>
      </c>
      <c r="F541" s="16">
        <v>7.5999999999999998E-2</v>
      </c>
      <c r="G541" s="12">
        <v>39223</v>
      </c>
      <c r="H541" s="16">
        <v>7.3999999999999996E-2</v>
      </c>
      <c r="I541" s="12">
        <v>39224</v>
      </c>
      <c r="J541" s="16">
        <v>7.2999999999999995E-2</v>
      </c>
      <c r="K541" s="46">
        <v>39245</v>
      </c>
      <c r="L541" s="41">
        <v>0</v>
      </c>
      <c r="M541" s="10" t="s">
        <v>153</v>
      </c>
      <c r="N541" s="341">
        <v>7.2999999999999995E-2</v>
      </c>
    </row>
    <row r="542" spans="1:14" ht="15.75" customHeight="1" thickBot="1" x14ac:dyDescent="0.3">
      <c r="A542" s="160" t="s">
        <v>129</v>
      </c>
      <c r="C542" s="245"/>
      <c r="D542" s="271"/>
      <c r="E542" s="272"/>
      <c r="F542" s="246"/>
      <c r="G542" s="272"/>
      <c r="H542" s="246"/>
      <c r="I542" s="272"/>
      <c r="J542" s="246"/>
      <c r="K542" s="273"/>
      <c r="L542" s="274" t="s">
        <v>270</v>
      </c>
      <c r="M542" s="245"/>
      <c r="N542" s="347"/>
    </row>
    <row r="543" spans="1:14" ht="15.75" customHeight="1" x14ac:dyDescent="0.25">
      <c r="C543" s="10">
        <v>2008</v>
      </c>
      <c r="D543" s="27">
        <v>7.4999999999999997E-2</v>
      </c>
      <c r="E543" s="12">
        <v>39561</v>
      </c>
      <c r="F543" s="16">
        <v>7.0000000000000007E-2</v>
      </c>
      <c r="G543" s="12">
        <v>39646</v>
      </c>
      <c r="H543" s="16">
        <v>6.7000000000000004E-2</v>
      </c>
      <c r="I543" s="12">
        <v>39664</v>
      </c>
      <c r="J543" s="16">
        <v>6.6000000000000003E-2</v>
      </c>
      <c r="K543" s="46">
        <v>39560</v>
      </c>
      <c r="L543" s="41">
        <v>0</v>
      </c>
      <c r="M543" s="10" t="s">
        <v>188</v>
      </c>
      <c r="N543" s="341">
        <v>7.0000000000000007E-2</v>
      </c>
    </row>
    <row r="544" spans="1:14" ht="15.75" customHeight="1" x14ac:dyDescent="0.25">
      <c r="C544" s="10">
        <v>2009</v>
      </c>
      <c r="D544" s="27">
        <v>6.8000000000000005E-2</v>
      </c>
      <c r="E544" s="12">
        <v>39953</v>
      </c>
      <c r="F544" s="16">
        <v>6.4000000000000001E-2</v>
      </c>
      <c r="G544" s="12">
        <v>39970</v>
      </c>
      <c r="H544" s="16">
        <v>6.3E-2</v>
      </c>
      <c r="I544" s="12">
        <v>39971</v>
      </c>
      <c r="J544" s="16">
        <v>6.0999999999999999E-2</v>
      </c>
      <c r="K544" s="46">
        <v>39969</v>
      </c>
      <c r="L544" s="41">
        <v>0</v>
      </c>
      <c r="M544" s="10" t="s">
        <v>199</v>
      </c>
      <c r="N544" s="341">
        <f>TRUNC(AVERAGE(J541:J544),3)</f>
        <v>6.6000000000000003E-2</v>
      </c>
    </row>
    <row r="545" spans="1:15" ht="15.75" customHeight="1" x14ac:dyDescent="0.25">
      <c r="C545" s="10">
        <v>2010</v>
      </c>
      <c r="D545" s="27">
        <v>6.4000000000000001E-2</v>
      </c>
      <c r="E545" s="12">
        <v>40366</v>
      </c>
      <c r="F545" s="16">
        <v>6.4000000000000001E-2</v>
      </c>
      <c r="G545" s="12">
        <v>40362</v>
      </c>
      <c r="H545" s="16">
        <v>6.3E-2</v>
      </c>
      <c r="I545" s="12">
        <v>40442</v>
      </c>
      <c r="J545" s="16">
        <v>6.3E-2</v>
      </c>
      <c r="K545" s="46">
        <v>40327</v>
      </c>
      <c r="L545" s="41">
        <v>0</v>
      </c>
      <c r="M545" s="10" t="s">
        <v>205</v>
      </c>
      <c r="N545" s="341">
        <f t="shared" ref="N545:N550" si="29">TRUNC(AVERAGE(J543:J545),3)</f>
        <v>6.3E-2</v>
      </c>
    </row>
    <row r="546" spans="1:15" ht="15.75" customHeight="1" x14ac:dyDescent="0.25">
      <c r="B546" s="151"/>
      <c r="C546" s="10">
        <v>2011</v>
      </c>
      <c r="D546" s="27">
        <v>7.5999999999999998E-2</v>
      </c>
      <c r="E546" s="12">
        <v>40724</v>
      </c>
      <c r="F546" s="27">
        <v>7.2999999999999995E-2</v>
      </c>
      <c r="G546" s="12">
        <v>40787</v>
      </c>
      <c r="H546" s="27">
        <v>7.0999999999999994E-2</v>
      </c>
      <c r="I546" s="12">
        <v>40702</v>
      </c>
      <c r="J546" s="16">
        <v>7.0000000000000007E-2</v>
      </c>
      <c r="K546" s="46">
        <v>40751</v>
      </c>
      <c r="L546" s="41">
        <v>1</v>
      </c>
      <c r="M546" s="10" t="s">
        <v>208</v>
      </c>
      <c r="N546" s="341">
        <f t="shared" si="29"/>
        <v>6.4000000000000001E-2</v>
      </c>
    </row>
    <row r="547" spans="1:15" ht="15.75" customHeight="1" x14ac:dyDescent="0.25">
      <c r="B547" s="151"/>
      <c r="C547" s="10">
        <v>2012</v>
      </c>
      <c r="D547" s="27">
        <v>7.6999999999999999E-2</v>
      </c>
      <c r="E547" s="12">
        <v>41053</v>
      </c>
      <c r="F547" s="27">
        <v>7.3999999999999996E-2</v>
      </c>
      <c r="G547" s="12">
        <v>41052</v>
      </c>
      <c r="H547" s="27">
        <v>6.9000000000000006E-2</v>
      </c>
      <c r="I547" s="12">
        <v>41044</v>
      </c>
      <c r="J547" s="16">
        <v>6.7000000000000004E-2</v>
      </c>
      <c r="K547" s="46">
        <v>41047</v>
      </c>
      <c r="L547" s="41">
        <v>1</v>
      </c>
      <c r="M547" s="10" t="s">
        <v>209</v>
      </c>
      <c r="N547" s="341">
        <f t="shared" si="29"/>
        <v>6.6000000000000003E-2</v>
      </c>
    </row>
    <row r="548" spans="1:15" ht="15.75" customHeight="1" x14ac:dyDescent="0.25">
      <c r="A548" s="157" t="s">
        <v>198</v>
      </c>
      <c r="B548" s="151"/>
      <c r="C548" s="10">
        <v>2013</v>
      </c>
      <c r="D548" s="16">
        <v>6.9000000000000006E-2</v>
      </c>
      <c r="E548" s="12">
        <v>41409</v>
      </c>
      <c r="F548" s="16">
        <v>6.8000000000000005E-2</v>
      </c>
      <c r="G548" s="12">
        <v>41431</v>
      </c>
      <c r="H548" s="16">
        <v>6.7000000000000004E-2</v>
      </c>
      <c r="I548" s="12">
        <v>41395</v>
      </c>
      <c r="J548" s="16">
        <v>6.6000000000000003E-2</v>
      </c>
      <c r="K548" s="46">
        <v>41446</v>
      </c>
      <c r="L548" s="41">
        <v>0</v>
      </c>
      <c r="M548" s="10" t="s">
        <v>220</v>
      </c>
      <c r="N548" s="341">
        <f t="shared" si="29"/>
        <v>6.7000000000000004E-2</v>
      </c>
    </row>
    <row r="549" spans="1:15" ht="15.75" customHeight="1" x14ac:dyDescent="0.25">
      <c r="A549" s="157"/>
      <c r="B549" s="151"/>
      <c r="C549" s="10">
        <v>2014</v>
      </c>
      <c r="D549" s="16">
        <v>6.2E-2</v>
      </c>
      <c r="E549" s="12">
        <v>41855</v>
      </c>
      <c r="F549" s="16">
        <v>5.8999999999999997E-2</v>
      </c>
      <c r="G549" s="12">
        <v>41749</v>
      </c>
      <c r="H549" s="16">
        <v>5.7000000000000002E-2</v>
      </c>
      <c r="I549" s="12">
        <v>41854</v>
      </c>
      <c r="J549" s="16">
        <v>5.6000000000000001E-2</v>
      </c>
      <c r="K549" s="46">
        <v>41876</v>
      </c>
      <c r="L549" s="41">
        <v>0</v>
      </c>
      <c r="M549" s="10" t="s">
        <v>222</v>
      </c>
      <c r="N549" s="341">
        <f t="shared" si="29"/>
        <v>6.3E-2</v>
      </c>
    </row>
    <row r="550" spans="1:15" ht="15.75" customHeight="1" thickBot="1" x14ac:dyDescent="0.3">
      <c r="A550" s="157"/>
      <c r="B550" s="151"/>
      <c r="C550" s="17">
        <v>2015</v>
      </c>
      <c r="D550" s="28">
        <v>6.5000000000000002E-2</v>
      </c>
      <c r="E550" s="19">
        <v>42271</v>
      </c>
      <c r="F550" s="28">
        <v>6.4000000000000001E-2</v>
      </c>
      <c r="G550" s="19">
        <v>42131</v>
      </c>
      <c r="H550" s="28">
        <v>6.4000000000000001E-2</v>
      </c>
      <c r="I550" s="19">
        <v>42127</v>
      </c>
      <c r="J550" s="28">
        <v>6.2E-2</v>
      </c>
      <c r="K550" s="47">
        <v>42130</v>
      </c>
      <c r="L550" s="42">
        <v>0</v>
      </c>
      <c r="M550" s="17" t="s">
        <v>254</v>
      </c>
      <c r="N550" s="342">
        <f t="shared" si="29"/>
        <v>6.0999999999999999E-2</v>
      </c>
    </row>
    <row r="551" spans="1:15" ht="15.75" customHeight="1" thickBot="1" x14ac:dyDescent="0.3">
      <c r="A551" s="9"/>
      <c r="C551" s="245"/>
      <c r="D551" s="246"/>
      <c r="E551" s="247"/>
      <c r="F551" s="246"/>
      <c r="G551" s="247"/>
      <c r="H551" s="246"/>
      <c r="I551" s="247"/>
      <c r="J551" s="248"/>
      <c r="K551" s="249"/>
      <c r="L551" s="274" t="s">
        <v>271</v>
      </c>
      <c r="M551" s="245"/>
      <c r="N551" s="347"/>
    </row>
    <row r="552" spans="1:15" ht="15.75" customHeight="1" thickBot="1" x14ac:dyDescent="0.3">
      <c r="A552" s="9"/>
      <c r="C552" s="17">
        <v>2016</v>
      </c>
      <c r="D552" s="28">
        <v>7.0000000000000007E-2</v>
      </c>
      <c r="E552" s="174">
        <v>42514</v>
      </c>
      <c r="F552" s="28">
        <v>6.9000000000000006E-2</v>
      </c>
      <c r="G552" s="174">
        <v>42546</v>
      </c>
      <c r="H552" s="28">
        <v>6.8000000000000005E-2</v>
      </c>
      <c r="I552" s="174">
        <v>42530</v>
      </c>
      <c r="J552" s="18">
        <v>6.7000000000000004E-2</v>
      </c>
      <c r="K552" s="182">
        <v>42531</v>
      </c>
      <c r="L552" s="42">
        <v>0</v>
      </c>
      <c r="M552" s="17" t="s">
        <v>260</v>
      </c>
      <c r="N552" s="342">
        <f>TRUNC(AVERAGE(J549:J552),3)</f>
        <v>6.0999999999999999E-2</v>
      </c>
    </row>
    <row r="553" spans="1:15" ht="15.75" customHeight="1" x14ac:dyDescent="0.3">
      <c r="A553" s="9"/>
      <c r="C553" s="131"/>
      <c r="D553" s="132"/>
      <c r="E553" s="217"/>
      <c r="F553" s="132"/>
      <c r="G553" s="131"/>
      <c r="H553" s="132"/>
      <c r="I553" s="131"/>
      <c r="J553" s="131"/>
      <c r="K553" s="131"/>
      <c r="L553" s="218"/>
      <c r="M553" s="218"/>
      <c r="N553" s="218"/>
    </row>
    <row r="554" spans="1:15" ht="15.75" customHeight="1" thickBot="1" x14ac:dyDescent="0.35">
      <c r="A554" s="157"/>
      <c r="B554" s="151"/>
      <c r="O554" s="13"/>
    </row>
    <row r="555" spans="1:15" ht="15.75" customHeight="1" x14ac:dyDescent="0.3">
      <c r="A555" s="57" t="s">
        <v>55</v>
      </c>
      <c r="B555" s="151"/>
      <c r="C555" s="220"/>
      <c r="D555" s="221"/>
      <c r="E555" s="222"/>
      <c r="F555" s="221"/>
      <c r="G555" s="222"/>
      <c r="H555" s="221"/>
      <c r="I555" s="222"/>
      <c r="J555" s="223"/>
      <c r="K555" s="222"/>
      <c r="L555" s="250"/>
      <c r="M555" s="358" t="s">
        <v>56</v>
      </c>
      <c r="N555" s="359"/>
    </row>
    <row r="556" spans="1:15" ht="15.75" customHeight="1" thickBot="1" x14ac:dyDescent="0.3">
      <c r="B556" s="151"/>
      <c r="C556" s="4" t="s">
        <v>2</v>
      </c>
      <c r="D556" s="99" t="s">
        <v>3</v>
      </c>
      <c r="E556" s="5" t="s">
        <v>58</v>
      </c>
      <c r="F556" s="99" t="s">
        <v>4</v>
      </c>
      <c r="G556" s="5" t="s">
        <v>58</v>
      </c>
      <c r="H556" s="99" t="s">
        <v>5</v>
      </c>
      <c r="I556" s="5" t="s">
        <v>58</v>
      </c>
      <c r="J556" s="6" t="s">
        <v>6</v>
      </c>
      <c r="K556" s="5" t="s">
        <v>58</v>
      </c>
      <c r="L556" s="145" t="s">
        <v>272</v>
      </c>
      <c r="M556" s="65" t="s">
        <v>142</v>
      </c>
      <c r="N556" s="66" t="s">
        <v>57</v>
      </c>
    </row>
    <row r="557" spans="1:15" ht="15.75" customHeight="1" thickBot="1" x14ac:dyDescent="0.3">
      <c r="A557" s="164" t="s">
        <v>233</v>
      </c>
      <c r="B557" s="151"/>
      <c r="C557" s="10">
        <v>2007</v>
      </c>
      <c r="D557" s="27">
        <v>8.2000000000000003E-2</v>
      </c>
      <c r="E557" s="12">
        <v>39245</v>
      </c>
      <c r="F557" s="16">
        <v>7.8E-2</v>
      </c>
      <c r="G557" s="12">
        <v>39346</v>
      </c>
      <c r="H557" s="16">
        <v>7.4999999999999997E-2</v>
      </c>
      <c r="I557" s="12">
        <v>39248</v>
      </c>
      <c r="J557" s="16">
        <v>7.1999999999999995E-2</v>
      </c>
      <c r="K557" s="46">
        <v>39249</v>
      </c>
      <c r="L557" s="41">
        <v>0</v>
      </c>
      <c r="M557" s="10" t="s">
        <v>153</v>
      </c>
      <c r="N557" s="341">
        <v>6.9000000000000006E-2</v>
      </c>
    </row>
    <row r="558" spans="1:15" ht="15.75" customHeight="1" thickBot="1" x14ac:dyDescent="0.3">
      <c r="A558" s="26" t="s">
        <v>130</v>
      </c>
      <c r="C558" s="245"/>
      <c r="D558" s="271"/>
      <c r="E558" s="272"/>
      <c r="F558" s="246"/>
      <c r="G558" s="272"/>
      <c r="H558" s="246"/>
      <c r="I558" s="272"/>
      <c r="J558" s="246"/>
      <c r="K558" s="273"/>
      <c r="L558" s="274" t="s">
        <v>270</v>
      </c>
      <c r="M558" s="245"/>
      <c r="N558" s="347"/>
    </row>
    <row r="559" spans="1:15" ht="15.75" customHeight="1" x14ac:dyDescent="0.25">
      <c r="C559" s="10">
        <v>2008</v>
      </c>
      <c r="D559" s="27">
        <v>7.0000000000000007E-2</v>
      </c>
      <c r="E559" s="12">
        <v>39561</v>
      </c>
      <c r="F559" s="16">
        <v>6.7000000000000004E-2</v>
      </c>
      <c r="G559" s="12">
        <v>39646</v>
      </c>
      <c r="H559" s="16">
        <v>6.0999999999999999E-2</v>
      </c>
      <c r="I559" s="12">
        <v>39624</v>
      </c>
      <c r="J559" s="16">
        <v>0.06</v>
      </c>
      <c r="K559" s="46">
        <v>39625</v>
      </c>
      <c r="L559" s="41">
        <v>0</v>
      </c>
      <c r="M559" s="10" t="s">
        <v>188</v>
      </c>
      <c r="N559" s="341">
        <v>6.5000000000000002E-2</v>
      </c>
    </row>
    <row r="560" spans="1:15" ht="15.75" customHeight="1" x14ac:dyDescent="0.25">
      <c r="C560" s="10">
        <v>2009</v>
      </c>
      <c r="D560" s="27">
        <v>6.8000000000000005E-2</v>
      </c>
      <c r="E560" s="12">
        <v>39970</v>
      </c>
      <c r="F560" s="27">
        <v>6.8000000000000005E-2</v>
      </c>
      <c r="G560" s="12">
        <v>39953</v>
      </c>
      <c r="H560" s="16">
        <v>6.7000000000000004E-2</v>
      </c>
      <c r="I560" s="12">
        <v>39991</v>
      </c>
      <c r="J560" s="16">
        <v>6.6000000000000003E-2</v>
      </c>
      <c r="K560" s="46">
        <v>39987</v>
      </c>
      <c r="L560" s="41">
        <v>0</v>
      </c>
      <c r="M560" s="10" t="s">
        <v>199</v>
      </c>
      <c r="N560" s="341">
        <f>TRUNC(AVERAGE(J557:J560),3)</f>
        <v>6.6000000000000003E-2</v>
      </c>
    </row>
    <row r="561" spans="1:14" ht="15.75" customHeight="1" x14ac:dyDescent="0.25">
      <c r="C561" s="10">
        <v>2010</v>
      </c>
      <c r="D561" s="27">
        <v>6.7000000000000004E-2</v>
      </c>
      <c r="E561" s="12">
        <v>40362</v>
      </c>
      <c r="F561" s="27">
        <v>6.7000000000000004E-2</v>
      </c>
      <c r="G561" s="12">
        <v>40281</v>
      </c>
      <c r="H561" s="16">
        <v>6.6000000000000003E-2</v>
      </c>
      <c r="I561" s="12">
        <v>40282</v>
      </c>
      <c r="J561" s="16">
        <v>6.6000000000000003E-2</v>
      </c>
      <c r="K561" s="46">
        <v>40280</v>
      </c>
      <c r="L561" s="41">
        <v>0</v>
      </c>
      <c r="M561" s="10" t="s">
        <v>205</v>
      </c>
      <c r="N561" s="341">
        <f t="shared" ref="N561:N566" si="30">TRUNC(AVERAGE(J559:J561),3)</f>
        <v>6.4000000000000001E-2</v>
      </c>
    </row>
    <row r="562" spans="1:14" ht="15.75" customHeight="1" x14ac:dyDescent="0.25">
      <c r="C562" s="10">
        <v>2011</v>
      </c>
      <c r="D562" s="27">
        <v>7.2999999999999995E-2</v>
      </c>
      <c r="E562" s="12">
        <v>40724</v>
      </c>
      <c r="F562" s="27">
        <v>6.9000000000000006E-2</v>
      </c>
      <c r="G562" s="12">
        <v>40702</v>
      </c>
      <c r="H562" s="27">
        <v>6.9000000000000006E-2</v>
      </c>
      <c r="I562" s="12">
        <v>40697</v>
      </c>
      <c r="J562" s="16">
        <v>6.8000000000000005E-2</v>
      </c>
      <c r="K562" s="46">
        <v>40701</v>
      </c>
      <c r="L562" s="41">
        <v>0</v>
      </c>
      <c r="M562" s="10" t="s">
        <v>208</v>
      </c>
      <c r="N562" s="341">
        <f t="shared" si="30"/>
        <v>6.6000000000000003E-2</v>
      </c>
    </row>
    <row r="563" spans="1:14" ht="15.75" customHeight="1" x14ac:dyDescent="0.25">
      <c r="C563" s="10">
        <v>2012</v>
      </c>
      <c r="D563" s="27">
        <v>7.9000000000000001E-2</v>
      </c>
      <c r="E563" s="12">
        <v>41144</v>
      </c>
      <c r="F563" s="27">
        <v>7.3999999999999996E-2</v>
      </c>
      <c r="G563" s="12">
        <v>41145</v>
      </c>
      <c r="H563" s="27">
        <v>7.3999999999999996E-2</v>
      </c>
      <c r="I563" s="12">
        <v>41053</v>
      </c>
      <c r="J563" s="16">
        <v>7.1999999999999995E-2</v>
      </c>
      <c r="K563" s="46">
        <v>41048</v>
      </c>
      <c r="L563" s="41">
        <v>1</v>
      </c>
      <c r="M563" s="10" t="s">
        <v>209</v>
      </c>
      <c r="N563" s="341">
        <f t="shared" si="30"/>
        <v>6.8000000000000005E-2</v>
      </c>
    </row>
    <row r="564" spans="1:14" ht="15.75" customHeight="1" x14ac:dyDescent="0.25">
      <c r="A564" s="9" t="s">
        <v>198</v>
      </c>
      <c r="C564" s="10">
        <v>2013</v>
      </c>
      <c r="D564" s="16">
        <v>6.4000000000000001E-2</v>
      </c>
      <c r="E564" s="12">
        <v>41431</v>
      </c>
      <c r="F564" s="16">
        <v>6.3E-2</v>
      </c>
      <c r="G564" s="12">
        <v>41409</v>
      </c>
      <c r="H564" s="16">
        <v>6.2100000000000002E-2</v>
      </c>
      <c r="I564" s="12">
        <v>41446</v>
      </c>
      <c r="J564" s="16">
        <v>6.0999999999999999E-2</v>
      </c>
      <c r="K564" s="46">
        <v>41445</v>
      </c>
      <c r="L564" s="41">
        <v>0</v>
      </c>
      <c r="M564" s="10" t="s">
        <v>220</v>
      </c>
      <c r="N564" s="341">
        <f t="shared" si="30"/>
        <v>6.7000000000000004E-2</v>
      </c>
    </row>
    <row r="565" spans="1:14" ht="15.75" customHeight="1" x14ac:dyDescent="0.25">
      <c r="A565" s="9"/>
      <c r="C565" s="10">
        <v>2014</v>
      </c>
      <c r="D565" s="16">
        <v>6.7000000000000004E-2</v>
      </c>
      <c r="E565" s="12">
        <v>41855</v>
      </c>
      <c r="F565" s="16">
        <v>6.6000000000000003E-2</v>
      </c>
      <c r="G565" s="12">
        <v>41749</v>
      </c>
      <c r="H565" s="16">
        <v>6.5000000000000002E-2</v>
      </c>
      <c r="I565" s="12">
        <v>41797</v>
      </c>
      <c r="J565" s="16">
        <v>6.3E-2</v>
      </c>
      <c r="K565" s="46">
        <v>41854</v>
      </c>
      <c r="L565" s="41">
        <v>0</v>
      </c>
      <c r="M565" s="10" t="s">
        <v>222</v>
      </c>
      <c r="N565" s="341">
        <f t="shared" si="30"/>
        <v>6.5000000000000002E-2</v>
      </c>
    </row>
    <row r="566" spans="1:14" ht="15.75" customHeight="1" thickBot="1" x14ac:dyDescent="0.3">
      <c r="A566" s="9"/>
      <c r="C566" s="17">
        <v>2015</v>
      </c>
      <c r="D566" s="28">
        <v>6.6000000000000003E-2</v>
      </c>
      <c r="E566" s="19">
        <v>42130</v>
      </c>
      <c r="F566" s="28">
        <v>6.5000000000000002E-2</v>
      </c>
      <c r="G566" s="19">
        <v>42252</v>
      </c>
      <c r="H566" s="28">
        <v>6.5000000000000002E-2</v>
      </c>
      <c r="I566" s="19">
        <v>42147</v>
      </c>
      <c r="J566" s="28">
        <v>6.4000000000000001E-2</v>
      </c>
      <c r="K566" s="47">
        <v>42127</v>
      </c>
      <c r="L566" s="42">
        <v>0</v>
      </c>
      <c r="M566" s="17" t="s">
        <v>254</v>
      </c>
      <c r="N566" s="342">
        <f t="shared" si="30"/>
        <v>6.2E-2</v>
      </c>
    </row>
    <row r="567" spans="1:14" ht="15.75" customHeight="1" thickBot="1" x14ac:dyDescent="0.3">
      <c r="A567" s="9"/>
      <c r="C567" s="245"/>
      <c r="D567" s="246"/>
      <c r="E567" s="247"/>
      <c r="F567" s="246"/>
      <c r="G567" s="247"/>
      <c r="H567" s="246"/>
      <c r="I567" s="247"/>
      <c r="J567" s="248"/>
      <c r="K567" s="249"/>
      <c r="L567" s="274" t="s">
        <v>271</v>
      </c>
      <c r="M567" s="245"/>
      <c r="N567" s="347"/>
    </row>
    <row r="568" spans="1:14" ht="15.75" customHeight="1" thickBot="1" x14ac:dyDescent="0.3">
      <c r="A568" s="9"/>
      <c r="C568" s="17">
        <v>2016</v>
      </c>
      <c r="D568" s="28">
        <v>7.0999999999999994E-2</v>
      </c>
      <c r="E568" s="174">
        <v>42530</v>
      </c>
      <c r="F568" s="28">
        <v>6.9000000000000006E-2</v>
      </c>
      <c r="G568" s="174">
        <v>42546</v>
      </c>
      <c r="H568" s="28">
        <v>6.9000000000000006E-2</v>
      </c>
      <c r="I568" s="174">
        <v>42532</v>
      </c>
      <c r="J568" s="18">
        <v>6.6000000000000003E-2</v>
      </c>
      <c r="K568" s="182">
        <v>42531</v>
      </c>
      <c r="L568" s="42">
        <v>1</v>
      </c>
      <c r="M568" s="17" t="s">
        <v>260</v>
      </c>
      <c r="N568" s="342">
        <f>TRUNC(AVERAGE(J565:J568),3)</f>
        <v>6.4000000000000001E-2</v>
      </c>
    </row>
    <row r="569" spans="1:14" ht="15.75" customHeight="1" x14ac:dyDescent="0.3">
      <c r="A569" s="9"/>
      <c r="C569" s="131"/>
      <c r="D569" s="132"/>
      <c r="E569" s="217"/>
      <c r="F569" s="132"/>
      <c r="G569" s="131"/>
      <c r="H569" s="132"/>
      <c r="I569" s="131"/>
      <c r="J569" s="131"/>
      <c r="K569" s="131"/>
      <c r="L569" s="218"/>
      <c r="M569" s="218"/>
      <c r="N569" s="218"/>
    </row>
    <row r="570" spans="1:14" ht="15.75" customHeight="1" x14ac:dyDescent="0.25">
      <c r="A570" s="9"/>
    </row>
    <row r="571" spans="1:14" ht="15.75" customHeight="1" x14ac:dyDescent="0.4">
      <c r="A571" s="9"/>
      <c r="E571" s="69" t="s">
        <v>139</v>
      </c>
    </row>
    <row r="572" spans="1:14" ht="15.75" customHeight="1" x14ac:dyDescent="0.3">
      <c r="A572" s="9"/>
      <c r="E572" s="70" t="s">
        <v>0</v>
      </c>
    </row>
    <row r="573" spans="1:14" ht="15.75" customHeight="1" thickBot="1" x14ac:dyDescent="0.3">
      <c r="A573" s="9"/>
    </row>
    <row r="574" spans="1:14" ht="15.75" customHeight="1" x14ac:dyDescent="0.3">
      <c r="A574" s="70" t="s">
        <v>178</v>
      </c>
      <c r="C574" s="251"/>
      <c r="D574" s="252"/>
      <c r="E574" s="253"/>
      <c r="F574" s="252"/>
      <c r="G574" s="253"/>
      <c r="H574" s="252"/>
      <c r="I574" s="253"/>
      <c r="J574" s="254"/>
      <c r="K574" s="253"/>
      <c r="L574" s="255"/>
      <c r="M574" s="358" t="s">
        <v>56</v>
      </c>
      <c r="N574" s="359"/>
    </row>
    <row r="575" spans="1:14" ht="15.75" customHeight="1" thickBot="1" x14ac:dyDescent="0.3">
      <c r="C575" s="4" t="s">
        <v>2</v>
      </c>
      <c r="D575" s="99" t="s">
        <v>3</v>
      </c>
      <c r="E575" s="5" t="s">
        <v>58</v>
      </c>
      <c r="F575" s="99" t="s">
        <v>4</v>
      </c>
      <c r="G575" s="5" t="s">
        <v>58</v>
      </c>
      <c r="H575" s="99" t="s">
        <v>5</v>
      </c>
      <c r="I575" s="5" t="s">
        <v>58</v>
      </c>
      <c r="J575" s="6" t="s">
        <v>6</v>
      </c>
      <c r="K575" s="5" t="s">
        <v>58</v>
      </c>
      <c r="L575" s="145" t="s">
        <v>272</v>
      </c>
      <c r="M575" s="65" t="s">
        <v>142</v>
      </c>
      <c r="N575" s="66" t="s">
        <v>57</v>
      </c>
    </row>
    <row r="576" spans="1:14" ht="15.6" thickBot="1" x14ac:dyDescent="0.3">
      <c r="A576" s="166" t="s">
        <v>43</v>
      </c>
      <c r="C576" s="10">
        <v>2007</v>
      </c>
      <c r="D576" s="27">
        <v>0.09</v>
      </c>
      <c r="E576" s="12">
        <v>39250</v>
      </c>
      <c r="F576" s="16">
        <v>8.5999999999999993E-2</v>
      </c>
      <c r="G576" s="12">
        <v>39296</v>
      </c>
      <c r="H576" s="16">
        <v>8.5000000000000006E-2</v>
      </c>
      <c r="I576" s="12">
        <v>39223</v>
      </c>
      <c r="J576" s="16">
        <v>8.4000000000000005E-2</v>
      </c>
      <c r="K576" s="46">
        <v>39225</v>
      </c>
      <c r="L576" s="41">
        <v>3</v>
      </c>
      <c r="M576" s="10" t="s">
        <v>153</v>
      </c>
      <c r="N576" s="341">
        <v>7.9000000000000001E-2</v>
      </c>
    </row>
    <row r="577" spans="1:17" ht="15.75" customHeight="1" thickBot="1" x14ac:dyDescent="0.3">
      <c r="A577" s="26" t="s">
        <v>132</v>
      </c>
      <c r="C577" s="256"/>
      <c r="D577" s="302"/>
      <c r="E577" s="303"/>
      <c r="F577" s="257"/>
      <c r="G577" s="303"/>
      <c r="H577" s="257"/>
      <c r="I577" s="303"/>
      <c r="J577" s="257"/>
      <c r="K577" s="304"/>
      <c r="L577" s="274" t="s">
        <v>270</v>
      </c>
      <c r="M577" s="256"/>
      <c r="N577" s="346"/>
    </row>
    <row r="578" spans="1:17" ht="15.75" customHeight="1" x14ac:dyDescent="0.25">
      <c r="C578" s="10">
        <v>2008</v>
      </c>
      <c r="D578" s="97">
        <v>7.4999999999999997E-2</v>
      </c>
      <c r="E578" s="12">
        <v>39561</v>
      </c>
      <c r="F578" s="16">
        <v>7.4999999999999997E-2</v>
      </c>
      <c r="G578" s="12">
        <v>39647</v>
      </c>
      <c r="H578" s="16">
        <v>7.1999999999999995E-2</v>
      </c>
      <c r="I578" s="12">
        <v>39560</v>
      </c>
      <c r="J578" s="16">
        <v>7.1999999999999995E-2</v>
      </c>
      <c r="K578" s="46">
        <v>39645</v>
      </c>
      <c r="L578" s="41">
        <v>0</v>
      </c>
      <c r="M578" s="10" t="s">
        <v>188</v>
      </c>
      <c r="N578" s="341">
        <v>7.6999999999999999E-2</v>
      </c>
    </row>
    <row r="579" spans="1:17" ht="15.75" customHeight="1" x14ac:dyDescent="0.25">
      <c r="C579" s="10">
        <v>2009</v>
      </c>
      <c r="D579" s="97">
        <v>7.0999999999999994E-2</v>
      </c>
      <c r="E579" s="12">
        <v>39989</v>
      </c>
      <c r="F579" s="97">
        <v>7.0000000000000007E-2</v>
      </c>
      <c r="G579" s="12">
        <v>39988</v>
      </c>
      <c r="H579" s="16">
        <v>7.0000000000000007E-2</v>
      </c>
      <c r="I579" s="12">
        <v>39971</v>
      </c>
      <c r="J579" s="16">
        <v>6.8000000000000005E-2</v>
      </c>
      <c r="K579" s="46">
        <v>39991</v>
      </c>
      <c r="L579" s="41">
        <v>0</v>
      </c>
      <c r="M579" s="10" t="s">
        <v>199</v>
      </c>
      <c r="N579" s="341">
        <f>TRUNC(AVERAGE(J576:J579),3)</f>
        <v>7.3999999999999996E-2</v>
      </c>
    </row>
    <row r="580" spans="1:17" ht="15.75" customHeight="1" x14ac:dyDescent="0.25">
      <c r="C580" s="10">
        <v>2010</v>
      </c>
      <c r="D580" s="97">
        <v>7.5999999999999998E-2</v>
      </c>
      <c r="E580" s="12">
        <v>40280</v>
      </c>
      <c r="F580" s="97">
        <v>7.4999999999999997E-2</v>
      </c>
      <c r="G580" s="12">
        <v>40281</v>
      </c>
      <c r="H580" s="16">
        <v>7.3999999999999996E-2</v>
      </c>
      <c r="I580" s="12">
        <v>40303</v>
      </c>
      <c r="J580" s="16">
        <v>7.3999999999999996E-2</v>
      </c>
      <c r="K580" s="46">
        <v>40282</v>
      </c>
      <c r="L580" s="41">
        <v>1</v>
      </c>
      <c r="M580" s="10" t="s">
        <v>205</v>
      </c>
      <c r="N580" s="341">
        <f t="shared" ref="N580:N585" si="31">TRUNC(AVERAGE(J578:J580),3)</f>
        <v>7.0999999999999994E-2</v>
      </c>
    </row>
    <row r="581" spans="1:17" ht="15.75" customHeight="1" x14ac:dyDescent="0.25">
      <c r="C581" s="10">
        <v>2011</v>
      </c>
      <c r="D581" s="27">
        <v>8.8999999999999996E-2</v>
      </c>
      <c r="E581" s="12">
        <v>40701</v>
      </c>
      <c r="F581" s="27">
        <v>8.2000000000000003E-2</v>
      </c>
      <c r="G581" s="12">
        <v>40757</v>
      </c>
      <c r="H581" s="16">
        <v>0.08</v>
      </c>
      <c r="I581" s="12">
        <v>40789</v>
      </c>
      <c r="J581" s="16">
        <v>0.08</v>
      </c>
      <c r="K581" s="46">
        <v>40756</v>
      </c>
      <c r="L581" s="41">
        <v>7</v>
      </c>
      <c r="M581" s="10" t="s">
        <v>208</v>
      </c>
      <c r="N581" s="341">
        <f t="shared" si="31"/>
        <v>7.3999999999999996E-2</v>
      </c>
    </row>
    <row r="582" spans="1:17" ht="15.75" customHeight="1" x14ac:dyDescent="0.25">
      <c r="C582" s="10">
        <v>2012</v>
      </c>
      <c r="D582" s="27">
        <v>8.5999999999999993E-2</v>
      </c>
      <c r="E582" s="12">
        <v>41084</v>
      </c>
      <c r="F582" s="27">
        <v>8.3000000000000004E-2</v>
      </c>
      <c r="G582" s="12">
        <v>41089</v>
      </c>
      <c r="H582" s="27">
        <v>8.3000000000000004E-2</v>
      </c>
      <c r="I582" s="12">
        <v>41088</v>
      </c>
      <c r="J582" s="27">
        <v>8.2000000000000003E-2</v>
      </c>
      <c r="K582" s="46">
        <v>41129</v>
      </c>
      <c r="L582" s="41">
        <v>10</v>
      </c>
      <c r="M582" s="10" t="s">
        <v>209</v>
      </c>
      <c r="N582" s="341">
        <f t="shared" si="31"/>
        <v>7.8E-2</v>
      </c>
    </row>
    <row r="583" spans="1:17" ht="15.75" customHeight="1" x14ac:dyDescent="0.25">
      <c r="A583" s="9" t="s">
        <v>198</v>
      </c>
      <c r="C583" s="10">
        <v>2013</v>
      </c>
      <c r="D583" s="16">
        <v>7.6999999999999999E-2</v>
      </c>
      <c r="E583" s="12">
        <v>41526</v>
      </c>
      <c r="F583" s="16">
        <v>7.0000000000000007E-2</v>
      </c>
      <c r="G583" s="12">
        <v>41409</v>
      </c>
      <c r="H583" s="16">
        <v>6.8000000000000005E-2</v>
      </c>
      <c r="I583" s="12">
        <v>41440</v>
      </c>
      <c r="J583" s="16">
        <v>6.8000000000000005E-2</v>
      </c>
      <c r="K583" s="46">
        <v>41431</v>
      </c>
      <c r="L583" s="41">
        <v>1</v>
      </c>
      <c r="M583" s="10" t="s">
        <v>220</v>
      </c>
      <c r="N583" s="341">
        <f t="shared" si="31"/>
        <v>7.5999999999999998E-2</v>
      </c>
    </row>
    <row r="584" spans="1:17" ht="15.75" customHeight="1" x14ac:dyDescent="0.25">
      <c r="A584" s="9"/>
      <c r="C584" s="10">
        <v>2014</v>
      </c>
      <c r="D584" s="16">
        <v>6.6000000000000003E-2</v>
      </c>
      <c r="E584" s="12">
        <v>41785</v>
      </c>
      <c r="F584" s="16">
        <v>6.6000000000000003E-2</v>
      </c>
      <c r="G584" s="12">
        <v>41765</v>
      </c>
      <c r="H584" s="16">
        <v>6.5000000000000002E-2</v>
      </c>
      <c r="I584" s="12">
        <v>41797</v>
      </c>
      <c r="J584" s="16">
        <v>6.4000000000000001E-2</v>
      </c>
      <c r="K584" s="46">
        <v>41854</v>
      </c>
      <c r="L584" s="41">
        <v>0</v>
      </c>
      <c r="M584" s="10" t="s">
        <v>222</v>
      </c>
      <c r="N584" s="341">
        <f t="shared" si="31"/>
        <v>7.0999999999999994E-2</v>
      </c>
    </row>
    <row r="585" spans="1:17" ht="15.75" customHeight="1" thickBot="1" x14ac:dyDescent="0.3">
      <c r="A585" s="9"/>
      <c r="C585" s="17">
        <v>2015</v>
      </c>
      <c r="D585" s="28">
        <v>7.4999999999999997E-2</v>
      </c>
      <c r="E585" s="19">
        <v>42166</v>
      </c>
      <c r="F585" s="28">
        <v>7.2999999999999995E-2</v>
      </c>
      <c r="G585" s="19">
        <v>42165</v>
      </c>
      <c r="H585" s="28">
        <v>6.7000000000000004E-2</v>
      </c>
      <c r="I585" s="19">
        <v>42131</v>
      </c>
      <c r="J585" s="28">
        <v>6.7000000000000004E-2</v>
      </c>
      <c r="K585" s="47">
        <v>42130</v>
      </c>
      <c r="L585" s="42">
        <v>0</v>
      </c>
      <c r="M585" s="17" t="s">
        <v>254</v>
      </c>
      <c r="N585" s="342">
        <f t="shared" si="31"/>
        <v>6.6000000000000003E-2</v>
      </c>
    </row>
    <row r="586" spans="1:17" ht="15.75" customHeight="1" thickBot="1" x14ac:dyDescent="0.3">
      <c r="A586" s="9"/>
      <c r="C586" s="256"/>
      <c r="D586" s="257"/>
      <c r="E586" s="258"/>
      <c r="F586" s="257"/>
      <c r="G586" s="258"/>
      <c r="H586" s="257"/>
      <c r="I586" s="258"/>
      <c r="J586" s="259"/>
      <c r="K586" s="260"/>
      <c r="L586" s="274" t="s">
        <v>271</v>
      </c>
      <c r="M586" s="256"/>
      <c r="N586" s="346"/>
    </row>
    <row r="587" spans="1:17" ht="15.75" customHeight="1" thickBot="1" x14ac:dyDescent="0.3">
      <c r="A587" s="9"/>
      <c r="C587" s="17">
        <v>2016</v>
      </c>
      <c r="D587" s="28">
        <v>8.2000000000000003E-2</v>
      </c>
      <c r="E587" s="174">
        <v>42531</v>
      </c>
      <c r="F587" s="28">
        <v>7.9000000000000001E-2</v>
      </c>
      <c r="G587" s="174">
        <v>42532</v>
      </c>
      <c r="H587" s="28">
        <v>7.0999999999999994E-2</v>
      </c>
      <c r="I587" s="174">
        <v>42514</v>
      </c>
      <c r="J587" s="18">
        <v>6.9000000000000006E-2</v>
      </c>
      <c r="K587" s="182">
        <v>42546</v>
      </c>
      <c r="L587" s="42">
        <v>3</v>
      </c>
      <c r="M587" s="17" t="s">
        <v>260</v>
      </c>
      <c r="N587" s="342">
        <f>TRUNC(AVERAGE(J584:J587),3)</f>
        <v>6.6000000000000003E-2</v>
      </c>
    </row>
    <row r="588" spans="1:17" ht="15.75" customHeight="1" x14ac:dyDescent="0.3">
      <c r="A588" s="9"/>
      <c r="C588" s="131"/>
      <c r="D588" s="132"/>
      <c r="E588" s="217"/>
      <c r="F588" s="132"/>
      <c r="G588" s="131"/>
      <c r="H588" s="132"/>
      <c r="I588" s="131"/>
      <c r="J588" s="131"/>
      <c r="K588" s="131"/>
      <c r="L588" s="218"/>
      <c r="M588" s="218"/>
      <c r="N588" s="218"/>
    </row>
    <row r="589" spans="1:17" ht="15.75" customHeight="1" thickBot="1" x14ac:dyDescent="0.35">
      <c r="A589" s="9"/>
      <c r="C589" s="61"/>
      <c r="D589" s="105"/>
      <c r="E589" s="219"/>
      <c r="F589" s="105"/>
      <c r="G589" s="61"/>
      <c r="H589" s="105"/>
      <c r="I589" s="61"/>
      <c r="J589" s="61"/>
      <c r="K589" s="61"/>
      <c r="L589" s="172"/>
      <c r="M589" s="172"/>
      <c r="N589" s="172"/>
    </row>
    <row r="590" spans="1:17" ht="15.75" customHeight="1" x14ac:dyDescent="0.3">
      <c r="A590" s="70" t="s">
        <v>287</v>
      </c>
      <c r="C590" s="251"/>
      <c r="D590" s="252"/>
      <c r="E590" s="253"/>
      <c r="F590" s="252"/>
      <c r="G590" s="253"/>
      <c r="H590" s="252"/>
      <c r="I590" s="253"/>
      <c r="J590" s="254"/>
      <c r="K590" s="253"/>
      <c r="L590" s="255"/>
      <c r="M590" s="358" t="s">
        <v>56</v>
      </c>
      <c r="N590" s="359"/>
    </row>
    <row r="591" spans="1:17" ht="15.75" customHeight="1" thickBot="1" x14ac:dyDescent="0.3">
      <c r="C591" s="4" t="s">
        <v>2</v>
      </c>
      <c r="D591" s="99" t="s">
        <v>3</v>
      </c>
      <c r="E591" s="5" t="s">
        <v>58</v>
      </c>
      <c r="F591" s="99" t="s">
        <v>4</v>
      </c>
      <c r="G591" s="5" t="s">
        <v>58</v>
      </c>
      <c r="H591" s="99" t="s">
        <v>5</v>
      </c>
      <c r="I591" s="5" t="s">
        <v>58</v>
      </c>
      <c r="J591" s="6" t="s">
        <v>6</v>
      </c>
      <c r="K591" s="5" t="s">
        <v>58</v>
      </c>
      <c r="L591" s="145" t="s">
        <v>270</v>
      </c>
      <c r="M591" s="65" t="s">
        <v>142</v>
      </c>
      <c r="N591" s="66" t="s">
        <v>57</v>
      </c>
      <c r="Q591" s="357"/>
    </row>
    <row r="592" spans="1:17" ht="15.75" customHeight="1" x14ac:dyDescent="0.25">
      <c r="A592" s="166" t="s">
        <v>288</v>
      </c>
      <c r="C592" s="10">
        <v>2011</v>
      </c>
      <c r="D592" s="27">
        <v>8.6999999999999994E-2</v>
      </c>
      <c r="E592" s="12">
        <v>42551</v>
      </c>
      <c r="F592" s="27">
        <v>8.5999999999999993E-2</v>
      </c>
      <c r="G592" s="12">
        <v>42528</v>
      </c>
      <c r="H592" s="16">
        <v>0.08</v>
      </c>
      <c r="I592" s="12">
        <v>42567</v>
      </c>
      <c r="J592" s="16">
        <v>7.6999999999999999E-2</v>
      </c>
      <c r="K592" s="46">
        <v>42616</v>
      </c>
      <c r="L592" s="41">
        <v>4</v>
      </c>
      <c r="M592" s="10" t="s">
        <v>208</v>
      </c>
      <c r="N592" s="341">
        <f>TRUNC(AVERAGE(J592:J592),3)</f>
        <v>7.6999999999999999E-2</v>
      </c>
      <c r="Q592" s="357"/>
    </row>
    <row r="593" spans="1:17" ht="15.75" customHeight="1" x14ac:dyDescent="0.25">
      <c r="A593" s="26" t="s">
        <v>289</v>
      </c>
      <c r="C593" s="10">
        <v>2012</v>
      </c>
      <c r="D593" s="27">
        <v>8.1000000000000003E-2</v>
      </c>
      <c r="E593" s="12">
        <v>42584</v>
      </c>
      <c r="F593" s="27">
        <v>8.1000000000000003E-2</v>
      </c>
      <c r="G593" s="12">
        <v>42549</v>
      </c>
      <c r="H593" s="27">
        <v>0.08</v>
      </c>
      <c r="I593" s="12">
        <v>42536</v>
      </c>
      <c r="J593" s="27">
        <v>7.9000000000000001E-2</v>
      </c>
      <c r="K593" s="46">
        <v>42551</v>
      </c>
      <c r="L593" s="41">
        <v>8</v>
      </c>
      <c r="M593" s="10" t="s">
        <v>209</v>
      </c>
      <c r="N593" s="341">
        <f>TRUNC(AVERAGE(J592:J593),3)</f>
        <v>7.8E-2</v>
      </c>
      <c r="Q593" s="357"/>
    </row>
    <row r="594" spans="1:17" ht="15.75" customHeight="1" x14ac:dyDescent="0.25">
      <c r="C594" s="10">
        <v>2013</v>
      </c>
      <c r="D594" s="16">
        <v>6.7000000000000004E-2</v>
      </c>
      <c r="E594" s="12">
        <v>42505</v>
      </c>
      <c r="F594" s="16">
        <v>6.5000000000000002E-2</v>
      </c>
      <c r="G594" s="12">
        <v>42504</v>
      </c>
      <c r="H594" s="16">
        <v>6.5000000000000002E-2</v>
      </c>
      <c r="I594" s="12">
        <v>42527</v>
      </c>
      <c r="J594" s="16">
        <v>6.4000000000000001E-2</v>
      </c>
      <c r="K594" s="46">
        <v>42536</v>
      </c>
      <c r="L594" s="41">
        <v>0</v>
      </c>
      <c r="M594" s="10" t="s">
        <v>220</v>
      </c>
      <c r="N594" s="341">
        <f>TRUNC(AVERAGE(J592:J594),3)</f>
        <v>7.2999999999999995E-2</v>
      </c>
      <c r="Q594" s="357"/>
    </row>
    <row r="595" spans="1:17" ht="15.75" customHeight="1" x14ac:dyDescent="0.25">
      <c r="C595" s="10">
        <v>2014</v>
      </c>
      <c r="D595" s="16">
        <v>6.7000000000000004E-2</v>
      </c>
      <c r="E595" s="12">
        <v>42496</v>
      </c>
      <c r="F595" s="16">
        <v>6.5000000000000002E-2</v>
      </c>
      <c r="G595" s="12">
        <v>42583</v>
      </c>
      <c r="H595" s="16">
        <v>6.5000000000000002E-2</v>
      </c>
      <c r="I595" s="12">
        <v>42480</v>
      </c>
      <c r="J595" s="16">
        <v>6.2E-2</v>
      </c>
      <c r="K595" s="46">
        <v>42638</v>
      </c>
      <c r="L595" s="41">
        <v>0</v>
      </c>
      <c r="M595" s="10" t="s">
        <v>222</v>
      </c>
      <c r="N595" s="341">
        <f>TRUNC(AVERAGE(J593:J595),3)</f>
        <v>6.8000000000000005E-2</v>
      </c>
    </row>
    <row r="596" spans="1:17" ht="15.75" customHeight="1" thickBot="1" x14ac:dyDescent="0.3">
      <c r="A596" s="9"/>
      <c r="C596" s="17">
        <v>2015</v>
      </c>
      <c r="D596" s="28">
        <v>6.8000000000000005E-2</v>
      </c>
      <c r="E596" s="19">
        <v>42531</v>
      </c>
      <c r="F596" s="28">
        <v>6.7000000000000004E-2</v>
      </c>
      <c r="G596" s="19">
        <v>42496</v>
      </c>
      <c r="H596" s="28">
        <v>6.4000000000000001E-2</v>
      </c>
      <c r="I596" s="19">
        <v>42493</v>
      </c>
      <c r="J596" s="28">
        <v>6.3E-2</v>
      </c>
      <c r="K596" s="47">
        <v>42525</v>
      </c>
      <c r="L596" s="42">
        <v>0</v>
      </c>
      <c r="M596" s="17" t="s">
        <v>254</v>
      </c>
      <c r="N596" s="342">
        <f>TRUNC(AVERAGE(J594:J596),3)</f>
        <v>6.3E-2</v>
      </c>
    </row>
    <row r="597" spans="1:17" ht="15.75" customHeight="1" thickBot="1" x14ac:dyDescent="0.3">
      <c r="A597" s="9"/>
      <c r="C597" s="256"/>
      <c r="D597" s="257"/>
      <c r="E597" s="258"/>
      <c r="F597" s="257"/>
      <c r="G597" s="258"/>
      <c r="H597" s="257"/>
      <c r="I597" s="258"/>
      <c r="J597" s="259"/>
      <c r="K597" s="260"/>
      <c r="L597" s="274" t="s">
        <v>271</v>
      </c>
      <c r="M597" s="256"/>
      <c r="N597" s="346"/>
    </row>
    <row r="598" spans="1:17" ht="15.75" customHeight="1" thickBot="1" x14ac:dyDescent="0.3">
      <c r="A598" s="9"/>
      <c r="C598" s="17">
        <v>2016</v>
      </c>
      <c r="D598" s="28">
        <v>7.5999999999999998E-2</v>
      </c>
      <c r="E598" s="174">
        <v>42546</v>
      </c>
      <c r="F598" s="28">
        <v>7.5999999999999998E-2</v>
      </c>
      <c r="G598" s="174">
        <v>42531</v>
      </c>
      <c r="H598" s="28">
        <v>7.2999999999999995E-2</v>
      </c>
      <c r="I598" s="174">
        <v>42532</v>
      </c>
      <c r="J598" s="18">
        <v>7.0999999999999994E-2</v>
      </c>
      <c r="K598" s="182">
        <v>42534</v>
      </c>
      <c r="L598" s="42">
        <v>4</v>
      </c>
      <c r="M598" s="17" t="s">
        <v>260</v>
      </c>
      <c r="N598" s="342">
        <f>TRUNC(AVERAGE(J595:J598),3)</f>
        <v>6.5000000000000002E-2</v>
      </c>
    </row>
    <row r="599" spans="1:17" ht="15.75" customHeight="1" x14ac:dyDescent="0.3">
      <c r="A599" s="9"/>
      <c r="C599" s="131"/>
      <c r="D599" s="132"/>
      <c r="E599" s="217"/>
      <c r="F599" s="132"/>
      <c r="G599" s="131"/>
      <c r="H599" s="132"/>
      <c r="I599" s="131"/>
      <c r="J599" s="131"/>
      <c r="K599" s="131"/>
      <c r="L599" s="218"/>
      <c r="M599" s="218"/>
      <c r="N599" s="218"/>
    </row>
    <row r="600" spans="1:17" ht="15.75" customHeight="1" thickBot="1" x14ac:dyDescent="0.35">
      <c r="A600" s="9"/>
      <c r="C600" s="61"/>
      <c r="D600" s="105"/>
      <c r="E600" s="219"/>
      <c r="F600" s="105"/>
      <c r="G600" s="61"/>
      <c r="H600" s="105"/>
      <c r="I600" s="61"/>
      <c r="J600" s="61"/>
      <c r="K600" s="61"/>
      <c r="L600" s="172"/>
      <c r="M600" s="172"/>
      <c r="N600" s="172"/>
    </row>
    <row r="601" spans="1:17" ht="15.75" customHeight="1" x14ac:dyDescent="0.3">
      <c r="A601" s="70" t="s">
        <v>44</v>
      </c>
      <c r="C601" s="251"/>
      <c r="D601" s="252"/>
      <c r="E601" s="253"/>
      <c r="F601" s="252"/>
      <c r="G601" s="253"/>
      <c r="H601" s="252"/>
      <c r="I601" s="253"/>
      <c r="J601" s="254"/>
      <c r="K601" s="253"/>
      <c r="L601" s="255"/>
      <c r="M601" s="358" t="s">
        <v>56</v>
      </c>
      <c r="N601" s="359"/>
    </row>
    <row r="602" spans="1:17" ht="15.75" customHeight="1" thickBot="1" x14ac:dyDescent="0.3">
      <c r="C602" s="4" t="s">
        <v>2</v>
      </c>
      <c r="D602" s="99" t="s">
        <v>3</v>
      </c>
      <c r="E602" s="5" t="s">
        <v>58</v>
      </c>
      <c r="F602" s="99" t="s">
        <v>4</v>
      </c>
      <c r="G602" s="5" t="s">
        <v>58</v>
      </c>
      <c r="H602" s="99" t="s">
        <v>5</v>
      </c>
      <c r="I602" s="5" t="s">
        <v>58</v>
      </c>
      <c r="J602" s="6" t="s">
        <v>6</v>
      </c>
      <c r="K602" s="5" t="s">
        <v>58</v>
      </c>
      <c r="L602" s="145" t="s">
        <v>272</v>
      </c>
      <c r="M602" s="65" t="s">
        <v>142</v>
      </c>
      <c r="N602" s="66" t="s">
        <v>57</v>
      </c>
    </row>
    <row r="603" spans="1:17" ht="15.75" customHeight="1" thickBot="1" x14ac:dyDescent="0.3">
      <c r="A603" s="166" t="s">
        <v>62</v>
      </c>
      <c r="C603" s="10">
        <v>2007</v>
      </c>
      <c r="D603" s="16">
        <v>9.1999999999999998E-2</v>
      </c>
      <c r="E603" s="12">
        <v>39345</v>
      </c>
      <c r="F603" s="16">
        <v>8.5999999999999993E-2</v>
      </c>
      <c r="G603" s="12">
        <v>39288</v>
      </c>
      <c r="H603" s="16">
        <v>8.5000000000000006E-2</v>
      </c>
      <c r="I603" s="12">
        <v>39309</v>
      </c>
      <c r="J603" s="16">
        <v>0.08</v>
      </c>
      <c r="K603" s="46">
        <v>39347</v>
      </c>
      <c r="L603" s="41">
        <v>3</v>
      </c>
      <c r="M603" s="10" t="s">
        <v>153</v>
      </c>
      <c r="N603" s="341">
        <v>8.1000000000000003E-2</v>
      </c>
    </row>
    <row r="604" spans="1:17" ht="15.75" customHeight="1" thickBot="1" x14ac:dyDescent="0.3">
      <c r="A604" s="26" t="s">
        <v>134</v>
      </c>
      <c r="C604" s="256"/>
      <c r="D604" s="257"/>
      <c r="E604" s="303"/>
      <c r="F604" s="257"/>
      <c r="G604" s="303"/>
      <c r="H604" s="257"/>
      <c r="I604" s="303"/>
      <c r="J604" s="257"/>
      <c r="K604" s="304"/>
      <c r="L604" s="274" t="s">
        <v>270</v>
      </c>
      <c r="M604" s="256"/>
      <c r="N604" s="346"/>
    </row>
    <row r="605" spans="1:17" ht="15.75" customHeight="1" x14ac:dyDescent="0.25">
      <c r="C605" s="10">
        <v>2008</v>
      </c>
      <c r="D605" s="16">
        <v>0.08</v>
      </c>
      <c r="E605" s="12">
        <v>39647</v>
      </c>
      <c r="F605" s="16">
        <v>7.8E-2</v>
      </c>
      <c r="G605" s="12">
        <v>39680</v>
      </c>
      <c r="H605" s="16">
        <v>7.4999999999999997E-2</v>
      </c>
      <c r="I605" s="12">
        <v>39657</v>
      </c>
      <c r="J605" s="16">
        <v>7.2999999999999995E-2</v>
      </c>
      <c r="K605" s="46">
        <v>39658</v>
      </c>
      <c r="L605" s="41">
        <v>2</v>
      </c>
      <c r="M605" s="10" t="s">
        <v>188</v>
      </c>
      <c r="N605" s="341">
        <v>7.6999999999999999E-2</v>
      </c>
    </row>
    <row r="606" spans="1:17" ht="15.75" customHeight="1" x14ac:dyDescent="0.25">
      <c r="C606" s="10">
        <v>2009</v>
      </c>
      <c r="D606" s="16">
        <v>7.5999999999999998E-2</v>
      </c>
      <c r="E606" s="12">
        <v>39989</v>
      </c>
      <c r="F606" s="16">
        <v>6.7000000000000004E-2</v>
      </c>
      <c r="G606" s="12">
        <v>39966</v>
      </c>
      <c r="H606" s="16">
        <v>6.7000000000000004E-2</v>
      </c>
      <c r="I606" s="12">
        <v>39965</v>
      </c>
      <c r="J606" s="16">
        <v>6.5000000000000002E-2</v>
      </c>
      <c r="K606" s="46">
        <v>39970</v>
      </c>
      <c r="L606" s="41">
        <v>1</v>
      </c>
      <c r="M606" s="10" t="s">
        <v>199</v>
      </c>
      <c r="N606" s="341">
        <f>TRUNC(AVERAGE(J603:J606),3)</f>
        <v>7.1999999999999995E-2</v>
      </c>
    </row>
    <row r="607" spans="1:17" ht="15.75" customHeight="1" x14ac:dyDescent="0.25">
      <c r="B607" s="73"/>
      <c r="C607" s="10">
        <v>2010</v>
      </c>
      <c r="D607" s="16">
        <v>7.6999999999999999E-2</v>
      </c>
      <c r="E607" s="12">
        <v>40399</v>
      </c>
      <c r="F607" s="16">
        <v>7.6999999999999999E-2</v>
      </c>
      <c r="G607" s="12">
        <v>40350</v>
      </c>
      <c r="H607" s="16">
        <v>7.4999999999999997E-2</v>
      </c>
      <c r="I607" s="12">
        <v>40373</v>
      </c>
      <c r="J607" s="16">
        <v>7.1999999999999995E-2</v>
      </c>
      <c r="K607" s="46">
        <v>40403</v>
      </c>
      <c r="L607" s="41">
        <v>2</v>
      </c>
      <c r="M607" s="10" t="s">
        <v>205</v>
      </c>
      <c r="N607" s="341">
        <f t="shared" ref="N607:N612" si="32">TRUNC(AVERAGE(J605:J607),3)</f>
        <v>7.0000000000000007E-2</v>
      </c>
    </row>
    <row r="608" spans="1:17" ht="15.75" customHeight="1" x14ac:dyDescent="0.25">
      <c r="C608" s="10">
        <v>2011</v>
      </c>
      <c r="D608" s="27">
        <v>0.08</v>
      </c>
      <c r="E608" s="12">
        <v>40700</v>
      </c>
      <c r="F608" s="27">
        <v>7.9000000000000001E-2</v>
      </c>
      <c r="G608" s="12">
        <v>40703</v>
      </c>
      <c r="H608" s="16">
        <v>7.5999999999999998E-2</v>
      </c>
      <c r="I608" s="12">
        <v>40787</v>
      </c>
      <c r="J608" s="16">
        <v>7.3999999999999996E-2</v>
      </c>
      <c r="K608" s="46">
        <v>40735</v>
      </c>
      <c r="L608" s="41">
        <v>3</v>
      </c>
      <c r="M608" s="10" t="s">
        <v>208</v>
      </c>
      <c r="N608" s="341">
        <f t="shared" si="32"/>
        <v>7.0000000000000007E-2</v>
      </c>
    </row>
    <row r="609" spans="1:18" ht="15.75" customHeight="1" x14ac:dyDescent="0.25">
      <c r="C609" s="10">
        <v>2012</v>
      </c>
      <c r="D609" s="27">
        <v>9.1999999999999998E-2</v>
      </c>
      <c r="E609" s="12">
        <v>41129</v>
      </c>
      <c r="F609" s="27">
        <v>9.0999999999999998E-2</v>
      </c>
      <c r="G609" s="12">
        <v>41088</v>
      </c>
      <c r="H609" s="27">
        <v>8.3000000000000004E-2</v>
      </c>
      <c r="I609" s="12">
        <v>41089</v>
      </c>
      <c r="J609" s="16">
        <v>8.1000000000000003E-2</v>
      </c>
      <c r="K609" s="46">
        <v>41145</v>
      </c>
      <c r="L609" s="41">
        <v>11</v>
      </c>
      <c r="M609" s="10" t="s">
        <v>209</v>
      </c>
      <c r="N609" s="341">
        <f t="shared" si="32"/>
        <v>7.4999999999999997E-2</v>
      </c>
    </row>
    <row r="610" spans="1:18" ht="15.75" customHeight="1" x14ac:dyDescent="0.25">
      <c r="A610" s="9" t="s">
        <v>198</v>
      </c>
      <c r="C610" s="10">
        <v>2013</v>
      </c>
      <c r="D610" s="16">
        <v>7.0000000000000007E-2</v>
      </c>
      <c r="E610" s="12">
        <v>41444</v>
      </c>
      <c r="F610" s="16">
        <v>6.5000000000000002E-2</v>
      </c>
      <c r="G610" s="12">
        <v>41524</v>
      </c>
      <c r="H610" s="16">
        <v>6.5000000000000002E-2</v>
      </c>
      <c r="I610" s="12">
        <v>41523</v>
      </c>
      <c r="J610" s="16">
        <v>6.4000000000000001E-2</v>
      </c>
      <c r="K610" s="46">
        <v>41511</v>
      </c>
      <c r="L610" s="41">
        <v>0</v>
      </c>
      <c r="M610" s="10" t="s">
        <v>220</v>
      </c>
      <c r="N610" s="341">
        <f t="shared" si="32"/>
        <v>7.2999999999999995E-2</v>
      </c>
    </row>
    <row r="611" spans="1:18" ht="15.75" customHeight="1" x14ac:dyDescent="0.25">
      <c r="A611" s="9"/>
      <c r="C611" s="10">
        <v>2014</v>
      </c>
      <c r="D611" s="16">
        <v>7.0999999999999994E-2</v>
      </c>
      <c r="E611" s="12">
        <v>41764</v>
      </c>
      <c r="F611" s="16">
        <v>7.0000000000000007E-2</v>
      </c>
      <c r="G611" s="12">
        <v>41749</v>
      </c>
      <c r="H611" s="16">
        <v>6.9000000000000006E-2</v>
      </c>
      <c r="I611" s="12">
        <v>41765</v>
      </c>
      <c r="J611" s="16">
        <v>6.7000000000000004E-2</v>
      </c>
      <c r="K611" s="46">
        <v>41852</v>
      </c>
      <c r="L611" s="41">
        <v>0</v>
      </c>
      <c r="M611" s="10" t="s">
        <v>222</v>
      </c>
      <c r="N611" s="341">
        <f t="shared" si="32"/>
        <v>7.0000000000000007E-2</v>
      </c>
    </row>
    <row r="612" spans="1:18" ht="15.75" customHeight="1" thickBot="1" x14ac:dyDescent="0.3">
      <c r="A612" s="9"/>
      <c r="C612" s="17">
        <v>2015</v>
      </c>
      <c r="D612" s="28">
        <v>7.3999999999999996E-2</v>
      </c>
      <c r="E612" s="19">
        <v>42160</v>
      </c>
      <c r="F612" s="28">
        <v>7.2999999999999995E-2</v>
      </c>
      <c r="G612" s="19">
        <v>42165</v>
      </c>
      <c r="H612" s="28">
        <v>6.8000000000000005E-2</v>
      </c>
      <c r="I612" s="19">
        <v>42131</v>
      </c>
      <c r="J612" s="28">
        <v>6.7000000000000004E-2</v>
      </c>
      <c r="K612" s="47">
        <v>42251</v>
      </c>
      <c r="L612" s="42">
        <v>0</v>
      </c>
      <c r="M612" s="17" t="s">
        <v>254</v>
      </c>
      <c r="N612" s="342">
        <f t="shared" si="32"/>
        <v>6.6000000000000003E-2</v>
      </c>
    </row>
    <row r="613" spans="1:18" ht="15.75" customHeight="1" thickBot="1" x14ac:dyDescent="0.3">
      <c r="A613" s="9"/>
      <c r="C613" s="256"/>
      <c r="D613" s="257"/>
      <c r="E613" s="258"/>
      <c r="F613" s="257"/>
      <c r="G613" s="258"/>
      <c r="H613" s="257"/>
      <c r="I613" s="258"/>
      <c r="J613" s="259"/>
      <c r="K613" s="260"/>
      <c r="L613" s="274" t="s">
        <v>271</v>
      </c>
      <c r="M613" s="256"/>
      <c r="N613" s="346"/>
    </row>
    <row r="614" spans="1:18" ht="15.75" customHeight="1" thickBot="1" x14ac:dyDescent="0.3">
      <c r="A614" s="9"/>
      <c r="C614" s="17">
        <v>2016</v>
      </c>
      <c r="D614" s="28">
        <v>8.1000000000000003E-2</v>
      </c>
      <c r="E614" s="174">
        <v>42546</v>
      </c>
      <c r="F614" s="28">
        <v>7.8E-2</v>
      </c>
      <c r="G614" s="174">
        <v>42532</v>
      </c>
      <c r="H614" s="28">
        <v>7.2999999999999995E-2</v>
      </c>
      <c r="I614" s="174">
        <v>42513</v>
      </c>
      <c r="J614" s="18">
        <v>6.9000000000000006E-2</v>
      </c>
      <c r="K614" s="182">
        <v>42478</v>
      </c>
      <c r="L614" s="42">
        <v>3</v>
      </c>
      <c r="M614" s="17" t="s">
        <v>260</v>
      </c>
      <c r="N614" s="342">
        <f>TRUNC(AVERAGE(J611:J614),3)</f>
        <v>6.7000000000000004E-2</v>
      </c>
    </row>
    <row r="615" spans="1:18" ht="15.75" customHeight="1" x14ac:dyDescent="0.3">
      <c r="A615" s="9"/>
      <c r="C615" s="131"/>
      <c r="D615" s="132"/>
      <c r="E615" s="217"/>
      <c r="F615" s="132"/>
      <c r="G615" s="131"/>
      <c r="H615" s="132"/>
      <c r="I615" s="131"/>
      <c r="J615" s="131"/>
      <c r="K615" s="131"/>
      <c r="L615" s="218"/>
      <c r="M615" s="218"/>
      <c r="N615" s="218"/>
    </row>
    <row r="616" spans="1:18" ht="15.75" customHeight="1" thickBot="1" x14ac:dyDescent="0.35">
      <c r="A616" s="9"/>
      <c r="C616" s="74"/>
      <c r="D616" s="106"/>
      <c r="E616" s="70"/>
      <c r="F616" s="114"/>
      <c r="G616" s="76"/>
      <c r="H616" s="109"/>
      <c r="I616" s="77"/>
      <c r="J616" s="78"/>
      <c r="K616" s="79"/>
      <c r="L616" s="49"/>
    </row>
    <row r="617" spans="1:18" ht="15.75" customHeight="1" x14ac:dyDescent="0.3">
      <c r="A617" s="70" t="s">
        <v>37</v>
      </c>
      <c r="C617" s="251"/>
      <c r="D617" s="252"/>
      <c r="E617" s="253"/>
      <c r="F617" s="252"/>
      <c r="G617" s="253"/>
      <c r="H617" s="252"/>
      <c r="I617" s="253"/>
      <c r="J617" s="254"/>
      <c r="K617" s="253"/>
      <c r="L617" s="255"/>
      <c r="M617" s="358" t="s">
        <v>56</v>
      </c>
      <c r="N617" s="359"/>
    </row>
    <row r="618" spans="1:18" ht="15.75" customHeight="1" thickBot="1" x14ac:dyDescent="0.4">
      <c r="A618" s="44"/>
      <c r="C618" s="4" t="s">
        <v>2</v>
      </c>
      <c r="D618" s="99" t="s">
        <v>3</v>
      </c>
      <c r="E618" s="5" t="s">
        <v>58</v>
      </c>
      <c r="F618" s="99" t="s">
        <v>4</v>
      </c>
      <c r="G618" s="5" t="s">
        <v>58</v>
      </c>
      <c r="H618" s="99" t="s">
        <v>5</v>
      </c>
      <c r="I618" s="5" t="s">
        <v>58</v>
      </c>
      <c r="J618" s="6" t="s">
        <v>6</v>
      </c>
      <c r="K618" s="5" t="s">
        <v>58</v>
      </c>
      <c r="L618" s="145" t="s">
        <v>272</v>
      </c>
      <c r="M618" s="23" t="s">
        <v>142</v>
      </c>
      <c r="N618" s="8" t="s">
        <v>57</v>
      </c>
    </row>
    <row r="619" spans="1:18" ht="15.75" customHeight="1" thickBot="1" x14ac:dyDescent="0.3">
      <c r="A619" s="166" t="s">
        <v>241</v>
      </c>
      <c r="C619" s="10">
        <v>2007</v>
      </c>
      <c r="D619" s="27">
        <v>8.5999999999999993E-2</v>
      </c>
      <c r="E619" s="12">
        <v>39295</v>
      </c>
      <c r="F619" s="27">
        <v>8.4000000000000005E-2</v>
      </c>
      <c r="G619" s="12">
        <v>39288</v>
      </c>
      <c r="H619" s="16">
        <v>8.1000000000000003E-2</v>
      </c>
      <c r="I619" s="12">
        <v>39224</v>
      </c>
      <c r="J619" s="16">
        <v>0.08</v>
      </c>
      <c r="K619" s="46">
        <v>39245</v>
      </c>
      <c r="L619" s="41">
        <v>1</v>
      </c>
      <c r="M619" s="10" t="s">
        <v>153</v>
      </c>
      <c r="N619" s="341">
        <v>7.0999999999999994E-2</v>
      </c>
    </row>
    <row r="620" spans="1:18" ht="15.75" customHeight="1" thickBot="1" x14ac:dyDescent="0.3">
      <c r="A620" s="26" t="s">
        <v>122</v>
      </c>
      <c r="C620" s="256"/>
      <c r="D620" s="302"/>
      <c r="E620" s="303"/>
      <c r="F620" s="302"/>
      <c r="G620" s="303"/>
      <c r="H620" s="257"/>
      <c r="I620" s="303"/>
      <c r="J620" s="257"/>
      <c r="K620" s="304"/>
      <c r="L620" s="274" t="s">
        <v>270</v>
      </c>
      <c r="M620" s="256"/>
      <c r="N620" s="346"/>
    </row>
    <row r="621" spans="1:18" ht="15.75" customHeight="1" x14ac:dyDescent="0.25">
      <c r="A621" s="9"/>
      <c r="C621" s="10">
        <v>2008</v>
      </c>
      <c r="D621" s="27">
        <v>0.08</v>
      </c>
      <c r="E621" s="12">
        <v>39561</v>
      </c>
      <c r="F621" s="27">
        <v>7.2999999999999995E-2</v>
      </c>
      <c r="G621" s="12">
        <v>39680</v>
      </c>
      <c r="H621" s="27">
        <v>7.0000000000000007E-2</v>
      </c>
      <c r="I621" s="12">
        <v>39646</v>
      </c>
      <c r="J621" s="16">
        <v>6.9000000000000006E-2</v>
      </c>
      <c r="K621" s="46">
        <v>39645</v>
      </c>
      <c r="L621" s="41">
        <v>1</v>
      </c>
      <c r="M621" s="10" t="s">
        <v>188</v>
      </c>
      <c r="N621" s="341">
        <v>6.9000000000000006E-2</v>
      </c>
    </row>
    <row r="622" spans="1:18" ht="15.75" customHeight="1" x14ac:dyDescent="0.25">
      <c r="C622" s="10">
        <v>2009</v>
      </c>
      <c r="D622" s="27">
        <v>7.5999999999999998E-2</v>
      </c>
      <c r="E622" s="12">
        <v>39988</v>
      </c>
      <c r="F622" s="27">
        <v>7.0000000000000007E-2</v>
      </c>
      <c r="G622" s="12">
        <v>39953</v>
      </c>
      <c r="H622" s="27">
        <v>6.9000000000000006E-2</v>
      </c>
      <c r="I622" s="12">
        <v>39970</v>
      </c>
      <c r="J622" s="27">
        <v>6.7000000000000004E-2</v>
      </c>
      <c r="K622" s="46">
        <v>39956</v>
      </c>
      <c r="L622" s="41">
        <v>1</v>
      </c>
      <c r="M622" s="10" t="s">
        <v>199</v>
      </c>
      <c r="N622" s="341">
        <f>TRUNC(AVERAGE(J619:J622),3)</f>
        <v>7.1999999999999995E-2</v>
      </c>
    </row>
    <row r="623" spans="1:18" ht="15.75" customHeight="1" x14ac:dyDescent="0.35">
      <c r="B623" s="44"/>
      <c r="C623" s="10">
        <v>2010</v>
      </c>
      <c r="D623" s="27">
        <v>7.1999999999999995E-2</v>
      </c>
      <c r="E623" s="12">
        <v>40397</v>
      </c>
      <c r="F623" s="27">
        <v>7.0999999999999994E-2</v>
      </c>
      <c r="G623" s="12">
        <v>40441</v>
      </c>
      <c r="H623" s="27">
        <v>7.0999999999999994E-2</v>
      </c>
      <c r="I623" s="12">
        <v>40409</v>
      </c>
      <c r="J623" s="27">
        <v>6.9000000000000006E-2</v>
      </c>
      <c r="K623" s="46">
        <v>40442</v>
      </c>
      <c r="L623" s="41">
        <v>0</v>
      </c>
      <c r="M623" s="10" t="s">
        <v>205</v>
      </c>
      <c r="N623" s="341">
        <f t="shared" ref="N623:N628" si="33">TRUNC(AVERAGE(J621:J623),3)</f>
        <v>6.8000000000000005E-2</v>
      </c>
    </row>
    <row r="624" spans="1:18" ht="15.75" customHeight="1" x14ac:dyDescent="0.25">
      <c r="C624" s="10">
        <v>2011</v>
      </c>
      <c r="D624" s="27">
        <v>7.9000000000000001E-2</v>
      </c>
      <c r="E624" s="12">
        <v>40696</v>
      </c>
      <c r="F624" s="16">
        <v>7.5999999999999998E-2</v>
      </c>
      <c r="G624" s="12">
        <v>40724</v>
      </c>
      <c r="H624" s="16">
        <v>7.5999999999999998E-2</v>
      </c>
      <c r="I624" s="12">
        <v>40723</v>
      </c>
      <c r="J624" s="16">
        <v>7.5999999999999998E-2</v>
      </c>
      <c r="K624" s="46">
        <v>40701</v>
      </c>
      <c r="L624" s="41">
        <v>4</v>
      </c>
      <c r="M624" s="10" t="s">
        <v>208</v>
      </c>
      <c r="N624" s="341">
        <f t="shared" si="33"/>
        <v>7.0000000000000007E-2</v>
      </c>
      <c r="R624" s="27"/>
    </row>
    <row r="625" spans="1:14" ht="15.75" customHeight="1" x14ac:dyDescent="0.25">
      <c r="C625" s="10">
        <v>2012</v>
      </c>
      <c r="D625" s="27">
        <v>7.2999999999999995E-2</v>
      </c>
      <c r="E625" s="12">
        <v>41129</v>
      </c>
      <c r="F625" s="27">
        <v>7.0999999999999994E-2</v>
      </c>
      <c r="G625" s="12">
        <v>41112</v>
      </c>
      <c r="H625" s="27">
        <v>7.0000000000000007E-2</v>
      </c>
      <c r="I625" s="12">
        <v>41145</v>
      </c>
      <c r="J625" s="27">
        <v>7.0000000000000007E-2</v>
      </c>
      <c r="K625" s="46">
        <v>41068</v>
      </c>
      <c r="L625" s="41">
        <v>0</v>
      </c>
      <c r="M625" s="10" t="s">
        <v>209</v>
      </c>
      <c r="N625" s="341">
        <f t="shared" si="33"/>
        <v>7.0999999999999994E-2</v>
      </c>
    </row>
    <row r="626" spans="1:14" ht="15.75" customHeight="1" x14ac:dyDescent="0.25">
      <c r="A626" s="9" t="s">
        <v>198</v>
      </c>
      <c r="C626" s="10">
        <v>2013</v>
      </c>
      <c r="D626" s="27">
        <v>7.0000000000000007E-2</v>
      </c>
      <c r="E626" s="12">
        <v>41444</v>
      </c>
      <c r="F626" s="16">
        <v>6.8000000000000005E-2</v>
      </c>
      <c r="G626" s="12">
        <v>41408</v>
      </c>
      <c r="H626" s="16">
        <v>6.7000000000000004E-2</v>
      </c>
      <c r="I626" s="12">
        <v>41409</v>
      </c>
      <c r="J626" s="16">
        <v>6.5000000000000002E-2</v>
      </c>
      <c r="K626" s="46">
        <v>41431</v>
      </c>
      <c r="L626" s="41">
        <v>0</v>
      </c>
      <c r="M626" s="10" t="s">
        <v>220</v>
      </c>
      <c r="N626" s="341">
        <f t="shared" si="33"/>
        <v>7.0000000000000007E-2</v>
      </c>
    </row>
    <row r="627" spans="1:14" ht="15.75" customHeight="1" x14ac:dyDescent="0.25">
      <c r="A627" s="9"/>
      <c r="C627" s="10">
        <v>2014</v>
      </c>
      <c r="D627" s="27">
        <v>7.0000000000000007E-2</v>
      </c>
      <c r="E627" s="12">
        <v>41855</v>
      </c>
      <c r="F627" s="16">
        <v>6.9000000000000006E-2</v>
      </c>
      <c r="G627" s="12">
        <v>41852</v>
      </c>
      <c r="H627" s="16">
        <v>6.8000000000000005E-2</v>
      </c>
      <c r="I627" s="12">
        <v>41764</v>
      </c>
      <c r="J627" s="16">
        <v>6.5000000000000002E-2</v>
      </c>
      <c r="K627" s="46">
        <v>41831</v>
      </c>
      <c r="L627" s="41">
        <v>0</v>
      </c>
      <c r="M627" s="10" t="s">
        <v>222</v>
      </c>
      <c r="N627" s="341">
        <f t="shared" si="33"/>
        <v>6.6000000000000003E-2</v>
      </c>
    </row>
    <row r="628" spans="1:14" ht="15.75" customHeight="1" thickBot="1" x14ac:dyDescent="0.3">
      <c r="A628" s="9"/>
      <c r="C628" s="17">
        <v>2015</v>
      </c>
      <c r="D628" s="129">
        <v>7.4999999999999997E-2</v>
      </c>
      <c r="E628" s="19">
        <v>42231</v>
      </c>
      <c r="F628" s="28">
        <v>7.1999999999999995E-2</v>
      </c>
      <c r="G628" s="19">
        <v>42209</v>
      </c>
      <c r="H628" s="28">
        <v>6.7000000000000004E-2</v>
      </c>
      <c r="I628" s="19">
        <v>42165</v>
      </c>
      <c r="J628" s="28">
        <v>6.7000000000000004E-2</v>
      </c>
      <c r="K628" s="47">
        <v>42159</v>
      </c>
      <c r="L628" s="42">
        <v>0</v>
      </c>
      <c r="M628" s="17" t="s">
        <v>254</v>
      </c>
      <c r="N628" s="342">
        <f t="shared" si="33"/>
        <v>6.5000000000000002E-2</v>
      </c>
    </row>
    <row r="629" spans="1:14" ht="15.75" customHeight="1" thickBot="1" x14ac:dyDescent="0.3">
      <c r="A629" s="9"/>
      <c r="C629" s="256"/>
      <c r="D629" s="257"/>
      <c r="E629" s="258"/>
      <c r="F629" s="257"/>
      <c r="G629" s="258"/>
      <c r="H629" s="257"/>
      <c r="I629" s="258"/>
      <c r="J629" s="259"/>
      <c r="K629" s="260"/>
      <c r="L629" s="274" t="s">
        <v>271</v>
      </c>
      <c r="M629" s="256"/>
      <c r="N629" s="346"/>
    </row>
    <row r="630" spans="1:14" ht="15.75" customHeight="1" thickBot="1" x14ac:dyDescent="0.3">
      <c r="A630" s="9"/>
      <c r="C630" s="17">
        <v>2016</v>
      </c>
      <c r="D630" s="28">
        <v>7.3999999999999996E-2</v>
      </c>
      <c r="E630" s="174">
        <v>42531</v>
      </c>
      <c r="F630" s="28">
        <v>6.9000000000000006E-2</v>
      </c>
      <c r="G630" s="174">
        <v>42633</v>
      </c>
      <c r="H630" s="28">
        <v>6.8000000000000005E-2</v>
      </c>
      <c r="I630" s="174">
        <v>42532</v>
      </c>
      <c r="J630" s="18">
        <v>6.8000000000000005E-2</v>
      </c>
      <c r="K630" s="182">
        <v>42530</v>
      </c>
      <c r="L630" s="42">
        <v>1</v>
      </c>
      <c r="M630" s="17" t="s">
        <v>260</v>
      </c>
      <c r="N630" s="342">
        <f>TRUNC(AVERAGE(J627:J630),3)</f>
        <v>6.6000000000000003E-2</v>
      </c>
    </row>
    <row r="631" spans="1:14" ht="15.75" customHeight="1" x14ac:dyDescent="0.3">
      <c r="A631" s="9"/>
      <c r="C631" s="131"/>
      <c r="D631" s="132"/>
      <c r="E631" s="217"/>
      <c r="F631" s="132"/>
      <c r="G631" s="131"/>
      <c r="H631" s="132"/>
      <c r="I631" s="131"/>
      <c r="J631" s="131"/>
      <c r="K631" s="131"/>
      <c r="L631" s="218"/>
      <c r="M631" s="218"/>
      <c r="N631" s="218"/>
    </row>
    <row r="632" spans="1:14" ht="15.75" customHeight="1" thickBot="1" x14ac:dyDescent="0.3">
      <c r="A632" s="9"/>
    </row>
    <row r="633" spans="1:14" ht="15.75" customHeight="1" x14ac:dyDescent="0.3">
      <c r="A633" s="70" t="s">
        <v>38</v>
      </c>
      <c r="C633" s="251"/>
      <c r="D633" s="252"/>
      <c r="E633" s="253"/>
      <c r="F633" s="252"/>
      <c r="G633" s="253"/>
      <c r="H633" s="252"/>
      <c r="I633" s="253"/>
      <c r="J633" s="254"/>
      <c r="K633" s="253"/>
      <c r="L633" s="255"/>
      <c r="M633" s="358" t="s">
        <v>56</v>
      </c>
      <c r="N633" s="359"/>
    </row>
    <row r="634" spans="1:14" ht="15.75" customHeight="1" thickBot="1" x14ac:dyDescent="0.3">
      <c r="A634" s="9"/>
      <c r="C634" s="4" t="s">
        <v>2</v>
      </c>
      <c r="D634" s="99" t="s">
        <v>3</v>
      </c>
      <c r="E634" s="5" t="s">
        <v>58</v>
      </c>
      <c r="F634" s="99" t="s">
        <v>4</v>
      </c>
      <c r="G634" s="5" t="s">
        <v>58</v>
      </c>
      <c r="H634" s="99" t="s">
        <v>5</v>
      </c>
      <c r="I634" s="5" t="s">
        <v>58</v>
      </c>
      <c r="J634" s="6" t="s">
        <v>6</v>
      </c>
      <c r="K634" s="5" t="s">
        <v>58</v>
      </c>
      <c r="L634" s="145" t="s">
        <v>272</v>
      </c>
      <c r="M634" s="23" t="s">
        <v>142</v>
      </c>
      <c r="N634" s="8" t="s">
        <v>57</v>
      </c>
    </row>
    <row r="635" spans="1:14" ht="15.75" customHeight="1" thickBot="1" x14ac:dyDescent="0.3">
      <c r="A635" s="166" t="s">
        <v>179</v>
      </c>
      <c r="C635" s="10">
        <v>2007</v>
      </c>
      <c r="D635" s="27">
        <v>9.0999999999999998E-2</v>
      </c>
      <c r="E635" s="12">
        <v>39322</v>
      </c>
      <c r="F635" s="16">
        <v>8.8999999999999996E-2</v>
      </c>
      <c r="G635" s="12">
        <v>39308</v>
      </c>
      <c r="H635" s="16">
        <v>8.7999999999999995E-2</v>
      </c>
      <c r="I635" s="12">
        <v>39250</v>
      </c>
      <c r="J635" s="16">
        <v>8.7999999999999995E-2</v>
      </c>
      <c r="K635" s="46">
        <v>39288</v>
      </c>
      <c r="L635" s="41">
        <v>8</v>
      </c>
      <c r="M635" s="10" t="s">
        <v>153</v>
      </c>
      <c r="N635" s="341">
        <v>7.4999999999999997E-2</v>
      </c>
    </row>
    <row r="636" spans="1:14" ht="15.75" customHeight="1" thickBot="1" x14ac:dyDescent="0.3">
      <c r="A636" s="26" t="s">
        <v>124</v>
      </c>
      <c r="C636" s="256"/>
      <c r="D636" s="302"/>
      <c r="E636" s="303"/>
      <c r="F636" s="257"/>
      <c r="G636" s="303"/>
      <c r="H636" s="257"/>
      <c r="I636" s="303"/>
      <c r="J636" s="257"/>
      <c r="K636" s="304"/>
      <c r="L636" s="274" t="s">
        <v>270</v>
      </c>
      <c r="M636" s="256"/>
      <c r="N636" s="346"/>
    </row>
    <row r="637" spans="1:14" ht="15.75" customHeight="1" x14ac:dyDescent="0.25">
      <c r="C637" s="10">
        <v>2008</v>
      </c>
      <c r="D637" s="27">
        <v>7.6999999999999999E-2</v>
      </c>
      <c r="E637" s="12">
        <v>39680</v>
      </c>
      <c r="F637" s="27">
        <v>7.4999999999999997E-2</v>
      </c>
      <c r="G637" s="12">
        <v>39646</v>
      </c>
      <c r="H637" s="16">
        <v>7.4999999999999997E-2</v>
      </c>
      <c r="I637" s="12">
        <v>39645</v>
      </c>
      <c r="J637" s="16">
        <v>7.1999999999999995E-2</v>
      </c>
      <c r="K637" s="46">
        <v>39561</v>
      </c>
      <c r="L637" s="41">
        <v>1</v>
      </c>
      <c r="M637" s="10" t="s">
        <v>188</v>
      </c>
      <c r="N637" s="341">
        <v>0.08</v>
      </c>
    </row>
    <row r="638" spans="1:14" ht="15.75" customHeight="1" x14ac:dyDescent="0.25">
      <c r="C638" s="10">
        <v>2009</v>
      </c>
      <c r="D638" s="27">
        <v>7.5999999999999998E-2</v>
      </c>
      <c r="E638" s="12">
        <v>39988</v>
      </c>
      <c r="F638" s="27">
        <v>6.9000000000000006E-2</v>
      </c>
      <c r="G638" s="12">
        <v>39970</v>
      </c>
      <c r="H638" s="27">
        <v>6.9000000000000006E-2</v>
      </c>
      <c r="I638" s="12">
        <v>39953</v>
      </c>
      <c r="J638" s="16">
        <v>6.8000000000000005E-2</v>
      </c>
      <c r="K638" s="46">
        <v>39991</v>
      </c>
      <c r="L638" s="41">
        <v>1</v>
      </c>
      <c r="M638" s="10" t="s">
        <v>199</v>
      </c>
      <c r="N638" s="341">
        <f>TRUNC(AVERAGE(J635:J638),3)</f>
        <v>7.5999999999999998E-2</v>
      </c>
    </row>
    <row r="639" spans="1:14" ht="15.75" customHeight="1" x14ac:dyDescent="0.25">
      <c r="C639" s="10">
        <v>2010</v>
      </c>
      <c r="D639" s="27">
        <v>7.6999999999999999E-2</v>
      </c>
      <c r="E639" s="12">
        <v>40282</v>
      </c>
      <c r="F639" s="27">
        <v>7.2999999999999995E-2</v>
      </c>
      <c r="G639" s="12">
        <v>40280</v>
      </c>
      <c r="H639" s="27">
        <v>7.0999999999999994E-2</v>
      </c>
      <c r="I639" s="12">
        <v>40400</v>
      </c>
      <c r="J639" s="16">
        <v>7.0999999999999994E-2</v>
      </c>
      <c r="K639" s="46">
        <v>40398</v>
      </c>
      <c r="L639" s="41">
        <v>1</v>
      </c>
      <c r="M639" s="10" t="s">
        <v>205</v>
      </c>
      <c r="N639" s="341">
        <f t="shared" ref="N639:N644" si="34">TRUNC(AVERAGE(J637:J639),3)</f>
        <v>7.0000000000000007E-2</v>
      </c>
    </row>
    <row r="640" spans="1:14" ht="15.75" customHeight="1" x14ac:dyDescent="0.25">
      <c r="C640" s="10">
        <v>2011</v>
      </c>
      <c r="D640" s="27">
        <v>0.08</v>
      </c>
      <c r="E640" s="12">
        <v>40701</v>
      </c>
      <c r="F640" s="27">
        <v>7.3999999999999996E-2</v>
      </c>
      <c r="G640" s="12">
        <v>40731</v>
      </c>
      <c r="H640" s="27">
        <v>7.2999999999999995E-2</v>
      </c>
      <c r="I640" s="12">
        <v>40724</v>
      </c>
      <c r="J640" s="16">
        <v>7.1999999999999995E-2</v>
      </c>
      <c r="K640" s="46">
        <v>40789</v>
      </c>
      <c r="L640" s="41">
        <v>1</v>
      </c>
      <c r="M640" s="10" t="s">
        <v>208</v>
      </c>
      <c r="N640" s="341">
        <f t="shared" si="34"/>
        <v>7.0000000000000007E-2</v>
      </c>
    </row>
    <row r="641" spans="1:14" ht="15.75" customHeight="1" x14ac:dyDescent="0.25">
      <c r="C641" s="10">
        <v>2012</v>
      </c>
      <c r="D641" s="27">
        <v>8.4000000000000005E-2</v>
      </c>
      <c r="E641" s="12">
        <v>41123</v>
      </c>
      <c r="F641" s="27">
        <v>8.2000000000000003E-2</v>
      </c>
      <c r="G641" s="12">
        <v>41097</v>
      </c>
      <c r="H641" s="27">
        <v>8.1000000000000003E-2</v>
      </c>
      <c r="I641" s="12">
        <v>41129</v>
      </c>
      <c r="J641" s="16">
        <v>7.8E-2</v>
      </c>
      <c r="K641" s="46">
        <v>41089</v>
      </c>
      <c r="L641" s="41">
        <v>5</v>
      </c>
      <c r="M641" s="10" t="s">
        <v>209</v>
      </c>
      <c r="N641" s="341">
        <f t="shared" si="34"/>
        <v>7.2999999999999995E-2</v>
      </c>
    </row>
    <row r="642" spans="1:14" ht="15.75" customHeight="1" x14ac:dyDescent="0.25">
      <c r="A642" s="9" t="s">
        <v>198</v>
      </c>
      <c r="C642" s="10">
        <v>2013</v>
      </c>
      <c r="D642" s="16">
        <v>7.2999999999999995E-2</v>
      </c>
      <c r="E642" s="12">
        <v>41408</v>
      </c>
      <c r="F642" s="16">
        <v>7.0999999999999994E-2</v>
      </c>
      <c r="G642" s="12">
        <v>41409</v>
      </c>
      <c r="H642" s="16">
        <v>6.8000000000000005E-2</v>
      </c>
      <c r="I642" s="12">
        <v>41444</v>
      </c>
      <c r="J642" s="16">
        <v>6.8000000000000005E-2</v>
      </c>
      <c r="K642" s="46">
        <v>41431</v>
      </c>
      <c r="L642" s="41">
        <v>0</v>
      </c>
      <c r="M642" s="10" t="s">
        <v>220</v>
      </c>
      <c r="N642" s="341">
        <f t="shared" si="34"/>
        <v>7.1999999999999995E-2</v>
      </c>
    </row>
    <row r="643" spans="1:14" ht="15.75" customHeight="1" x14ac:dyDescent="0.25">
      <c r="A643" s="9"/>
      <c r="C643" s="10">
        <v>2014</v>
      </c>
      <c r="D643" s="16">
        <v>7.2999999999999995E-2</v>
      </c>
      <c r="E643" s="12">
        <v>41831</v>
      </c>
      <c r="F643" s="16">
        <v>7.1999999999999995E-2</v>
      </c>
      <c r="G643" s="12">
        <v>41764</v>
      </c>
      <c r="H643" s="16">
        <v>7.0000000000000007E-2</v>
      </c>
      <c r="I643" s="12">
        <v>41855</v>
      </c>
      <c r="J643" s="16">
        <v>7.0000000000000007E-2</v>
      </c>
      <c r="K643" s="46">
        <v>41765</v>
      </c>
      <c r="L643" s="41">
        <v>0</v>
      </c>
      <c r="M643" s="10" t="s">
        <v>222</v>
      </c>
      <c r="N643" s="341">
        <f t="shared" si="34"/>
        <v>7.1999999999999995E-2</v>
      </c>
    </row>
    <row r="644" spans="1:14" ht="15.75" customHeight="1" thickBot="1" x14ac:dyDescent="0.3">
      <c r="A644" s="9"/>
      <c r="C644" s="17">
        <v>2015</v>
      </c>
      <c r="D644" s="28">
        <v>7.2999999999999995E-2</v>
      </c>
      <c r="E644" s="19">
        <v>42165</v>
      </c>
      <c r="F644" s="28">
        <v>6.9000000000000006E-2</v>
      </c>
      <c r="G644" s="19">
        <v>42231</v>
      </c>
      <c r="H644" s="28">
        <v>6.8000000000000005E-2</v>
      </c>
      <c r="I644" s="19">
        <v>42251</v>
      </c>
      <c r="J644" s="28">
        <v>6.8000000000000005E-2</v>
      </c>
      <c r="K644" s="47">
        <v>42210</v>
      </c>
      <c r="L644" s="42">
        <v>0</v>
      </c>
      <c r="M644" s="17" t="s">
        <v>254</v>
      </c>
      <c r="N644" s="342">
        <f t="shared" si="34"/>
        <v>6.8000000000000005E-2</v>
      </c>
    </row>
    <row r="645" spans="1:14" ht="15.75" customHeight="1" thickBot="1" x14ac:dyDescent="0.3">
      <c r="A645" s="9"/>
      <c r="C645" s="256"/>
      <c r="D645" s="257"/>
      <c r="E645" s="258"/>
      <c r="F645" s="257"/>
      <c r="G645" s="258"/>
      <c r="H645" s="257"/>
      <c r="I645" s="258"/>
      <c r="J645" s="259"/>
      <c r="K645" s="260"/>
      <c r="L645" s="274" t="s">
        <v>271</v>
      </c>
      <c r="M645" s="256"/>
      <c r="N645" s="346"/>
    </row>
    <row r="646" spans="1:14" ht="15.75" customHeight="1" thickBot="1" x14ac:dyDescent="0.3">
      <c r="A646" s="9"/>
      <c r="C646" s="17">
        <v>2016</v>
      </c>
      <c r="D646" s="28">
        <v>8.2000000000000003E-2</v>
      </c>
      <c r="E646" s="174">
        <v>42546</v>
      </c>
      <c r="F646" s="28">
        <v>7.9000000000000001E-2</v>
      </c>
      <c r="G646" s="174">
        <v>42531</v>
      </c>
      <c r="H646" s="28">
        <v>7.1999999999999995E-2</v>
      </c>
      <c r="I646" s="174">
        <v>42532</v>
      </c>
      <c r="J646" s="18">
        <v>7.0000000000000007E-2</v>
      </c>
      <c r="K646" s="182">
        <v>42530</v>
      </c>
      <c r="L646" s="42">
        <v>3</v>
      </c>
      <c r="M646" s="17" t="s">
        <v>260</v>
      </c>
      <c r="N646" s="342">
        <f>TRUNC(AVERAGE(J643:J646),3)</f>
        <v>6.9000000000000006E-2</v>
      </c>
    </row>
    <row r="647" spans="1:14" ht="15.75" customHeight="1" x14ac:dyDescent="0.3">
      <c r="A647" s="9"/>
      <c r="C647" s="131"/>
      <c r="D647" s="132"/>
      <c r="E647" s="217"/>
      <c r="F647" s="132"/>
      <c r="G647" s="131"/>
      <c r="H647" s="132"/>
      <c r="I647" s="356"/>
      <c r="J647" s="131"/>
      <c r="K647" s="131"/>
      <c r="L647" s="218"/>
      <c r="M647" s="218"/>
      <c r="N647" s="218"/>
    </row>
    <row r="648" spans="1:14" ht="15.75" customHeight="1" thickBot="1" x14ac:dyDescent="0.3">
      <c r="A648" s="9"/>
    </row>
    <row r="649" spans="1:14" ht="15.75" customHeight="1" x14ac:dyDescent="0.3">
      <c r="A649" s="70" t="s">
        <v>38</v>
      </c>
      <c r="C649" s="251"/>
      <c r="D649" s="252"/>
      <c r="E649" s="253"/>
      <c r="F649" s="252"/>
      <c r="G649" s="253"/>
      <c r="H649" s="252"/>
      <c r="I649" s="253"/>
      <c r="J649" s="254"/>
      <c r="K649" s="253"/>
      <c r="L649" s="255"/>
      <c r="M649" s="358" t="s">
        <v>56</v>
      </c>
      <c r="N649" s="359"/>
    </row>
    <row r="650" spans="1:14" ht="15.75" customHeight="1" thickBot="1" x14ac:dyDescent="0.3">
      <c r="A650" s="9"/>
      <c r="C650" s="4" t="s">
        <v>2</v>
      </c>
      <c r="D650" s="99" t="s">
        <v>3</v>
      </c>
      <c r="E650" s="5" t="s">
        <v>58</v>
      </c>
      <c r="F650" s="99" t="s">
        <v>4</v>
      </c>
      <c r="G650" s="5" t="s">
        <v>58</v>
      </c>
      <c r="H650" s="99" t="s">
        <v>5</v>
      </c>
      <c r="I650" s="5" t="s">
        <v>58</v>
      </c>
      <c r="J650" s="6" t="s">
        <v>6</v>
      </c>
      <c r="K650" s="5" t="s">
        <v>58</v>
      </c>
      <c r="L650" s="145" t="s">
        <v>273</v>
      </c>
      <c r="M650" s="23" t="s">
        <v>142</v>
      </c>
      <c r="N650" s="8" t="s">
        <v>57</v>
      </c>
    </row>
    <row r="651" spans="1:14" ht="15.75" customHeight="1" thickBot="1" x14ac:dyDescent="0.3">
      <c r="A651" s="166" t="s">
        <v>39</v>
      </c>
      <c r="C651" s="10">
        <v>2007</v>
      </c>
      <c r="D651" s="27">
        <v>8.8999999999999996E-2</v>
      </c>
      <c r="E651" s="12">
        <v>39322</v>
      </c>
      <c r="F651" s="16">
        <v>8.7999999999999995E-2</v>
      </c>
      <c r="G651" s="12">
        <v>39295</v>
      </c>
      <c r="H651" s="27">
        <v>8.5999999999999993E-2</v>
      </c>
      <c r="I651" s="12">
        <v>39308</v>
      </c>
      <c r="J651" s="16">
        <v>8.5000000000000006E-2</v>
      </c>
      <c r="K651" s="46">
        <v>39306</v>
      </c>
      <c r="L651" s="41">
        <v>4</v>
      </c>
      <c r="M651" s="10" t="s">
        <v>153</v>
      </c>
      <c r="N651" s="341">
        <v>0.08</v>
      </c>
    </row>
    <row r="652" spans="1:14" ht="15.75" customHeight="1" thickBot="1" x14ac:dyDescent="0.3">
      <c r="A652" s="26" t="s">
        <v>123</v>
      </c>
      <c r="C652" s="256"/>
      <c r="D652" s="302"/>
      <c r="E652" s="303"/>
      <c r="F652" s="257"/>
      <c r="G652" s="303"/>
      <c r="H652" s="302"/>
      <c r="I652" s="303"/>
      <c r="J652" s="257"/>
      <c r="K652" s="304"/>
      <c r="L652" s="274" t="s">
        <v>270</v>
      </c>
      <c r="M652" s="256"/>
      <c r="N652" s="346"/>
    </row>
    <row r="653" spans="1:14" ht="15.75" customHeight="1" x14ac:dyDescent="0.25">
      <c r="A653" s="80" t="s">
        <v>198</v>
      </c>
      <c r="C653" s="10">
        <v>2008</v>
      </c>
      <c r="D653" s="27">
        <v>8.3000000000000004E-2</v>
      </c>
      <c r="E653" s="12">
        <v>39645</v>
      </c>
      <c r="F653" s="27">
        <v>7.9000000000000001E-2</v>
      </c>
      <c r="G653" s="12">
        <v>39646</v>
      </c>
      <c r="H653" s="16">
        <v>7.3999999999999996E-2</v>
      </c>
      <c r="I653" s="12">
        <v>39647</v>
      </c>
      <c r="J653" s="16">
        <v>7.3999999999999996E-2</v>
      </c>
      <c r="K653" s="46">
        <v>39597</v>
      </c>
      <c r="L653" s="41">
        <v>2</v>
      </c>
      <c r="M653" s="10" t="s">
        <v>188</v>
      </c>
      <c r="N653" s="341">
        <v>7.8E-2</v>
      </c>
    </row>
    <row r="654" spans="1:14" ht="15.75" customHeight="1" x14ac:dyDescent="0.3">
      <c r="A654" s="166" t="s">
        <v>234</v>
      </c>
      <c r="B654" s="68"/>
      <c r="C654" s="159" t="s">
        <v>263</v>
      </c>
      <c r="D654" s="27">
        <v>6.4000000000000001E-2</v>
      </c>
      <c r="E654" s="12">
        <v>39988</v>
      </c>
      <c r="F654" s="27">
        <v>6.2E-2</v>
      </c>
      <c r="G654" s="12">
        <v>39953</v>
      </c>
      <c r="H654" s="27">
        <v>6.0999999999999999E-2</v>
      </c>
      <c r="I654" s="12">
        <v>39989</v>
      </c>
      <c r="J654" s="16">
        <v>6.0999999999999999E-2</v>
      </c>
      <c r="K654" s="46">
        <v>39970</v>
      </c>
      <c r="L654" s="41">
        <v>0</v>
      </c>
      <c r="M654" s="10" t="s">
        <v>301</v>
      </c>
      <c r="N654" s="341">
        <f>TRUNC(AVERAGE(J651:J654),3)</f>
        <v>7.2999999999999995E-2</v>
      </c>
    </row>
    <row r="655" spans="1:14" ht="15.75" customHeight="1" x14ac:dyDescent="0.3">
      <c r="A655" s="26" t="s">
        <v>202</v>
      </c>
      <c r="C655" s="10">
        <v>2010</v>
      </c>
      <c r="D655" s="27">
        <v>6.7000000000000004E-2</v>
      </c>
      <c r="E655" s="12">
        <v>40354</v>
      </c>
      <c r="F655" s="27">
        <v>6.7000000000000004E-2</v>
      </c>
      <c r="G655" s="12">
        <v>40332</v>
      </c>
      <c r="H655" s="27">
        <v>6.4000000000000001E-2</v>
      </c>
      <c r="I655" s="12">
        <v>40350</v>
      </c>
      <c r="J655" s="16">
        <v>6.4000000000000001E-2</v>
      </c>
      <c r="K655" s="46">
        <v>40327</v>
      </c>
      <c r="L655" s="41">
        <v>0</v>
      </c>
      <c r="M655" s="10" t="s">
        <v>300</v>
      </c>
      <c r="N655" s="341">
        <f t="shared" ref="N655:N660" si="35">TRUNC(AVERAGE(J653:J655),3)</f>
        <v>6.6000000000000003E-2</v>
      </c>
    </row>
    <row r="656" spans="1:14" ht="15.75" customHeight="1" x14ac:dyDescent="0.3">
      <c r="C656" s="10">
        <v>2011</v>
      </c>
      <c r="D656" s="27">
        <v>8.5000000000000006E-2</v>
      </c>
      <c r="E656" s="12">
        <v>40725</v>
      </c>
      <c r="F656" s="27">
        <v>7.8E-2</v>
      </c>
      <c r="G656" s="12">
        <v>40701</v>
      </c>
      <c r="H656" s="27">
        <v>7.6999999999999999E-2</v>
      </c>
      <c r="I656" s="12">
        <v>40726</v>
      </c>
      <c r="J656" s="16">
        <v>7.6999999999999999E-2</v>
      </c>
      <c r="K656" s="46">
        <v>40696</v>
      </c>
      <c r="L656" s="41">
        <v>5</v>
      </c>
      <c r="M656" s="10" t="s">
        <v>299</v>
      </c>
      <c r="N656" s="341">
        <f t="shared" si="35"/>
        <v>6.7000000000000004E-2</v>
      </c>
    </row>
    <row r="657" spans="1:14" ht="15.75" customHeight="1" x14ac:dyDescent="0.25">
      <c r="C657" s="10">
        <v>2012</v>
      </c>
      <c r="D657" s="27">
        <v>0.09</v>
      </c>
      <c r="E657" s="12">
        <v>41097</v>
      </c>
      <c r="F657" s="27">
        <v>8.6999999999999994E-2</v>
      </c>
      <c r="G657" s="12">
        <v>41129</v>
      </c>
      <c r="H657" s="27">
        <v>8.3000000000000004E-2</v>
      </c>
      <c r="I657" s="12">
        <v>41123</v>
      </c>
      <c r="J657" s="16">
        <v>0.08</v>
      </c>
      <c r="K657" s="46">
        <v>41088</v>
      </c>
      <c r="L657" s="41">
        <v>8</v>
      </c>
      <c r="M657" s="10" t="s">
        <v>209</v>
      </c>
      <c r="N657" s="341">
        <f t="shared" si="35"/>
        <v>7.2999999999999995E-2</v>
      </c>
    </row>
    <row r="658" spans="1:14" ht="15.75" customHeight="1" x14ac:dyDescent="0.25">
      <c r="C658" s="10">
        <v>2013</v>
      </c>
      <c r="D658" s="16">
        <v>7.2999999999999995E-2</v>
      </c>
      <c r="E658" s="12">
        <v>41444</v>
      </c>
      <c r="F658" s="16">
        <v>7.0000000000000007E-2</v>
      </c>
      <c r="G658" s="12">
        <v>41409</v>
      </c>
      <c r="H658" s="16">
        <v>7.0000000000000007E-2</v>
      </c>
      <c r="I658" s="12">
        <v>41408</v>
      </c>
      <c r="J658" s="16">
        <v>6.6000000000000003E-2</v>
      </c>
      <c r="K658" s="46">
        <v>41522</v>
      </c>
      <c r="L658" s="41">
        <v>0</v>
      </c>
      <c r="M658" s="10" t="s">
        <v>220</v>
      </c>
      <c r="N658" s="341">
        <f t="shared" si="35"/>
        <v>7.3999999999999996E-2</v>
      </c>
    </row>
    <row r="659" spans="1:14" ht="15.75" customHeight="1" x14ac:dyDescent="0.25">
      <c r="C659" s="10">
        <v>2014</v>
      </c>
      <c r="D659" s="16">
        <v>7.1999999999999995E-2</v>
      </c>
      <c r="E659" s="12">
        <v>41855</v>
      </c>
      <c r="F659" s="16">
        <v>7.0999999999999994E-2</v>
      </c>
      <c r="G659" s="12">
        <v>41764</v>
      </c>
      <c r="H659" s="16">
        <v>7.0000000000000007E-2</v>
      </c>
      <c r="I659" s="12">
        <v>41877</v>
      </c>
      <c r="J659" s="16">
        <v>6.8000000000000005E-2</v>
      </c>
      <c r="K659" s="46">
        <v>41763</v>
      </c>
      <c r="L659" s="41">
        <v>0</v>
      </c>
      <c r="M659" s="10" t="s">
        <v>222</v>
      </c>
      <c r="N659" s="341">
        <f t="shared" si="35"/>
        <v>7.0999999999999994E-2</v>
      </c>
    </row>
    <row r="660" spans="1:14" ht="15.75" customHeight="1" thickBot="1" x14ac:dyDescent="0.3">
      <c r="C660" s="17">
        <v>2015</v>
      </c>
      <c r="D660" s="28">
        <v>0.08</v>
      </c>
      <c r="E660" s="19">
        <v>42209</v>
      </c>
      <c r="F660" s="28">
        <v>7.4999999999999997E-2</v>
      </c>
      <c r="G660" s="19">
        <v>42231</v>
      </c>
      <c r="H660" s="28">
        <v>7.2999999999999995E-2</v>
      </c>
      <c r="I660" s="19">
        <v>42210</v>
      </c>
      <c r="J660" s="28">
        <v>7.1999999999999995E-2</v>
      </c>
      <c r="K660" s="47">
        <v>42252</v>
      </c>
      <c r="L660" s="42">
        <v>1</v>
      </c>
      <c r="M660" s="17" t="s">
        <v>254</v>
      </c>
      <c r="N660" s="342">
        <f t="shared" si="35"/>
        <v>6.8000000000000005E-2</v>
      </c>
    </row>
    <row r="661" spans="1:14" ht="15.75" customHeight="1" thickBot="1" x14ac:dyDescent="0.3">
      <c r="A661" s="9"/>
      <c r="C661" s="256"/>
      <c r="D661" s="257"/>
      <c r="E661" s="258"/>
      <c r="F661" s="257"/>
      <c r="G661" s="258"/>
      <c r="H661" s="257"/>
      <c r="I661" s="258"/>
      <c r="J661" s="259"/>
      <c r="K661" s="260"/>
      <c r="L661" s="274" t="s">
        <v>271</v>
      </c>
      <c r="M661" s="256"/>
      <c r="N661" s="346"/>
    </row>
    <row r="662" spans="1:14" ht="15.75" customHeight="1" thickBot="1" x14ac:dyDescent="0.3">
      <c r="A662" s="9"/>
      <c r="C662" s="17">
        <v>2016</v>
      </c>
      <c r="D662" s="28">
        <v>8.2000000000000003E-2</v>
      </c>
      <c r="E662" s="174">
        <v>42531</v>
      </c>
      <c r="F662" s="28">
        <v>8.1000000000000003E-2</v>
      </c>
      <c r="G662" s="174">
        <v>42546</v>
      </c>
      <c r="H662" s="28">
        <v>7.3999999999999996E-2</v>
      </c>
      <c r="I662" s="174">
        <v>42532</v>
      </c>
      <c r="J662" s="18">
        <v>7.1999999999999995E-2</v>
      </c>
      <c r="K662" s="182">
        <v>42534</v>
      </c>
      <c r="L662" s="42">
        <v>4</v>
      </c>
      <c r="M662" s="17" t="s">
        <v>260</v>
      </c>
      <c r="N662" s="342">
        <f>TRUNC(AVERAGE(J659:J662),3)</f>
        <v>7.0000000000000007E-2</v>
      </c>
    </row>
    <row r="663" spans="1:14" ht="15.75" customHeight="1" x14ac:dyDescent="0.3">
      <c r="A663" s="9"/>
      <c r="C663" s="263" t="s">
        <v>298</v>
      </c>
      <c r="D663" s="132"/>
      <c r="E663" s="217"/>
      <c r="F663" s="132"/>
      <c r="G663" s="131"/>
      <c r="H663" s="132"/>
      <c r="I663" s="131"/>
      <c r="J663" s="131"/>
      <c r="K663" s="131"/>
      <c r="L663" s="218"/>
      <c r="M663" s="218"/>
      <c r="N663" s="218"/>
    </row>
    <row r="664" spans="1:14" ht="15.75" customHeight="1" x14ac:dyDescent="0.3">
      <c r="A664" s="9"/>
      <c r="C664" s="264" t="s">
        <v>265</v>
      </c>
      <c r="D664" s="105"/>
      <c r="E664" s="219"/>
      <c r="F664" s="105"/>
      <c r="G664" s="61"/>
      <c r="H664" s="105"/>
      <c r="I664" s="61"/>
      <c r="J664" s="61"/>
      <c r="K664" s="61"/>
      <c r="L664" s="172"/>
      <c r="M664" s="172"/>
      <c r="N664" s="172"/>
    </row>
    <row r="665" spans="1:14" ht="15.75" customHeight="1" x14ac:dyDescent="0.3">
      <c r="C665" s="133"/>
      <c r="E665" s="172"/>
    </row>
    <row r="666" spans="1:14" ht="15.75" customHeight="1" thickBot="1" x14ac:dyDescent="0.3"/>
    <row r="667" spans="1:14" ht="15.75" customHeight="1" x14ac:dyDescent="0.3">
      <c r="A667" s="70" t="s">
        <v>40</v>
      </c>
      <c r="C667" s="251"/>
      <c r="D667" s="252"/>
      <c r="E667" s="253"/>
      <c r="F667" s="252"/>
      <c r="G667" s="253"/>
      <c r="H667" s="252"/>
      <c r="I667" s="253"/>
      <c r="J667" s="254"/>
      <c r="K667" s="253"/>
      <c r="L667" s="255"/>
      <c r="M667" s="358" t="s">
        <v>56</v>
      </c>
      <c r="N667" s="359"/>
    </row>
    <row r="668" spans="1:14" ht="15.75" customHeight="1" thickBot="1" x14ac:dyDescent="0.3">
      <c r="A668" s="9"/>
      <c r="C668" s="4" t="s">
        <v>2</v>
      </c>
      <c r="D668" s="99" t="s">
        <v>3</v>
      </c>
      <c r="E668" s="5" t="s">
        <v>58</v>
      </c>
      <c r="F668" s="99" t="s">
        <v>4</v>
      </c>
      <c r="G668" s="5" t="s">
        <v>58</v>
      </c>
      <c r="H668" s="99" t="s">
        <v>5</v>
      </c>
      <c r="I668" s="5" t="s">
        <v>58</v>
      </c>
      <c r="J668" s="6" t="s">
        <v>6</v>
      </c>
      <c r="K668" s="5" t="s">
        <v>58</v>
      </c>
      <c r="L668" s="145" t="s">
        <v>272</v>
      </c>
      <c r="M668" s="23" t="s">
        <v>142</v>
      </c>
      <c r="N668" s="8" t="s">
        <v>57</v>
      </c>
    </row>
    <row r="669" spans="1:14" ht="15.75" customHeight="1" thickBot="1" x14ac:dyDescent="0.3">
      <c r="A669" s="166" t="s">
        <v>180</v>
      </c>
      <c r="B669" s="61"/>
      <c r="C669" s="10">
        <v>2007</v>
      </c>
      <c r="D669" s="27">
        <v>8.5999999999999993E-2</v>
      </c>
      <c r="E669" s="12">
        <v>39322</v>
      </c>
      <c r="F669" s="16">
        <v>8.4000000000000005E-2</v>
      </c>
      <c r="G669" s="12">
        <v>39309</v>
      </c>
      <c r="H669" s="16">
        <v>8.3000000000000004E-2</v>
      </c>
      <c r="I669" s="12">
        <v>39250</v>
      </c>
      <c r="J669" s="16">
        <v>8.3000000000000004E-2</v>
      </c>
      <c r="K669" s="46">
        <v>39329</v>
      </c>
      <c r="L669" s="41">
        <v>1</v>
      </c>
      <c r="M669" s="10" t="s">
        <v>153</v>
      </c>
      <c r="N669" s="341">
        <v>0.08</v>
      </c>
    </row>
    <row r="670" spans="1:14" ht="15.75" customHeight="1" thickBot="1" x14ac:dyDescent="0.3">
      <c r="A670" s="26" t="s">
        <v>125</v>
      </c>
      <c r="C670" s="256"/>
      <c r="D670" s="302"/>
      <c r="E670" s="303"/>
      <c r="F670" s="257"/>
      <c r="G670" s="303"/>
      <c r="H670" s="257"/>
      <c r="I670" s="303"/>
      <c r="J670" s="257"/>
      <c r="K670" s="304"/>
      <c r="L670" s="274" t="s">
        <v>270</v>
      </c>
      <c r="M670" s="256"/>
      <c r="N670" s="346"/>
    </row>
    <row r="671" spans="1:14" ht="15.75" customHeight="1" x14ac:dyDescent="0.25">
      <c r="C671" s="10">
        <v>2008</v>
      </c>
      <c r="D671" s="27">
        <v>7.2999999999999995E-2</v>
      </c>
      <c r="E671" s="12">
        <v>39680</v>
      </c>
      <c r="F671" s="27">
        <v>7.1999999999999995E-2</v>
      </c>
      <c r="G671" s="12">
        <v>39658</v>
      </c>
      <c r="H671" s="27">
        <v>7.1999999999999995E-2</v>
      </c>
      <c r="I671" s="12">
        <v>39645</v>
      </c>
      <c r="J671" s="27">
        <v>7.0999999999999994E-2</v>
      </c>
      <c r="K671" s="46">
        <v>39647</v>
      </c>
      <c r="L671" s="41">
        <v>0</v>
      </c>
      <c r="M671" s="10" t="s">
        <v>188</v>
      </c>
      <c r="N671" s="341">
        <v>7.6999999999999999E-2</v>
      </c>
    </row>
    <row r="672" spans="1:14" ht="15.75" customHeight="1" x14ac:dyDescent="0.25">
      <c r="C672" s="10">
        <v>2009</v>
      </c>
      <c r="D672" s="27">
        <v>7.0999999999999994E-2</v>
      </c>
      <c r="E672" s="12">
        <v>39989</v>
      </c>
      <c r="F672" s="27">
        <v>6.6000000000000003E-2</v>
      </c>
      <c r="G672" s="12">
        <v>39966</v>
      </c>
      <c r="H672" s="27">
        <v>6.6000000000000003E-2</v>
      </c>
      <c r="I672" s="12">
        <v>39953</v>
      </c>
      <c r="J672" s="27">
        <v>6.4000000000000001E-2</v>
      </c>
      <c r="K672" s="46">
        <v>40003</v>
      </c>
      <c r="L672" s="41">
        <v>0</v>
      </c>
      <c r="M672" s="10" t="s">
        <v>199</v>
      </c>
      <c r="N672" s="341">
        <f>TRUNC(AVERAGE(J669:J672),3)</f>
        <v>7.1999999999999995E-2</v>
      </c>
    </row>
    <row r="673" spans="1:14" ht="15.75" customHeight="1" x14ac:dyDescent="0.25">
      <c r="C673" s="10">
        <v>2010</v>
      </c>
      <c r="D673" s="27">
        <v>7.6999999999999999E-2</v>
      </c>
      <c r="E673" s="12">
        <v>40392</v>
      </c>
      <c r="F673" s="27">
        <v>7.5999999999999998E-2</v>
      </c>
      <c r="G673" s="12">
        <v>40398</v>
      </c>
      <c r="H673" s="27">
        <v>7.1999999999999995E-2</v>
      </c>
      <c r="I673" s="12">
        <v>40281</v>
      </c>
      <c r="J673" s="27">
        <v>7.0999999999999994E-2</v>
      </c>
      <c r="K673" s="46">
        <v>40332</v>
      </c>
      <c r="L673" s="41">
        <v>2</v>
      </c>
      <c r="M673" s="10" t="s">
        <v>205</v>
      </c>
      <c r="N673" s="341">
        <f t="shared" ref="N673:N678" si="36">TRUNC(AVERAGE(J671:J673),3)</f>
        <v>6.8000000000000005E-2</v>
      </c>
    </row>
    <row r="674" spans="1:14" ht="15.75" customHeight="1" x14ac:dyDescent="0.25">
      <c r="C674" s="10">
        <v>2011</v>
      </c>
      <c r="D674" s="27">
        <v>8.8999999999999996E-2</v>
      </c>
      <c r="E674" s="12">
        <v>40725</v>
      </c>
      <c r="F674" s="27">
        <v>8.5000000000000006E-2</v>
      </c>
      <c r="G674" s="12">
        <v>40701</v>
      </c>
      <c r="H674" s="16">
        <v>7.5999999999999998E-2</v>
      </c>
      <c r="I674" s="12">
        <v>40756</v>
      </c>
      <c r="J674" s="16">
        <v>7.4999999999999997E-2</v>
      </c>
      <c r="K674" s="46">
        <v>40726</v>
      </c>
      <c r="L674" s="41">
        <v>3</v>
      </c>
      <c r="M674" s="10" t="s">
        <v>208</v>
      </c>
      <c r="N674" s="341">
        <f t="shared" si="36"/>
        <v>7.0000000000000007E-2</v>
      </c>
    </row>
    <row r="675" spans="1:14" ht="15.75" customHeight="1" x14ac:dyDescent="0.25">
      <c r="C675" s="10">
        <v>2012</v>
      </c>
      <c r="D675" s="27">
        <v>8.3000000000000004E-2</v>
      </c>
      <c r="E675" s="12">
        <v>41097</v>
      </c>
      <c r="F675" s="27">
        <v>7.2999999999999995E-2</v>
      </c>
      <c r="G675" s="12">
        <v>41129</v>
      </c>
      <c r="H675" s="27">
        <v>7.2999999999999995E-2</v>
      </c>
      <c r="I675" s="12">
        <v>41089</v>
      </c>
      <c r="J675" s="16">
        <v>7.2999999999999995E-2</v>
      </c>
      <c r="K675" s="46">
        <v>41088</v>
      </c>
      <c r="L675" s="41">
        <v>1</v>
      </c>
      <c r="M675" s="10" t="s">
        <v>209</v>
      </c>
      <c r="N675" s="341">
        <f t="shared" si="36"/>
        <v>7.2999999999999995E-2</v>
      </c>
    </row>
    <row r="676" spans="1:14" ht="15.75" customHeight="1" x14ac:dyDescent="0.25">
      <c r="A676" s="9" t="s">
        <v>198</v>
      </c>
      <c r="C676" s="10">
        <v>2013</v>
      </c>
      <c r="D676" s="16">
        <v>6.9000000000000006E-2</v>
      </c>
      <c r="E676" s="12">
        <v>41446</v>
      </c>
      <c r="F676" s="16">
        <v>6.5000000000000002E-2</v>
      </c>
      <c r="G676" s="12">
        <v>41523</v>
      </c>
      <c r="H676" s="16">
        <v>6.3E-2</v>
      </c>
      <c r="I676" s="12">
        <v>41524</v>
      </c>
      <c r="J676" s="16">
        <v>6.3E-2</v>
      </c>
      <c r="K676" s="46">
        <v>41431</v>
      </c>
      <c r="L676" s="41">
        <v>0</v>
      </c>
      <c r="M676" s="10" t="s">
        <v>220</v>
      </c>
      <c r="N676" s="341">
        <f t="shared" si="36"/>
        <v>7.0000000000000007E-2</v>
      </c>
    </row>
    <row r="677" spans="1:14" ht="15.75" customHeight="1" x14ac:dyDescent="0.25">
      <c r="A677" s="9"/>
      <c r="C677" s="10">
        <v>2014</v>
      </c>
      <c r="D677" s="16">
        <v>7.1999999999999995E-2</v>
      </c>
      <c r="E677" s="12">
        <v>41831</v>
      </c>
      <c r="F677" s="16">
        <v>6.9000000000000006E-2</v>
      </c>
      <c r="G677" s="12">
        <v>41763</v>
      </c>
      <c r="H677" s="16">
        <v>6.7000000000000004E-2</v>
      </c>
      <c r="I677" s="12">
        <v>41764</v>
      </c>
      <c r="J677" s="16">
        <v>6.5000000000000002E-2</v>
      </c>
      <c r="K677" s="46">
        <v>41907</v>
      </c>
      <c r="L677" s="41">
        <v>0</v>
      </c>
      <c r="M677" s="10" t="s">
        <v>222</v>
      </c>
      <c r="N677" s="341">
        <f t="shared" si="36"/>
        <v>6.7000000000000004E-2</v>
      </c>
    </row>
    <row r="678" spans="1:14" ht="15.75" customHeight="1" thickBot="1" x14ac:dyDescent="0.3">
      <c r="A678" s="9"/>
      <c r="C678" s="17">
        <v>2015</v>
      </c>
      <c r="D678" s="28">
        <v>7.4999999999999997E-2</v>
      </c>
      <c r="E678" s="19">
        <v>42165</v>
      </c>
      <c r="F678" s="28">
        <v>7.1999999999999995E-2</v>
      </c>
      <c r="G678" s="19">
        <v>42210</v>
      </c>
      <c r="H678" s="28">
        <v>7.0000000000000007E-2</v>
      </c>
      <c r="I678" s="19">
        <v>42251</v>
      </c>
      <c r="J678" s="28">
        <v>6.9000000000000006E-2</v>
      </c>
      <c r="K678" s="47">
        <v>42159</v>
      </c>
      <c r="L678" s="42">
        <v>0</v>
      </c>
      <c r="M678" s="17" t="s">
        <v>254</v>
      </c>
      <c r="N678" s="342">
        <f t="shared" si="36"/>
        <v>6.5000000000000002E-2</v>
      </c>
    </row>
    <row r="679" spans="1:14" ht="15.75" customHeight="1" thickBot="1" x14ac:dyDescent="0.3">
      <c r="A679" s="9"/>
      <c r="C679" s="256"/>
      <c r="D679" s="257"/>
      <c r="E679" s="258"/>
      <c r="F679" s="257"/>
      <c r="G679" s="258"/>
      <c r="H679" s="257"/>
      <c r="I679" s="258"/>
      <c r="J679" s="259"/>
      <c r="K679" s="260"/>
      <c r="L679" s="274" t="s">
        <v>271</v>
      </c>
      <c r="M679" s="256"/>
      <c r="N679" s="346"/>
    </row>
    <row r="680" spans="1:14" ht="15.75" customHeight="1" thickBot="1" x14ac:dyDescent="0.3">
      <c r="A680" s="9"/>
      <c r="C680" s="17">
        <v>2016</v>
      </c>
      <c r="D680" s="28">
        <v>8.4000000000000005E-2</v>
      </c>
      <c r="E680" s="174">
        <v>42546</v>
      </c>
      <c r="F680" s="28">
        <v>8.1000000000000003E-2</v>
      </c>
      <c r="G680" s="174">
        <v>42531</v>
      </c>
      <c r="H680" s="28">
        <v>7.4999999999999997E-2</v>
      </c>
      <c r="I680" s="174">
        <v>42532</v>
      </c>
      <c r="J680" s="18">
        <v>7.0000000000000007E-2</v>
      </c>
      <c r="K680" s="182">
        <v>42636</v>
      </c>
      <c r="L680" s="42">
        <v>3</v>
      </c>
      <c r="M680" s="17" t="s">
        <v>260</v>
      </c>
      <c r="N680" s="342">
        <f>TRUNC(AVERAGE(J677:J680),3)</f>
        <v>6.8000000000000005E-2</v>
      </c>
    </row>
    <row r="681" spans="1:14" ht="15.75" customHeight="1" x14ac:dyDescent="0.3">
      <c r="A681" s="9"/>
      <c r="C681" s="131"/>
      <c r="D681" s="132"/>
      <c r="E681" s="217"/>
      <c r="F681" s="132"/>
      <c r="G681" s="131"/>
      <c r="H681" s="132"/>
      <c r="I681" s="131"/>
      <c r="J681" s="131"/>
      <c r="K681" s="131"/>
      <c r="L681" s="218"/>
      <c r="M681" s="218"/>
      <c r="N681" s="218"/>
    </row>
    <row r="682" spans="1:14" ht="15.75" customHeight="1" thickBot="1" x14ac:dyDescent="0.3">
      <c r="A682" s="9"/>
    </row>
    <row r="683" spans="1:14" ht="15.75" customHeight="1" x14ac:dyDescent="0.3">
      <c r="A683" s="70" t="s">
        <v>40</v>
      </c>
      <c r="C683" s="251"/>
      <c r="D683" s="252"/>
      <c r="E683" s="253"/>
      <c r="F683" s="252"/>
      <c r="G683" s="253"/>
      <c r="H683" s="252"/>
      <c r="I683" s="253"/>
      <c r="J683" s="254"/>
      <c r="K683" s="253"/>
      <c r="L683" s="255"/>
      <c r="M683" s="358" t="s">
        <v>56</v>
      </c>
      <c r="N683" s="359"/>
    </row>
    <row r="684" spans="1:14" ht="15.75" customHeight="1" thickBot="1" x14ac:dyDescent="0.3">
      <c r="A684" s="9"/>
      <c r="C684" s="4" t="s">
        <v>2</v>
      </c>
      <c r="D684" s="99" t="s">
        <v>3</v>
      </c>
      <c r="E684" s="5" t="s">
        <v>58</v>
      </c>
      <c r="F684" s="99" t="s">
        <v>4</v>
      </c>
      <c r="G684" s="5" t="s">
        <v>58</v>
      </c>
      <c r="H684" s="99" t="s">
        <v>5</v>
      </c>
      <c r="I684" s="5" t="s">
        <v>58</v>
      </c>
      <c r="J684" s="6" t="s">
        <v>6</v>
      </c>
      <c r="K684" s="5" t="s">
        <v>58</v>
      </c>
      <c r="L684" s="145" t="s">
        <v>272</v>
      </c>
      <c r="M684" s="23" t="s">
        <v>142</v>
      </c>
      <c r="N684" s="8" t="s">
        <v>57</v>
      </c>
    </row>
    <row r="685" spans="1:14" ht="15.75" customHeight="1" thickBot="1" x14ac:dyDescent="0.3">
      <c r="A685" s="166" t="s">
        <v>181</v>
      </c>
      <c r="C685" s="10">
        <v>2007</v>
      </c>
      <c r="D685" s="27">
        <v>8.4000000000000005E-2</v>
      </c>
      <c r="E685" s="12">
        <v>39266</v>
      </c>
      <c r="F685" s="16">
        <v>8.4000000000000005E-2</v>
      </c>
      <c r="G685" s="12">
        <v>39297</v>
      </c>
      <c r="H685" s="16">
        <v>8.1000000000000003E-2</v>
      </c>
      <c r="I685" s="12">
        <v>39249</v>
      </c>
      <c r="J685" s="16">
        <v>0.08</v>
      </c>
      <c r="K685" s="46">
        <v>39223</v>
      </c>
      <c r="L685" s="41">
        <v>0</v>
      </c>
      <c r="M685" s="10" t="s">
        <v>153</v>
      </c>
      <c r="N685" s="341">
        <v>7.4999999999999997E-2</v>
      </c>
    </row>
    <row r="686" spans="1:14" ht="15.75" customHeight="1" thickBot="1" x14ac:dyDescent="0.3">
      <c r="A686" s="26" t="s">
        <v>127</v>
      </c>
      <c r="C686" s="256"/>
      <c r="D686" s="302"/>
      <c r="E686" s="303"/>
      <c r="F686" s="257"/>
      <c r="G686" s="303"/>
      <c r="H686" s="257"/>
      <c r="I686" s="303"/>
      <c r="J686" s="257"/>
      <c r="K686" s="304"/>
      <c r="L686" s="274" t="s">
        <v>270</v>
      </c>
      <c r="M686" s="256"/>
      <c r="N686" s="346"/>
    </row>
    <row r="687" spans="1:14" ht="15.75" customHeight="1" x14ac:dyDescent="0.25">
      <c r="C687" s="10">
        <v>2008</v>
      </c>
      <c r="D687" s="27">
        <v>7.5999999999999998E-2</v>
      </c>
      <c r="E687" s="12">
        <v>39680</v>
      </c>
      <c r="F687" s="27">
        <v>6.8000000000000005E-2</v>
      </c>
      <c r="G687" s="12">
        <v>39561</v>
      </c>
      <c r="H687" s="16">
        <v>6.4000000000000001E-2</v>
      </c>
      <c r="I687" s="12">
        <v>39715</v>
      </c>
      <c r="J687" s="16">
        <v>6.4000000000000001E-2</v>
      </c>
      <c r="K687" s="46">
        <v>39658</v>
      </c>
      <c r="L687" s="41">
        <v>1</v>
      </c>
      <c r="M687" s="10" t="s">
        <v>188</v>
      </c>
      <c r="N687" s="341">
        <v>7.0999999999999994E-2</v>
      </c>
    </row>
    <row r="688" spans="1:14" ht="15.75" customHeight="1" x14ac:dyDescent="0.25">
      <c r="C688" s="10">
        <v>2009</v>
      </c>
      <c r="D688" s="27">
        <v>6.8000000000000005E-2</v>
      </c>
      <c r="E688" s="12">
        <v>39988</v>
      </c>
      <c r="F688" s="27">
        <v>6.6000000000000003E-2</v>
      </c>
      <c r="G688" s="12">
        <v>39991</v>
      </c>
      <c r="H688" s="27">
        <v>6.6000000000000003E-2</v>
      </c>
      <c r="I688" s="12">
        <v>39953</v>
      </c>
      <c r="J688" s="16">
        <v>6.4000000000000001E-2</v>
      </c>
      <c r="K688" s="46">
        <v>39989</v>
      </c>
      <c r="L688" s="41">
        <v>0</v>
      </c>
      <c r="M688" s="10" t="s">
        <v>199</v>
      </c>
      <c r="N688" s="341">
        <f>TRUNC(AVERAGE(J685:J688),3)</f>
        <v>6.9000000000000006E-2</v>
      </c>
    </row>
    <row r="689" spans="1:14" ht="15.75" customHeight="1" x14ac:dyDescent="0.25">
      <c r="C689" s="10">
        <v>2010</v>
      </c>
      <c r="D689" s="27">
        <v>7.2999999999999995E-2</v>
      </c>
      <c r="E689" s="12">
        <v>40398</v>
      </c>
      <c r="F689" s="27">
        <v>7.0000000000000007E-2</v>
      </c>
      <c r="G689" s="12">
        <v>40403</v>
      </c>
      <c r="H689" s="27">
        <v>7.0000000000000007E-2</v>
      </c>
      <c r="I689" s="12">
        <v>40399</v>
      </c>
      <c r="J689" s="16">
        <v>7.0000000000000007E-2</v>
      </c>
      <c r="K689" s="46">
        <v>40281</v>
      </c>
      <c r="L689" s="41">
        <v>0</v>
      </c>
      <c r="M689" s="10" t="s">
        <v>205</v>
      </c>
      <c r="N689" s="341">
        <f t="shared" ref="N689:N694" si="37">TRUNC(AVERAGE(J687:J689),3)</f>
        <v>6.6000000000000003E-2</v>
      </c>
    </row>
    <row r="690" spans="1:14" ht="15.75" customHeight="1" x14ac:dyDescent="0.25">
      <c r="C690" s="10">
        <v>2011</v>
      </c>
      <c r="D690" s="27">
        <v>7.9000000000000001E-2</v>
      </c>
      <c r="E690" s="12">
        <v>40701</v>
      </c>
      <c r="F690" s="16">
        <v>7.5999999999999998E-2</v>
      </c>
      <c r="G690" s="12">
        <v>40725</v>
      </c>
      <c r="H690" s="16">
        <v>7.1999999999999995E-2</v>
      </c>
      <c r="I690" s="12">
        <v>40724</v>
      </c>
      <c r="J690" s="16">
        <v>7.1999999999999995E-2</v>
      </c>
      <c r="K690" s="46">
        <v>40700</v>
      </c>
      <c r="L690" s="41">
        <v>2</v>
      </c>
      <c r="M690" s="10" t="s">
        <v>208</v>
      </c>
      <c r="N690" s="341">
        <f t="shared" si="37"/>
        <v>6.8000000000000005E-2</v>
      </c>
    </row>
    <row r="691" spans="1:14" ht="15.75" customHeight="1" x14ac:dyDescent="0.25">
      <c r="C691" s="10">
        <v>2012</v>
      </c>
      <c r="D691" s="27">
        <v>8.6999999999999994E-2</v>
      </c>
      <c r="E691" s="12">
        <v>41129</v>
      </c>
      <c r="F691" s="27">
        <v>7.6999999999999999E-2</v>
      </c>
      <c r="G691" s="12">
        <v>41123</v>
      </c>
      <c r="H691" s="27">
        <v>7.5999999999999998E-2</v>
      </c>
      <c r="I691" s="12">
        <v>41121</v>
      </c>
      <c r="J691" s="16">
        <v>7.4999999999999997E-2</v>
      </c>
      <c r="K691" s="46">
        <v>41144</v>
      </c>
      <c r="L691" s="41">
        <v>3</v>
      </c>
      <c r="M691" s="10" t="s">
        <v>209</v>
      </c>
      <c r="N691" s="341">
        <f t="shared" si="37"/>
        <v>7.1999999999999995E-2</v>
      </c>
    </row>
    <row r="692" spans="1:14" ht="15.75" customHeight="1" x14ac:dyDescent="0.25">
      <c r="A692" s="9" t="s">
        <v>198</v>
      </c>
      <c r="C692" s="10">
        <v>2013</v>
      </c>
      <c r="D692" s="16">
        <v>6.5000000000000002E-2</v>
      </c>
      <c r="E692" s="12">
        <v>41433</v>
      </c>
      <c r="F692" s="16">
        <v>6.2E-2</v>
      </c>
      <c r="G692" s="12">
        <v>41431</v>
      </c>
      <c r="H692" s="16">
        <v>6.0999999999999999E-2</v>
      </c>
      <c r="I692" s="12">
        <v>41444</v>
      </c>
      <c r="J692" s="16">
        <v>6.0999999999999999E-2</v>
      </c>
      <c r="K692" s="46">
        <v>41440</v>
      </c>
      <c r="L692" s="41">
        <v>0</v>
      </c>
      <c r="M692" s="10" t="s">
        <v>220</v>
      </c>
      <c r="N692" s="341">
        <f t="shared" si="37"/>
        <v>6.9000000000000006E-2</v>
      </c>
    </row>
    <row r="693" spans="1:14" ht="15.75" customHeight="1" x14ac:dyDescent="0.25">
      <c r="A693" s="9"/>
      <c r="C693" s="10">
        <v>2014</v>
      </c>
      <c r="D693" s="16">
        <v>6.9000000000000006E-2</v>
      </c>
      <c r="E693" s="12">
        <v>41764</v>
      </c>
      <c r="F693" s="16">
        <v>6.6000000000000003E-2</v>
      </c>
      <c r="G693" s="12">
        <v>41765</v>
      </c>
      <c r="H693" s="16">
        <v>6.5000000000000002E-2</v>
      </c>
      <c r="I693" s="12">
        <v>41749</v>
      </c>
      <c r="J693" s="16">
        <v>6.4000000000000001E-2</v>
      </c>
      <c r="K693" s="46">
        <v>41831</v>
      </c>
      <c r="L693" s="41">
        <v>0</v>
      </c>
      <c r="M693" s="10" t="s">
        <v>222</v>
      </c>
      <c r="N693" s="341">
        <f t="shared" si="37"/>
        <v>6.6000000000000003E-2</v>
      </c>
    </row>
    <row r="694" spans="1:14" ht="15.75" customHeight="1" thickBot="1" x14ac:dyDescent="0.3">
      <c r="A694" s="9"/>
      <c r="C694" s="17">
        <v>2015</v>
      </c>
      <c r="D694" s="28">
        <v>7.3999999999999996E-2</v>
      </c>
      <c r="E694" s="19">
        <v>42165</v>
      </c>
      <c r="F694" s="28">
        <v>6.5000000000000002E-2</v>
      </c>
      <c r="G694" s="19">
        <v>42210</v>
      </c>
      <c r="H694" s="28">
        <v>6.2E-2</v>
      </c>
      <c r="I694" s="19">
        <v>42249</v>
      </c>
      <c r="J694" s="28">
        <v>6.2E-2</v>
      </c>
      <c r="K694" s="47">
        <v>42164</v>
      </c>
      <c r="L694" s="42">
        <v>0</v>
      </c>
      <c r="M694" s="17" t="s">
        <v>254</v>
      </c>
      <c r="N694" s="342">
        <f t="shared" si="37"/>
        <v>6.2E-2</v>
      </c>
    </row>
    <row r="695" spans="1:14" ht="15.75" customHeight="1" thickBot="1" x14ac:dyDescent="0.3">
      <c r="A695" s="9"/>
      <c r="C695" s="256"/>
      <c r="D695" s="257"/>
      <c r="E695" s="258"/>
      <c r="F695" s="257"/>
      <c r="G695" s="258"/>
      <c r="H695" s="257"/>
      <c r="I695" s="258"/>
      <c r="J695" s="259"/>
      <c r="K695" s="260"/>
      <c r="L695" s="274" t="s">
        <v>271</v>
      </c>
      <c r="M695" s="256"/>
      <c r="N695" s="346"/>
    </row>
    <row r="696" spans="1:14" ht="15.75" customHeight="1" thickBot="1" x14ac:dyDescent="0.3">
      <c r="A696" s="9"/>
      <c r="C696" s="17">
        <v>2016</v>
      </c>
      <c r="D696" s="28">
        <v>8.5999999999999993E-2</v>
      </c>
      <c r="E696" s="174">
        <v>42546</v>
      </c>
      <c r="F696" s="28">
        <v>7.8E-2</v>
      </c>
      <c r="G696" s="174">
        <v>42531</v>
      </c>
      <c r="H696" s="28">
        <v>7.2999999999999995E-2</v>
      </c>
      <c r="I696" s="174">
        <v>42534</v>
      </c>
      <c r="J696" s="18">
        <v>7.1999999999999995E-2</v>
      </c>
      <c r="K696" s="182">
        <v>42532</v>
      </c>
      <c r="L696" s="42">
        <v>4</v>
      </c>
      <c r="M696" s="17" t="s">
        <v>260</v>
      </c>
      <c r="N696" s="342">
        <f>TRUNC(AVERAGE(J693:J696),3)</f>
        <v>6.6000000000000003E-2</v>
      </c>
    </row>
    <row r="697" spans="1:14" ht="15.75" customHeight="1" x14ac:dyDescent="0.3">
      <c r="A697" s="9"/>
      <c r="C697" s="131"/>
      <c r="D697" s="132"/>
      <c r="E697" s="217"/>
      <c r="F697" s="132"/>
      <c r="G697" s="131"/>
      <c r="H697" s="132"/>
      <c r="I697" s="131"/>
      <c r="J697" s="131"/>
      <c r="K697" s="131"/>
      <c r="L697" s="218"/>
      <c r="M697" s="218"/>
      <c r="N697" s="218"/>
    </row>
    <row r="698" spans="1:14" ht="15.75" customHeight="1" thickBot="1" x14ac:dyDescent="0.3">
      <c r="A698" s="9"/>
    </row>
    <row r="699" spans="1:14" ht="15.75" customHeight="1" x14ac:dyDescent="0.3">
      <c r="A699" s="70" t="s">
        <v>40</v>
      </c>
      <c r="C699" s="251"/>
      <c r="D699" s="252"/>
      <c r="E699" s="253"/>
      <c r="F699" s="252"/>
      <c r="G699" s="253"/>
      <c r="H699" s="252"/>
      <c r="I699" s="253"/>
      <c r="J699" s="254"/>
      <c r="K699" s="253"/>
      <c r="L699" s="255"/>
      <c r="M699" s="358" t="s">
        <v>56</v>
      </c>
      <c r="N699" s="359"/>
    </row>
    <row r="700" spans="1:14" ht="15.75" customHeight="1" thickBot="1" x14ac:dyDescent="0.3">
      <c r="A700" s="9"/>
      <c r="C700" s="4" t="s">
        <v>2</v>
      </c>
      <c r="D700" s="99" t="s">
        <v>3</v>
      </c>
      <c r="E700" s="5" t="s">
        <v>58</v>
      </c>
      <c r="F700" s="99" t="s">
        <v>4</v>
      </c>
      <c r="G700" s="5" t="s">
        <v>58</v>
      </c>
      <c r="H700" s="99" t="s">
        <v>5</v>
      </c>
      <c r="I700" s="5" t="s">
        <v>58</v>
      </c>
      <c r="J700" s="6" t="s">
        <v>6</v>
      </c>
      <c r="K700" s="5" t="s">
        <v>58</v>
      </c>
      <c r="L700" s="145" t="s">
        <v>272</v>
      </c>
      <c r="M700" s="23" t="s">
        <v>142</v>
      </c>
      <c r="N700" s="8" t="s">
        <v>57</v>
      </c>
    </row>
    <row r="701" spans="1:14" ht="15.75" customHeight="1" thickBot="1" x14ac:dyDescent="0.3">
      <c r="A701" s="166" t="s">
        <v>86</v>
      </c>
      <c r="C701" s="10">
        <v>2007</v>
      </c>
      <c r="D701" s="16">
        <v>7.8E-2</v>
      </c>
      <c r="E701" s="12">
        <v>39246</v>
      </c>
      <c r="F701" s="16">
        <v>7.8E-2</v>
      </c>
      <c r="G701" s="12">
        <v>39322</v>
      </c>
      <c r="H701" s="16">
        <v>7.6999999999999999E-2</v>
      </c>
      <c r="I701" s="12">
        <v>39249</v>
      </c>
      <c r="J701" s="16">
        <v>7.5999999999999998E-2</v>
      </c>
      <c r="K701" s="46">
        <v>39245</v>
      </c>
      <c r="L701" s="41">
        <v>0</v>
      </c>
      <c r="M701" s="10" t="s">
        <v>153</v>
      </c>
      <c r="N701" s="341">
        <v>7.6999999999999999E-2</v>
      </c>
    </row>
    <row r="702" spans="1:14" ht="15.75" customHeight="1" thickBot="1" x14ac:dyDescent="0.3">
      <c r="A702" s="26" t="s">
        <v>126</v>
      </c>
      <c r="C702" s="256"/>
      <c r="D702" s="257"/>
      <c r="E702" s="303"/>
      <c r="F702" s="257"/>
      <c r="G702" s="303"/>
      <c r="H702" s="257"/>
      <c r="I702" s="303"/>
      <c r="J702" s="257"/>
      <c r="K702" s="304"/>
      <c r="L702" s="274" t="s">
        <v>270</v>
      </c>
      <c r="M702" s="256"/>
      <c r="N702" s="346"/>
    </row>
    <row r="703" spans="1:14" ht="15.75" customHeight="1" x14ac:dyDescent="0.25">
      <c r="C703" s="10">
        <v>2008</v>
      </c>
      <c r="D703" s="16">
        <v>6.7000000000000004E-2</v>
      </c>
      <c r="E703" s="12">
        <v>39561</v>
      </c>
      <c r="F703" s="16">
        <v>6.3E-2</v>
      </c>
      <c r="G703" s="12">
        <v>39645</v>
      </c>
      <c r="H703" s="16">
        <v>6.0999999999999999E-2</v>
      </c>
      <c r="I703" s="12">
        <v>39560</v>
      </c>
      <c r="J703" s="16">
        <v>0.06</v>
      </c>
      <c r="K703" s="46">
        <v>39680</v>
      </c>
      <c r="L703" s="41">
        <v>0</v>
      </c>
      <c r="M703" s="10" t="s">
        <v>188</v>
      </c>
      <c r="N703" s="341">
        <v>7.0999999999999994E-2</v>
      </c>
    </row>
    <row r="704" spans="1:14" ht="15.75" customHeight="1" x14ac:dyDescent="0.25">
      <c r="C704" s="10">
        <v>2009</v>
      </c>
      <c r="D704" s="16">
        <v>6.8000000000000005E-2</v>
      </c>
      <c r="E704" s="12">
        <v>39991</v>
      </c>
      <c r="F704" s="16">
        <v>5.8999999999999997E-2</v>
      </c>
      <c r="G704" s="12">
        <v>40003</v>
      </c>
      <c r="H704" s="16">
        <v>5.8999999999999997E-2</v>
      </c>
      <c r="I704" s="12">
        <v>39993</v>
      </c>
      <c r="J704" s="16">
        <v>5.7000000000000002E-2</v>
      </c>
      <c r="K704" s="46">
        <v>40039</v>
      </c>
      <c r="L704" s="41">
        <v>0</v>
      </c>
      <c r="M704" s="10" t="s">
        <v>199</v>
      </c>
      <c r="N704" s="341">
        <f>TRUNC(AVERAGE(J701:J704),3)</f>
        <v>6.4000000000000001E-2</v>
      </c>
    </row>
    <row r="705" spans="1:14" ht="15.75" customHeight="1" x14ac:dyDescent="0.25">
      <c r="C705" s="10">
        <v>2010</v>
      </c>
      <c r="D705" s="16">
        <v>7.6999999999999999E-2</v>
      </c>
      <c r="E705" s="12">
        <v>40354</v>
      </c>
      <c r="F705" s="16">
        <v>7.3999999999999996E-2</v>
      </c>
      <c r="G705" s="12">
        <v>40398</v>
      </c>
      <c r="H705" s="16">
        <v>7.2999999999999995E-2</v>
      </c>
      <c r="I705" s="12">
        <v>40436</v>
      </c>
      <c r="J705" s="16">
        <v>7.0000000000000007E-2</v>
      </c>
      <c r="K705" s="46">
        <v>40435</v>
      </c>
      <c r="L705" s="41">
        <v>1</v>
      </c>
      <c r="M705" s="10" t="s">
        <v>205</v>
      </c>
      <c r="N705" s="341">
        <f t="shared" ref="N705:N710" si="38">TRUNC(AVERAGE(J703:J705),3)</f>
        <v>6.2E-2</v>
      </c>
    </row>
    <row r="706" spans="1:14" ht="15.75" customHeight="1" x14ac:dyDescent="0.25">
      <c r="C706" s="10">
        <v>2011</v>
      </c>
      <c r="D706" s="27">
        <v>7.9000000000000001E-2</v>
      </c>
      <c r="E706" s="12">
        <v>40701</v>
      </c>
      <c r="F706" s="16">
        <v>7.6999999999999999E-2</v>
      </c>
      <c r="G706" s="12">
        <v>40725</v>
      </c>
      <c r="H706" s="16">
        <v>7.3999999999999996E-2</v>
      </c>
      <c r="I706" s="12">
        <v>40696</v>
      </c>
      <c r="J706" s="16">
        <v>7.1999999999999995E-2</v>
      </c>
      <c r="K706" s="46">
        <v>40700</v>
      </c>
      <c r="L706" s="41">
        <v>2</v>
      </c>
      <c r="M706" s="10" t="s">
        <v>208</v>
      </c>
      <c r="N706" s="341">
        <f t="shared" si="38"/>
        <v>6.6000000000000003E-2</v>
      </c>
    </row>
    <row r="707" spans="1:14" ht="15.75" customHeight="1" x14ac:dyDescent="0.25">
      <c r="C707" s="10">
        <v>2012</v>
      </c>
      <c r="D707" s="27">
        <v>8.8999999999999996E-2</v>
      </c>
      <c r="E707" s="12">
        <v>41097</v>
      </c>
      <c r="F707" s="27">
        <v>8.5000000000000006E-2</v>
      </c>
      <c r="G707" s="12">
        <v>41089</v>
      </c>
      <c r="H707" s="27">
        <v>8.5000000000000006E-2</v>
      </c>
      <c r="I707" s="12">
        <v>41088</v>
      </c>
      <c r="J707" s="16">
        <v>8.1000000000000003E-2</v>
      </c>
      <c r="K707" s="46">
        <v>41129</v>
      </c>
      <c r="L707" s="41">
        <v>9</v>
      </c>
      <c r="M707" s="10" t="s">
        <v>209</v>
      </c>
      <c r="N707" s="341">
        <f t="shared" si="38"/>
        <v>7.3999999999999996E-2</v>
      </c>
    </row>
    <row r="708" spans="1:14" ht="15.75" customHeight="1" x14ac:dyDescent="0.25">
      <c r="A708" s="9" t="s">
        <v>198</v>
      </c>
      <c r="C708" s="10">
        <v>2013</v>
      </c>
      <c r="D708" s="16">
        <v>6.7000000000000004E-2</v>
      </c>
      <c r="E708" s="12">
        <v>41444</v>
      </c>
      <c r="F708" s="16">
        <v>6.7000000000000004E-2</v>
      </c>
      <c r="G708" s="12">
        <v>41408</v>
      </c>
      <c r="H708" s="16">
        <v>6.6000000000000003E-2</v>
      </c>
      <c r="I708" s="12">
        <v>41433</v>
      </c>
      <c r="J708" s="16">
        <v>6.6000000000000003E-2</v>
      </c>
      <c r="K708" s="46">
        <v>41409</v>
      </c>
      <c r="L708" s="41">
        <v>0</v>
      </c>
      <c r="M708" s="10" t="s">
        <v>220</v>
      </c>
      <c r="N708" s="341">
        <f t="shared" si="38"/>
        <v>7.2999999999999995E-2</v>
      </c>
    </row>
    <row r="709" spans="1:14" ht="15.75" customHeight="1" x14ac:dyDescent="0.25">
      <c r="A709" s="9"/>
      <c r="C709" s="10">
        <v>2014</v>
      </c>
      <c r="D709" s="16">
        <v>7.0999999999999994E-2</v>
      </c>
      <c r="E709" s="12">
        <v>41763</v>
      </c>
      <c r="F709" s="16">
        <v>6.7000000000000004E-2</v>
      </c>
      <c r="G709" s="12">
        <v>41852</v>
      </c>
      <c r="H709" s="16">
        <v>6.7000000000000004E-2</v>
      </c>
      <c r="I709" s="12">
        <v>41764</v>
      </c>
      <c r="J709" s="16">
        <v>6.6000000000000003E-2</v>
      </c>
      <c r="K709" s="46">
        <v>41855</v>
      </c>
      <c r="L709" s="41">
        <v>0</v>
      </c>
      <c r="M709" s="10" t="s">
        <v>222</v>
      </c>
      <c r="N709" s="341">
        <f t="shared" si="38"/>
        <v>7.0999999999999994E-2</v>
      </c>
    </row>
    <row r="710" spans="1:14" ht="15.75" customHeight="1" thickBot="1" x14ac:dyDescent="0.3">
      <c r="A710" s="9"/>
      <c r="B710" s="68"/>
      <c r="C710" s="17">
        <v>2015</v>
      </c>
      <c r="D710" s="28">
        <v>7.0999999999999994E-2</v>
      </c>
      <c r="E710" s="19">
        <v>42165</v>
      </c>
      <c r="F710" s="28">
        <v>6.6000000000000003E-2</v>
      </c>
      <c r="G710" s="19">
        <v>42252</v>
      </c>
      <c r="H710" s="28">
        <v>6.6000000000000003E-2</v>
      </c>
      <c r="I710" s="19">
        <v>42210</v>
      </c>
      <c r="J710" s="28">
        <v>6.5000000000000002E-2</v>
      </c>
      <c r="K710" s="47">
        <v>42164</v>
      </c>
      <c r="L710" s="42">
        <v>0</v>
      </c>
      <c r="M710" s="17" t="s">
        <v>254</v>
      </c>
      <c r="N710" s="342">
        <f t="shared" si="38"/>
        <v>6.5000000000000002E-2</v>
      </c>
    </row>
    <row r="711" spans="1:14" ht="15.75" customHeight="1" thickBot="1" x14ac:dyDescent="0.3">
      <c r="A711" s="9"/>
      <c r="C711" s="256"/>
      <c r="D711" s="257"/>
      <c r="E711" s="258"/>
      <c r="F711" s="257"/>
      <c r="G711" s="258"/>
      <c r="H711" s="257"/>
      <c r="I711" s="258"/>
      <c r="J711" s="259"/>
      <c r="K711" s="260"/>
      <c r="L711" s="274" t="s">
        <v>271</v>
      </c>
      <c r="M711" s="256"/>
      <c r="N711" s="346"/>
    </row>
    <row r="712" spans="1:14" ht="15.75" customHeight="1" thickBot="1" x14ac:dyDescent="0.3">
      <c r="A712" s="9"/>
      <c r="C712" s="17">
        <v>2016</v>
      </c>
      <c r="D712" s="28">
        <v>7.6999999999999999E-2</v>
      </c>
      <c r="E712" s="174">
        <v>42531</v>
      </c>
      <c r="F712" s="28">
        <v>7.4999999999999997E-2</v>
      </c>
      <c r="G712" s="174">
        <v>42546</v>
      </c>
      <c r="H712" s="28">
        <v>7.2999999999999995E-2</v>
      </c>
      <c r="I712" s="174">
        <v>42532</v>
      </c>
      <c r="J712" s="18">
        <v>7.0999999999999994E-2</v>
      </c>
      <c r="K712" s="182">
        <v>42537</v>
      </c>
      <c r="L712" s="42">
        <v>5</v>
      </c>
      <c r="M712" s="17" t="s">
        <v>260</v>
      </c>
      <c r="N712" s="342">
        <f>TRUNC(AVERAGE(J709:J712),3)</f>
        <v>6.7000000000000004E-2</v>
      </c>
    </row>
    <row r="713" spans="1:14" ht="15.75" customHeight="1" x14ac:dyDescent="0.3">
      <c r="A713" s="9"/>
      <c r="C713" s="131"/>
      <c r="D713" s="132"/>
      <c r="E713" s="217"/>
      <c r="F713" s="132"/>
      <c r="G713" s="131"/>
      <c r="H713" s="132"/>
      <c r="I713" s="131"/>
      <c r="J713" s="131"/>
      <c r="K713" s="131"/>
      <c r="L713" s="218"/>
      <c r="M713" s="218"/>
      <c r="N713" s="218"/>
    </row>
    <row r="714" spans="1:14" ht="15.75" customHeight="1" x14ac:dyDescent="0.25">
      <c r="A714" s="9"/>
    </row>
    <row r="715" spans="1:14" ht="15.75" customHeight="1" x14ac:dyDescent="0.4">
      <c r="A715" s="9"/>
      <c r="C715" s="44"/>
      <c r="D715" s="107"/>
      <c r="E715" s="81" t="s">
        <v>140</v>
      </c>
      <c r="F715" s="115"/>
      <c r="G715" s="82"/>
      <c r="H715" s="110"/>
      <c r="I715" s="83"/>
      <c r="J715" s="84"/>
      <c r="K715" s="85"/>
      <c r="L715" s="44"/>
      <c r="M715" s="44"/>
      <c r="N715" s="44"/>
    </row>
    <row r="716" spans="1:14" ht="15.75" customHeight="1" x14ac:dyDescent="0.3">
      <c r="A716" s="9"/>
      <c r="C716" s="49"/>
      <c r="D716" s="108"/>
      <c r="E716" s="86" t="s">
        <v>0</v>
      </c>
      <c r="F716" s="116"/>
      <c r="G716" s="87"/>
      <c r="H716" s="111"/>
      <c r="I716" s="88"/>
      <c r="J716" s="78"/>
      <c r="K716" s="79"/>
      <c r="L716" s="49"/>
      <c r="M716" s="49"/>
      <c r="N716" s="49"/>
    </row>
    <row r="717" spans="1:14" ht="15.75" customHeight="1" thickBot="1" x14ac:dyDescent="0.35">
      <c r="A717" s="9"/>
      <c r="C717" s="74"/>
      <c r="D717" s="106"/>
      <c r="E717" s="79"/>
      <c r="F717" s="106"/>
      <c r="G717" s="79"/>
      <c r="H717" s="106"/>
      <c r="I717" s="79"/>
      <c r="J717" s="78"/>
      <c r="K717" s="79"/>
      <c r="L717" s="49"/>
      <c r="M717" s="49"/>
      <c r="N717" s="49"/>
    </row>
    <row r="718" spans="1:14" ht="15.75" customHeight="1" x14ac:dyDescent="0.3">
      <c r="A718" s="86" t="s">
        <v>9</v>
      </c>
      <c r="C718" s="305"/>
      <c r="D718" s="306"/>
      <c r="E718" s="307"/>
      <c r="F718" s="306"/>
      <c r="G718" s="307"/>
      <c r="H718" s="306"/>
      <c r="I718" s="307"/>
      <c r="J718" s="308"/>
      <c r="K718" s="307"/>
      <c r="L718" s="309"/>
      <c r="M718" s="358" t="s">
        <v>56</v>
      </c>
      <c r="N718" s="359"/>
    </row>
    <row r="719" spans="1:14" ht="15.75" customHeight="1" thickBot="1" x14ac:dyDescent="0.3">
      <c r="A719" s="89"/>
      <c r="C719" s="4" t="s">
        <v>2</v>
      </c>
      <c r="D719" s="99" t="s">
        <v>3</v>
      </c>
      <c r="E719" s="5" t="s">
        <v>58</v>
      </c>
      <c r="F719" s="99" t="s">
        <v>4</v>
      </c>
      <c r="G719" s="5" t="s">
        <v>58</v>
      </c>
      <c r="H719" s="99" t="s">
        <v>5</v>
      </c>
      <c r="I719" s="5" t="s">
        <v>58</v>
      </c>
      <c r="J719" s="6" t="s">
        <v>6</v>
      </c>
      <c r="K719" s="5" t="s">
        <v>58</v>
      </c>
      <c r="L719" s="4" t="s">
        <v>272</v>
      </c>
      <c r="M719" s="7" t="s">
        <v>142</v>
      </c>
      <c r="N719" s="8" t="s">
        <v>57</v>
      </c>
    </row>
    <row r="720" spans="1:14" ht="20.399999999999999" x14ac:dyDescent="0.35">
      <c r="A720" s="168" t="s">
        <v>235</v>
      </c>
      <c r="B720" s="44"/>
      <c r="C720" s="360" t="s">
        <v>193</v>
      </c>
      <c r="D720" s="361"/>
      <c r="E720" s="361"/>
      <c r="F720" s="361"/>
      <c r="G720" s="361"/>
      <c r="H720" s="361"/>
      <c r="I720" s="361"/>
      <c r="J720" s="361"/>
      <c r="K720" s="362"/>
      <c r="L720" s="41"/>
      <c r="M720" s="10"/>
      <c r="N720" s="15"/>
    </row>
    <row r="721" spans="1:26" ht="15.75" customHeight="1" thickBot="1" x14ac:dyDescent="0.35">
      <c r="A721" s="26" t="s">
        <v>195</v>
      </c>
      <c r="B721" s="49"/>
      <c r="C721" s="10" t="s">
        <v>264</v>
      </c>
      <c r="D721" s="27">
        <v>9.5000000000000001E-2</v>
      </c>
      <c r="E721" s="12">
        <v>39322</v>
      </c>
      <c r="F721" s="27">
        <v>9.4E-2</v>
      </c>
      <c r="G721" s="12">
        <v>39266</v>
      </c>
      <c r="H721" s="16">
        <v>9.0999999999999998E-2</v>
      </c>
      <c r="I721" s="12">
        <v>39344</v>
      </c>
      <c r="J721" s="16">
        <v>0.09</v>
      </c>
      <c r="K721" s="46">
        <v>39223</v>
      </c>
      <c r="L721" s="41">
        <v>8</v>
      </c>
      <c r="M721" s="10" t="s">
        <v>291</v>
      </c>
      <c r="N721" s="341">
        <v>8.3000000000000004E-2</v>
      </c>
    </row>
    <row r="722" spans="1:26" ht="15.75" customHeight="1" thickBot="1" x14ac:dyDescent="0.35">
      <c r="A722" s="49"/>
      <c r="B722" s="49"/>
      <c r="C722" s="310"/>
      <c r="D722" s="311"/>
      <c r="E722" s="312"/>
      <c r="F722" s="311"/>
      <c r="G722" s="312"/>
      <c r="H722" s="313"/>
      <c r="I722" s="312"/>
      <c r="J722" s="313"/>
      <c r="K722" s="314"/>
      <c r="L722" s="274" t="s">
        <v>270</v>
      </c>
      <c r="M722" s="315"/>
      <c r="N722" s="345"/>
    </row>
    <row r="723" spans="1:26" ht="15.75" customHeight="1" x14ac:dyDescent="0.3">
      <c r="C723" s="10">
        <v>2008</v>
      </c>
      <c r="D723" s="27">
        <v>8.5000000000000006E-2</v>
      </c>
      <c r="E723" s="12">
        <v>39658</v>
      </c>
      <c r="F723" s="27">
        <v>8.4000000000000005E-2</v>
      </c>
      <c r="G723" s="12">
        <v>39657</v>
      </c>
      <c r="H723" s="27">
        <v>7.8E-2</v>
      </c>
      <c r="I723" s="12">
        <v>39647</v>
      </c>
      <c r="J723" s="16">
        <v>7.4999999999999997E-2</v>
      </c>
      <c r="K723" s="46">
        <v>39664</v>
      </c>
      <c r="L723" s="41">
        <v>3</v>
      </c>
      <c r="M723" s="10" t="s">
        <v>292</v>
      </c>
      <c r="N723" s="341">
        <f>TRUNC(AVERAGE('Historic Data - 1995 thru 2006'!J634,J721,J723),3)</f>
        <v>8.1000000000000003E-2</v>
      </c>
    </row>
    <row r="724" spans="1:26" ht="15.75" customHeight="1" x14ac:dyDescent="0.25">
      <c r="B724" s="22"/>
      <c r="C724" s="10">
        <v>2009</v>
      </c>
      <c r="D724" s="27">
        <v>7.1999999999999995E-2</v>
      </c>
      <c r="E724" s="12">
        <v>40040</v>
      </c>
      <c r="F724" s="27">
        <v>7.0000000000000007E-2</v>
      </c>
      <c r="G724" s="12">
        <v>39989</v>
      </c>
      <c r="H724" s="27">
        <v>6.8000000000000005E-2</v>
      </c>
      <c r="I724" s="12">
        <v>39970</v>
      </c>
      <c r="J724" s="27">
        <v>6.7000000000000004E-2</v>
      </c>
      <c r="K724" s="46">
        <v>39953</v>
      </c>
      <c r="L724" s="41">
        <v>0</v>
      </c>
      <c r="M724" s="10" t="s">
        <v>199</v>
      </c>
      <c r="N724" s="341">
        <f>TRUNC(AVERAGE(J721,J723,J724),3)</f>
        <v>7.6999999999999999E-2</v>
      </c>
    </row>
    <row r="725" spans="1:26" ht="15.75" customHeight="1" x14ac:dyDescent="0.25">
      <c r="B725" s="61"/>
      <c r="C725" s="10">
        <v>2010</v>
      </c>
      <c r="D725" s="27">
        <v>8.4000000000000005E-2</v>
      </c>
      <c r="E725" s="12">
        <v>40403</v>
      </c>
      <c r="F725" s="27">
        <v>0.08</v>
      </c>
      <c r="G725" s="12">
        <v>40400</v>
      </c>
      <c r="H725" s="27">
        <v>7.9000000000000001E-2</v>
      </c>
      <c r="I725" s="12">
        <v>40282</v>
      </c>
      <c r="J725" s="27">
        <v>7.6999999999999999E-2</v>
      </c>
      <c r="K725" s="46">
        <v>40461</v>
      </c>
      <c r="L725" s="41">
        <v>4</v>
      </c>
      <c r="M725" s="10" t="s">
        <v>205</v>
      </c>
      <c r="N725" s="341">
        <f t="shared" ref="N725:N730" si="39">TRUNC(AVERAGE(J723:J725),3)</f>
        <v>7.2999999999999995E-2</v>
      </c>
    </row>
    <row r="726" spans="1:26" ht="15.75" customHeight="1" x14ac:dyDescent="0.25">
      <c r="C726" s="10">
        <v>2011</v>
      </c>
      <c r="D726" s="27">
        <v>0.09</v>
      </c>
      <c r="E726" s="12">
        <v>40700</v>
      </c>
      <c r="F726" s="16">
        <v>8.5999999999999993E-2</v>
      </c>
      <c r="G726" s="12">
        <v>40757</v>
      </c>
      <c r="H726" s="16">
        <v>8.3000000000000004E-2</v>
      </c>
      <c r="I726" s="12">
        <v>40787</v>
      </c>
      <c r="J726" s="27">
        <v>8.2000000000000003E-2</v>
      </c>
      <c r="K726" s="46">
        <v>40701</v>
      </c>
      <c r="L726" s="41">
        <v>6</v>
      </c>
      <c r="M726" s="10" t="s">
        <v>208</v>
      </c>
      <c r="N726" s="341">
        <f t="shared" si="39"/>
        <v>7.4999999999999997E-2</v>
      </c>
    </row>
    <row r="727" spans="1:26" ht="15.75" customHeight="1" x14ac:dyDescent="0.25">
      <c r="C727" s="10">
        <v>2012</v>
      </c>
      <c r="D727" s="27">
        <v>9.0999999999999998E-2</v>
      </c>
      <c r="E727" s="12">
        <v>41088</v>
      </c>
      <c r="F727" s="27">
        <v>8.5999999999999993E-2</v>
      </c>
      <c r="G727" s="12">
        <v>41129</v>
      </c>
      <c r="H727" s="27">
        <v>8.5999999999999993E-2</v>
      </c>
      <c r="I727" s="12">
        <v>41089</v>
      </c>
      <c r="J727" s="16">
        <v>8.5000000000000006E-2</v>
      </c>
      <c r="K727" s="46">
        <v>41097</v>
      </c>
      <c r="L727" s="41">
        <v>10</v>
      </c>
      <c r="M727" s="10" t="s">
        <v>209</v>
      </c>
      <c r="N727" s="341">
        <f t="shared" si="39"/>
        <v>8.1000000000000003E-2</v>
      </c>
    </row>
    <row r="728" spans="1:26" ht="15.75" customHeight="1" x14ac:dyDescent="0.25">
      <c r="A728" s="9" t="s">
        <v>198</v>
      </c>
      <c r="C728" s="10">
        <v>2013</v>
      </c>
      <c r="D728" s="27">
        <v>6.8000000000000005E-2</v>
      </c>
      <c r="E728" s="12">
        <v>41409</v>
      </c>
      <c r="F728" s="27">
        <v>6.7000000000000004E-2</v>
      </c>
      <c r="G728" s="12">
        <v>41526</v>
      </c>
      <c r="H728" s="16">
        <v>6.7000000000000004E-2</v>
      </c>
      <c r="I728" s="12">
        <v>41446</v>
      </c>
      <c r="J728" s="16">
        <v>6.7000000000000004E-2</v>
      </c>
      <c r="K728" s="46">
        <v>41430</v>
      </c>
      <c r="L728" s="41">
        <v>0</v>
      </c>
      <c r="M728" s="10" t="s">
        <v>220</v>
      </c>
      <c r="N728" s="341">
        <f t="shared" si="39"/>
        <v>7.8E-2</v>
      </c>
    </row>
    <row r="729" spans="1:26" ht="15.75" customHeight="1" x14ac:dyDescent="0.3">
      <c r="A729" s="9"/>
      <c r="C729" s="10">
        <v>2014</v>
      </c>
      <c r="D729" s="27">
        <v>7.6999999999999999E-2</v>
      </c>
      <c r="E729" s="12">
        <v>41831</v>
      </c>
      <c r="F729" s="27">
        <v>7.0000000000000007E-2</v>
      </c>
      <c r="G729" s="12">
        <v>41765</v>
      </c>
      <c r="H729" s="16">
        <v>6.9000000000000006E-2</v>
      </c>
      <c r="I729" s="12">
        <v>41749</v>
      </c>
      <c r="J729" s="16">
        <v>6.6000000000000003E-2</v>
      </c>
      <c r="K729" s="46">
        <v>41855</v>
      </c>
      <c r="L729" s="41">
        <v>1</v>
      </c>
      <c r="M729" s="10" t="s">
        <v>222</v>
      </c>
      <c r="N729" s="341">
        <f t="shared" si="39"/>
        <v>7.1999999999999995E-2</v>
      </c>
      <c r="R729" s="262"/>
      <c r="S729" s="262"/>
      <c r="T729" s="262"/>
      <c r="U729" s="262"/>
      <c r="V729" s="262"/>
      <c r="W729" s="262"/>
      <c r="X729" s="262"/>
      <c r="Y729" s="262"/>
      <c r="Z729" s="262"/>
    </row>
    <row r="730" spans="1:26" ht="15.75" customHeight="1" thickBot="1" x14ac:dyDescent="0.3">
      <c r="A730" s="9"/>
      <c r="C730" s="17">
        <v>2015</v>
      </c>
      <c r="D730" s="129">
        <v>9.0999999999999998E-2</v>
      </c>
      <c r="E730" s="19">
        <v>42251</v>
      </c>
      <c r="F730" s="129">
        <v>8.3000000000000004E-2</v>
      </c>
      <c r="G730" s="19">
        <v>42210</v>
      </c>
      <c r="H730" s="28">
        <v>7.8E-2</v>
      </c>
      <c r="I730" s="19">
        <v>42165</v>
      </c>
      <c r="J730" s="28">
        <v>7.3999999999999996E-2</v>
      </c>
      <c r="K730" s="47">
        <v>42130</v>
      </c>
      <c r="L730" s="42">
        <v>3</v>
      </c>
      <c r="M730" s="17" t="s">
        <v>254</v>
      </c>
      <c r="N730" s="342">
        <f t="shared" si="39"/>
        <v>6.9000000000000006E-2</v>
      </c>
    </row>
    <row r="731" spans="1:26" ht="15.75" customHeight="1" thickBot="1" x14ac:dyDescent="0.35">
      <c r="A731" s="9"/>
      <c r="C731" s="315"/>
      <c r="D731" s="313"/>
      <c r="E731" s="316"/>
      <c r="F731" s="313"/>
      <c r="G731" s="316"/>
      <c r="H731" s="313"/>
      <c r="I731" s="316"/>
      <c r="J731" s="317"/>
      <c r="K731" s="318"/>
      <c r="L731" s="274" t="s">
        <v>271</v>
      </c>
      <c r="M731" s="315"/>
      <c r="N731" s="345"/>
      <c r="R731" s="158"/>
    </row>
    <row r="732" spans="1:26" ht="15.75" customHeight="1" thickBot="1" x14ac:dyDescent="0.3">
      <c r="A732" s="9"/>
      <c r="C732" s="17">
        <v>2016</v>
      </c>
      <c r="D732" s="28">
        <v>8.3000000000000004E-2</v>
      </c>
      <c r="E732" s="174">
        <v>42531</v>
      </c>
      <c r="F732" s="28">
        <v>7.6999999999999999E-2</v>
      </c>
      <c r="G732" s="174">
        <v>42530</v>
      </c>
      <c r="H732" s="28">
        <v>7.2999999999999995E-2</v>
      </c>
      <c r="I732" s="174">
        <v>42478</v>
      </c>
      <c r="J732" s="18">
        <v>7.1999999999999995E-2</v>
      </c>
      <c r="K732" s="182">
        <v>42572</v>
      </c>
      <c r="L732" s="42">
        <v>7</v>
      </c>
      <c r="M732" s="17" t="s">
        <v>260</v>
      </c>
      <c r="N732" s="342">
        <f>TRUNC(AVERAGE(J729:J732),3)</f>
        <v>7.0000000000000007E-2</v>
      </c>
    </row>
    <row r="733" spans="1:26" ht="15.75" customHeight="1" x14ac:dyDescent="0.3">
      <c r="A733" s="9"/>
      <c r="C733" s="263" t="s">
        <v>266</v>
      </c>
      <c r="D733" s="132"/>
      <c r="E733" s="217"/>
      <c r="F733" s="132"/>
      <c r="G733" s="131"/>
      <c r="H733" s="132"/>
      <c r="I733" s="131"/>
      <c r="J733" s="131"/>
      <c r="K733" s="131"/>
      <c r="L733" s="218"/>
      <c r="M733" s="218"/>
      <c r="N733" s="218"/>
    </row>
    <row r="734" spans="1:26" ht="15.75" customHeight="1" x14ac:dyDescent="0.3">
      <c r="A734" s="9"/>
      <c r="C734" s="264" t="s">
        <v>265</v>
      </c>
      <c r="D734" s="105"/>
      <c r="E734" s="61"/>
      <c r="F734" s="105"/>
      <c r="G734" s="61"/>
      <c r="H734" s="105"/>
      <c r="I734" s="61"/>
      <c r="J734" s="61"/>
      <c r="K734" s="61"/>
      <c r="L734" s="61"/>
    </row>
    <row r="735" spans="1:26" ht="15.75" customHeight="1" x14ac:dyDescent="0.25">
      <c r="A735" s="9"/>
      <c r="C735" s="61"/>
      <c r="D735" s="105"/>
      <c r="E735" s="61"/>
      <c r="F735" s="105"/>
      <c r="G735" s="61"/>
      <c r="H735" s="105"/>
      <c r="I735" s="61"/>
      <c r="J735" s="61"/>
      <c r="K735" s="61"/>
      <c r="L735" s="61"/>
    </row>
    <row r="736" spans="1:26" ht="15.75" customHeight="1" thickBot="1" x14ac:dyDescent="0.35">
      <c r="A736" s="9"/>
      <c r="C736" s="74"/>
      <c r="D736" s="106"/>
      <c r="E736" s="79"/>
      <c r="F736" s="106"/>
      <c r="G736" s="79"/>
      <c r="H736" s="106"/>
      <c r="I736" s="79"/>
      <c r="J736" s="78"/>
      <c r="K736" s="79"/>
      <c r="L736" s="49"/>
      <c r="M736" s="49"/>
      <c r="N736" s="49"/>
    </row>
    <row r="737" spans="1:14" ht="15.75" customHeight="1" x14ac:dyDescent="0.3">
      <c r="A737" s="86" t="s">
        <v>10</v>
      </c>
      <c r="C737" s="305"/>
      <c r="D737" s="306"/>
      <c r="E737" s="307"/>
      <c r="F737" s="306"/>
      <c r="G737" s="307"/>
      <c r="H737" s="306"/>
      <c r="I737" s="307"/>
      <c r="J737" s="308"/>
      <c r="K737" s="307"/>
      <c r="L737" s="309"/>
      <c r="M737" s="358" t="s">
        <v>56</v>
      </c>
      <c r="N737" s="359"/>
    </row>
    <row r="738" spans="1:14" ht="15.75" customHeight="1" thickBot="1" x14ac:dyDescent="0.3">
      <c r="A738" s="26"/>
      <c r="B738" s="61"/>
      <c r="C738" s="4" t="s">
        <v>2</v>
      </c>
      <c r="D738" s="99" t="s">
        <v>3</v>
      </c>
      <c r="E738" s="5" t="s">
        <v>58</v>
      </c>
      <c r="F738" s="99" t="s">
        <v>4</v>
      </c>
      <c r="G738" s="5" t="s">
        <v>58</v>
      </c>
      <c r="H738" s="99" t="s">
        <v>5</v>
      </c>
      <c r="I738" s="5" t="s">
        <v>58</v>
      </c>
      <c r="J738" s="6" t="s">
        <v>6</v>
      </c>
      <c r="K738" s="5" t="s">
        <v>58</v>
      </c>
      <c r="L738" s="4" t="s">
        <v>272</v>
      </c>
      <c r="M738" s="7" t="s">
        <v>142</v>
      </c>
      <c r="N738" s="8" t="s">
        <v>57</v>
      </c>
    </row>
    <row r="739" spans="1:14" ht="15.75" customHeight="1" thickBot="1" x14ac:dyDescent="0.3">
      <c r="A739" s="167" t="s">
        <v>11</v>
      </c>
      <c r="C739" s="10">
        <v>2007</v>
      </c>
      <c r="D739" s="27">
        <v>9.7000000000000003E-2</v>
      </c>
      <c r="E739" s="12">
        <v>39296</v>
      </c>
      <c r="F739" s="27">
        <v>9.7000000000000003E-2</v>
      </c>
      <c r="G739" s="12">
        <v>39329</v>
      </c>
      <c r="H739" s="16">
        <v>8.6999999999999994E-2</v>
      </c>
      <c r="I739" s="12">
        <v>39245</v>
      </c>
      <c r="J739" s="16">
        <v>8.2000000000000003E-2</v>
      </c>
      <c r="K739" s="46">
        <v>39250</v>
      </c>
      <c r="L739" s="41">
        <v>3</v>
      </c>
      <c r="M739" s="10" t="s">
        <v>153</v>
      </c>
      <c r="N739" s="341">
        <v>7.9000000000000001E-2</v>
      </c>
    </row>
    <row r="740" spans="1:14" ht="15.75" customHeight="1" thickBot="1" x14ac:dyDescent="0.3">
      <c r="A740" s="26" t="s">
        <v>95</v>
      </c>
      <c r="C740" s="315"/>
      <c r="D740" s="311"/>
      <c r="E740" s="312"/>
      <c r="F740" s="311"/>
      <c r="G740" s="312"/>
      <c r="H740" s="313"/>
      <c r="I740" s="312"/>
      <c r="J740" s="313"/>
      <c r="K740" s="314"/>
      <c r="L740" s="274" t="s">
        <v>270</v>
      </c>
      <c r="M740" s="315"/>
      <c r="N740" s="345"/>
    </row>
    <row r="741" spans="1:14" ht="15.75" customHeight="1" x14ac:dyDescent="0.25">
      <c r="A741" s="49"/>
      <c r="B741" s="49"/>
      <c r="C741" s="10">
        <v>2008</v>
      </c>
      <c r="D741" s="27">
        <v>9.0999999999999998E-2</v>
      </c>
      <c r="E741" s="12">
        <v>39658</v>
      </c>
      <c r="F741" s="27">
        <v>8.4000000000000005E-2</v>
      </c>
      <c r="G741" s="12">
        <v>39646</v>
      </c>
      <c r="H741" s="16">
        <v>7.6999999999999999E-2</v>
      </c>
      <c r="I741" s="12">
        <v>39657</v>
      </c>
      <c r="J741" s="16">
        <v>7.4999999999999997E-2</v>
      </c>
      <c r="K741" s="46">
        <v>39647</v>
      </c>
      <c r="L741" s="41">
        <v>3</v>
      </c>
      <c r="M741" s="10" t="s">
        <v>188</v>
      </c>
      <c r="N741" s="341">
        <v>7.6999999999999999E-2</v>
      </c>
    </row>
    <row r="742" spans="1:14" ht="15.75" customHeight="1" x14ac:dyDescent="0.25">
      <c r="C742" s="10">
        <v>2009</v>
      </c>
      <c r="D742" s="27">
        <v>6.9000000000000006E-2</v>
      </c>
      <c r="E742" s="12">
        <v>39989</v>
      </c>
      <c r="F742" s="27">
        <v>6.8000000000000005E-2</v>
      </c>
      <c r="G742" s="12">
        <v>39970</v>
      </c>
      <c r="H742" s="27">
        <v>6.6000000000000003E-2</v>
      </c>
      <c r="I742" s="12">
        <v>40003</v>
      </c>
      <c r="J742" s="16">
        <v>6.3E-2</v>
      </c>
      <c r="K742" s="46">
        <v>40039</v>
      </c>
      <c r="L742" s="41">
        <v>0</v>
      </c>
      <c r="M742" s="10" t="s">
        <v>199</v>
      </c>
      <c r="N742" s="341">
        <f>TRUNC(AVERAGE(J739:J742),3)</f>
        <v>7.2999999999999995E-2</v>
      </c>
    </row>
    <row r="743" spans="1:14" ht="15.75" customHeight="1" x14ac:dyDescent="0.25">
      <c r="B743" s="22"/>
      <c r="C743" s="10">
        <v>2010</v>
      </c>
      <c r="D743" s="27">
        <v>8.4000000000000005E-2</v>
      </c>
      <c r="E743" s="12">
        <v>40375</v>
      </c>
      <c r="F743" s="27">
        <v>8.3000000000000004E-2</v>
      </c>
      <c r="G743" s="12">
        <v>40366</v>
      </c>
      <c r="H743" s="27">
        <v>7.2999999999999995E-2</v>
      </c>
      <c r="I743" s="12">
        <v>40400</v>
      </c>
      <c r="J743" s="16">
        <v>7.1999999999999995E-2</v>
      </c>
      <c r="K743" s="46">
        <v>40398</v>
      </c>
      <c r="L743" s="41">
        <v>2</v>
      </c>
      <c r="M743" s="10" t="s">
        <v>205</v>
      </c>
      <c r="N743" s="341">
        <f t="shared" ref="N743:N748" si="40">TRUNC(AVERAGE(J741:J743),3)</f>
        <v>7.0000000000000007E-2</v>
      </c>
    </row>
    <row r="744" spans="1:14" ht="15.75" customHeight="1" x14ac:dyDescent="0.25">
      <c r="C744" s="10">
        <v>2011</v>
      </c>
      <c r="D744" s="27">
        <v>9.5000000000000001E-2</v>
      </c>
      <c r="E744" s="12">
        <v>40724</v>
      </c>
      <c r="F744" s="27">
        <v>8.5000000000000006E-2</v>
      </c>
      <c r="G744" s="12">
        <v>40700</v>
      </c>
      <c r="H744" s="16">
        <v>0.08</v>
      </c>
      <c r="I744" s="12">
        <v>40787</v>
      </c>
      <c r="J744" s="16">
        <v>0.08</v>
      </c>
      <c r="K744" s="46">
        <v>40757</v>
      </c>
      <c r="L744" s="41">
        <v>5</v>
      </c>
      <c r="M744" s="10" t="s">
        <v>208</v>
      </c>
      <c r="N744" s="341">
        <f t="shared" si="40"/>
        <v>7.0999999999999994E-2</v>
      </c>
    </row>
    <row r="745" spans="1:14" ht="15.75" customHeight="1" x14ac:dyDescent="0.25">
      <c r="C745" s="10">
        <v>2012</v>
      </c>
      <c r="D745" s="27">
        <v>0.104</v>
      </c>
      <c r="E745" s="12">
        <v>41123</v>
      </c>
      <c r="F745" s="27">
        <v>9.8000000000000004E-2</v>
      </c>
      <c r="G745" s="12">
        <v>41097</v>
      </c>
      <c r="H745" s="27">
        <v>9.5000000000000001E-2</v>
      </c>
      <c r="I745" s="12">
        <v>41088</v>
      </c>
      <c r="J745" s="16">
        <v>8.6999999999999994E-2</v>
      </c>
      <c r="K745" s="46">
        <v>41075</v>
      </c>
      <c r="L745" s="41">
        <v>13</v>
      </c>
      <c r="M745" s="10" t="s">
        <v>209</v>
      </c>
      <c r="N745" s="341">
        <f t="shared" si="40"/>
        <v>7.9000000000000001E-2</v>
      </c>
    </row>
    <row r="746" spans="1:14" ht="15.75" customHeight="1" x14ac:dyDescent="0.25">
      <c r="A746" s="9" t="s">
        <v>198</v>
      </c>
      <c r="C746" s="10">
        <v>2013</v>
      </c>
      <c r="D746" s="27">
        <v>7.0999999999999994E-2</v>
      </c>
      <c r="E746" s="12">
        <v>41430</v>
      </c>
      <c r="F746" s="27">
        <v>7.0999999999999994E-2</v>
      </c>
      <c r="G746" s="12">
        <v>41409</v>
      </c>
      <c r="H746" s="16">
        <v>7.0000000000000007E-2</v>
      </c>
      <c r="I746" s="12">
        <v>41473</v>
      </c>
      <c r="J746" s="16">
        <v>6.8000000000000005E-2</v>
      </c>
      <c r="K746" s="46">
        <v>41446</v>
      </c>
      <c r="L746" s="41">
        <v>0</v>
      </c>
      <c r="M746" s="10" t="s">
        <v>220</v>
      </c>
      <c r="N746" s="341">
        <f t="shared" si="40"/>
        <v>7.8E-2</v>
      </c>
    </row>
    <row r="747" spans="1:14" ht="15.75" customHeight="1" x14ac:dyDescent="0.25">
      <c r="A747" s="9"/>
      <c r="C747" s="10">
        <v>2014</v>
      </c>
      <c r="D747" s="27">
        <v>7.5999999999999998E-2</v>
      </c>
      <c r="E747" s="12">
        <v>41852</v>
      </c>
      <c r="F747" s="27">
        <v>7.5999999999999998E-2</v>
      </c>
      <c r="G747" s="12">
        <v>41831</v>
      </c>
      <c r="H747" s="16">
        <v>6.8000000000000005E-2</v>
      </c>
      <c r="I747" s="12">
        <v>41749</v>
      </c>
      <c r="J747" s="16">
        <v>6.6000000000000003E-2</v>
      </c>
      <c r="K747" s="46">
        <v>41796</v>
      </c>
      <c r="L747" s="41">
        <v>2</v>
      </c>
      <c r="M747" s="10" t="s">
        <v>222</v>
      </c>
      <c r="N747" s="341">
        <f t="shared" si="40"/>
        <v>7.2999999999999995E-2</v>
      </c>
    </row>
    <row r="748" spans="1:14" ht="15.75" customHeight="1" thickBot="1" x14ac:dyDescent="0.3">
      <c r="A748" s="9"/>
      <c r="C748" s="17">
        <v>2015</v>
      </c>
      <c r="D748" s="129">
        <v>7.1999999999999995E-2</v>
      </c>
      <c r="E748" s="19">
        <v>42251</v>
      </c>
      <c r="F748" s="129">
        <v>6.7000000000000004E-2</v>
      </c>
      <c r="G748" s="19">
        <v>42210</v>
      </c>
      <c r="H748" s="28">
        <v>6.7000000000000004E-2</v>
      </c>
      <c r="I748" s="19">
        <v>42165</v>
      </c>
      <c r="J748" s="28">
        <v>6.5000000000000002E-2</v>
      </c>
      <c r="K748" s="47">
        <v>42252</v>
      </c>
      <c r="L748" s="42">
        <v>0</v>
      </c>
      <c r="M748" s="17" t="s">
        <v>254</v>
      </c>
      <c r="N748" s="342">
        <f t="shared" si="40"/>
        <v>6.6000000000000003E-2</v>
      </c>
    </row>
    <row r="749" spans="1:14" ht="15.75" customHeight="1" thickBot="1" x14ac:dyDescent="0.3">
      <c r="A749" s="9"/>
      <c r="C749" s="315"/>
      <c r="D749" s="313"/>
      <c r="E749" s="316"/>
      <c r="F749" s="313"/>
      <c r="G749" s="316"/>
      <c r="H749" s="313"/>
      <c r="I749" s="316"/>
      <c r="J749" s="317"/>
      <c r="K749" s="318"/>
      <c r="L749" s="274" t="s">
        <v>271</v>
      </c>
      <c r="M749" s="315"/>
      <c r="N749" s="345"/>
    </row>
    <row r="750" spans="1:14" ht="15.75" customHeight="1" thickBot="1" x14ac:dyDescent="0.3">
      <c r="A750" s="9"/>
      <c r="C750" s="17">
        <v>2016</v>
      </c>
      <c r="D750" s="28">
        <v>8.3000000000000004E-2</v>
      </c>
      <c r="E750" s="174">
        <v>42546</v>
      </c>
      <c r="F750" s="28">
        <v>0.08</v>
      </c>
      <c r="G750" s="174">
        <v>42531</v>
      </c>
      <c r="H750" s="28">
        <v>7.2999999999999995E-2</v>
      </c>
      <c r="I750" s="174">
        <v>42532</v>
      </c>
      <c r="J750" s="18">
        <v>7.2999999999999995E-2</v>
      </c>
      <c r="K750" s="182">
        <v>42480</v>
      </c>
      <c r="L750" s="42">
        <v>6</v>
      </c>
      <c r="M750" s="17" t="s">
        <v>260</v>
      </c>
      <c r="N750" s="342">
        <f>TRUNC(AVERAGE(J747:J750),3)</f>
        <v>6.8000000000000005E-2</v>
      </c>
    </row>
    <row r="751" spans="1:14" ht="15.75" customHeight="1" x14ac:dyDescent="0.3">
      <c r="A751" s="9"/>
      <c r="C751" s="131"/>
      <c r="D751" s="132"/>
      <c r="E751" s="217"/>
      <c r="F751" s="132"/>
      <c r="G751" s="131"/>
      <c r="H751" s="132"/>
      <c r="I751" s="131"/>
      <c r="J751" s="131"/>
      <c r="K751" s="131"/>
      <c r="L751" s="218"/>
      <c r="M751" s="218"/>
      <c r="N751" s="218"/>
    </row>
    <row r="752" spans="1:14" ht="15.75" customHeight="1" thickBot="1" x14ac:dyDescent="0.3">
      <c r="A752" s="9"/>
    </row>
    <row r="753" spans="1:14" ht="15.75" customHeight="1" x14ac:dyDescent="0.3">
      <c r="A753" s="86" t="s">
        <v>42</v>
      </c>
      <c r="C753" s="305"/>
      <c r="D753" s="306"/>
      <c r="E753" s="307"/>
      <c r="F753" s="306"/>
      <c r="G753" s="307"/>
      <c r="H753" s="306"/>
      <c r="I753" s="307"/>
      <c r="J753" s="308"/>
      <c r="K753" s="307"/>
      <c r="L753" s="319"/>
      <c r="M753" s="358" t="s">
        <v>56</v>
      </c>
      <c r="N753" s="359"/>
    </row>
    <row r="754" spans="1:14" ht="15.75" customHeight="1" thickBot="1" x14ac:dyDescent="0.3">
      <c r="C754" s="4" t="s">
        <v>2</v>
      </c>
      <c r="D754" s="99" t="s">
        <v>3</v>
      </c>
      <c r="E754" s="5" t="s">
        <v>58</v>
      </c>
      <c r="F754" s="99" t="s">
        <v>4</v>
      </c>
      <c r="G754" s="5" t="s">
        <v>58</v>
      </c>
      <c r="H754" s="99" t="s">
        <v>5</v>
      </c>
      <c r="I754" s="5" t="s">
        <v>58</v>
      </c>
      <c r="J754" s="6" t="s">
        <v>6</v>
      </c>
      <c r="K754" s="5" t="s">
        <v>58</v>
      </c>
      <c r="L754" s="145" t="s">
        <v>272</v>
      </c>
      <c r="M754" s="65" t="s">
        <v>142</v>
      </c>
      <c r="N754" s="66" t="s">
        <v>57</v>
      </c>
    </row>
    <row r="755" spans="1:14" ht="15.75" customHeight="1" thickBot="1" x14ac:dyDescent="0.3">
      <c r="A755" s="167" t="s">
        <v>46</v>
      </c>
      <c r="C755" s="10">
        <v>2007</v>
      </c>
      <c r="D755" s="97">
        <v>8.3000000000000004E-2</v>
      </c>
      <c r="E755" s="12">
        <v>39224</v>
      </c>
      <c r="F755" s="97">
        <v>8.2000000000000003E-2</v>
      </c>
      <c r="G755" s="12">
        <v>39330</v>
      </c>
      <c r="H755" s="97">
        <v>7.9000000000000001E-2</v>
      </c>
      <c r="I755" s="135">
        <v>39250</v>
      </c>
      <c r="J755" s="97">
        <v>7.8E-2</v>
      </c>
      <c r="K755" s="136">
        <v>39346</v>
      </c>
      <c r="L755" s="41">
        <v>0</v>
      </c>
      <c r="M755" s="10" t="s">
        <v>153</v>
      </c>
      <c r="N755" s="341">
        <v>7.5999999999999998E-2</v>
      </c>
    </row>
    <row r="756" spans="1:14" ht="15.75" customHeight="1" thickBot="1" x14ac:dyDescent="0.3">
      <c r="A756" s="26" t="s">
        <v>131</v>
      </c>
      <c r="C756" s="315"/>
      <c r="D756" s="313"/>
      <c r="E756" s="312"/>
      <c r="F756" s="313"/>
      <c r="G756" s="312"/>
      <c r="H756" s="313"/>
      <c r="I756" s="320"/>
      <c r="J756" s="313"/>
      <c r="K756" s="321"/>
      <c r="L756" s="274" t="s">
        <v>270</v>
      </c>
      <c r="M756" s="315"/>
      <c r="N756" s="345"/>
    </row>
    <row r="757" spans="1:14" ht="15.75" customHeight="1" x14ac:dyDescent="0.25">
      <c r="C757" s="10">
        <v>2008</v>
      </c>
      <c r="D757" s="97">
        <v>7.6999999999999999E-2</v>
      </c>
      <c r="E757" s="12">
        <v>39646</v>
      </c>
      <c r="F757" s="97">
        <v>7.1999999999999995E-2</v>
      </c>
      <c r="G757" s="12">
        <v>39561</v>
      </c>
      <c r="H757" s="97">
        <v>7.0999999999999994E-2</v>
      </c>
      <c r="I757" s="135">
        <v>39647</v>
      </c>
      <c r="J757" s="16">
        <v>7.0000000000000007E-2</v>
      </c>
      <c r="K757" s="136">
        <v>39560</v>
      </c>
      <c r="L757" s="41">
        <v>1</v>
      </c>
      <c r="M757" s="10" t="s">
        <v>188</v>
      </c>
      <c r="N757" s="341">
        <v>7.3999999999999996E-2</v>
      </c>
    </row>
    <row r="758" spans="1:14" ht="15.75" customHeight="1" x14ac:dyDescent="0.25">
      <c r="C758" s="10">
        <v>2009</v>
      </c>
      <c r="D758" s="97">
        <v>7.5999999999999998E-2</v>
      </c>
      <c r="E758" s="12">
        <v>39953</v>
      </c>
      <c r="F758" s="97">
        <v>6.8000000000000005E-2</v>
      </c>
      <c r="G758" s="12">
        <v>39970</v>
      </c>
      <c r="H758" s="97">
        <v>6.4000000000000001E-2</v>
      </c>
      <c r="I758" s="12">
        <v>39921</v>
      </c>
      <c r="J758" s="97">
        <v>6.3E-2</v>
      </c>
      <c r="K758" s="136">
        <v>39969</v>
      </c>
      <c r="L758" s="41">
        <v>1</v>
      </c>
      <c r="M758" s="10" t="s">
        <v>199</v>
      </c>
      <c r="N758" s="341">
        <f>TRUNC(AVERAGE(J755:J758),3)</f>
        <v>7.0000000000000007E-2</v>
      </c>
    </row>
    <row r="759" spans="1:14" ht="15.75" customHeight="1" x14ac:dyDescent="0.25">
      <c r="C759" s="10">
        <v>2010</v>
      </c>
      <c r="D759" s="97">
        <v>7.1999999999999995E-2</v>
      </c>
      <c r="E759" s="12">
        <v>40282</v>
      </c>
      <c r="F759" s="97">
        <v>7.0999999999999994E-2</v>
      </c>
      <c r="G759" s="12">
        <v>40436</v>
      </c>
      <c r="H759" s="97">
        <v>7.0000000000000007E-2</v>
      </c>
      <c r="I759" s="12">
        <v>40283</v>
      </c>
      <c r="J759" s="97">
        <v>6.9000000000000006E-2</v>
      </c>
      <c r="K759" s="46">
        <v>40409</v>
      </c>
      <c r="L759" s="41">
        <v>0</v>
      </c>
      <c r="M759" s="10" t="s">
        <v>205</v>
      </c>
      <c r="N759" s="341">
        <f t="shared" ref="N759:N764" si="41">TRUNC(AVERAGE(J757:J759),3)</f>
        <v>6.7000000000000004E-2</v>
      </c>
    </row>
    <row r="760" spans="1:14" ht="15.75" customHeight="1" x14ac:dyDescent="0.25">
      <c r="C760" s="10">
        <v>2011</v>
      </c>
      <c r="D760" s="27">
        <v>7.0000000000000007E-2</v>
      </c>
      <c r="E760" s="12">
        <v>40702</v>
      </c>
      <c r="F760" s="16">
        <v>6.7000000000000004E-2</v>
      </c>
      <c r="G760" s="12">
        <v>40788</v>
      </c>
      <c r="H760" s="16">
        <v>6.7000000000000004E-2</v>
      </c>
      <c r="I760" s="12">
        <v>40757</v>
      </c>
      <c r="J760" s="16">
        <v>6.7000000000000004E-2</v>
      </c>
      <c r="K760" s="46">
        <v>40701</v>
      </c>
      <c r="L760" s="41">
        <v>0</v>
      </c>
      <c r="M760" s="10" t="s">
        <v>208</v>
      </c>
      <c r="N760" s="341">
        <f t="shared" si="41"/>
        <v>6.6000000000000003E-2</v>
      </c>
    </row>
    <row r="761" spans="1:14" ht="15.75" customHeight="1" x14ac:dyDescent="0.25">
      <c r="C761" s="10">
        <v>2012</v>
      </c>
      <c r="D761" s="27">
        <v>7.5999999999999998E-2</v>
      </c>
      <c r="E761" s="12">
        <v>41129</v>
      </c>
      <c r="F761" s="27">
        <v>6.9000000000000006E-2</v>
      </c>
      <c r="G761" s="12">
        <v>41075</v>
      </c>
      <c r="H761" s="27">
        <v>6.8000000000000005E-2</v>
      </c>
      <c r="I761" s="12">
        <v>41145</v>
      </c>
      <c r="J761" s="16">
        <v>6.5000000000000002E-2</v>
      </c>
      <c r="K761" s="46">
        <v>41074</v>
      </c>
      <c r="L761" s="41">
        <v>1</v>
      </c>
      <c r="M761" s="10" t="s">
        <v>209</v>
      </c>
      <c r="N761" s="341">
        <f t="shared" si="41"/>
        <v>6.7000000000000004E-2</v>
      </c>
    </row>
    <row r="762" spans="1:14" ht="15.75" customHeight="1" x14ac:dyDescent="0.25">
      <c r="A762" s="9" t="s">
        <v>198</v>
      </c>
      <c r="C762" s="10">
        <v>2013</v>
      </c>
      <c r="D762" s="16">
        <v>7.1999999999999995E-2</v>
      </c>
      <c r="E762" s="12">
        <v>41409</v>
      </c>
      <c r="F762" s="16">
        <v>6.6000000000000003E-2</v>
      </c>
      <c r="G762" s="12">
        <v>41408</v>
      </c>
      <c r="H762" s="16">
        <v>6.4000000000000001E-2</v>
      </c>
      <c r="I762" s="12">
        <v>41526</v>
      </c>
      <c r="J762" s="16">
        <v>6.3E-2</v>
      </c>
      <c r="K762" s="46">
        <v>41430</v>
      </c>
      <c r="L762" s="41">
        <v>0</v>
      </c>
      <c r="M762" s="10" t="s">
        <v>220</v>
      </c>
      <c r="N762" s="341">
        <f t="shared" si="41"/>
        <v>6.5000000000000002E-2</v>
      </c>
    </row>
    <row r="763" spans="1:14" ht="15.75" customHeight="1" x14ac:dyDescent="0.25">
      <c r="A763" s="9"/>
      <c r="C763" s="10">
        <v>2014</v>
      </c>
      <c r="D763" s="16">
        <v>6.8000000000000005E-2</v>
      </c>
      <c r="E763" s="12">
        <v>41797</v>
      </c>
      <c r="F763" s="16">
        <v>6.6000000000000003E-2</v>
      </c>
      <c r="G763" s="12">
        <v>41750</v>
      </c>
      <c r="H763" s="16">
        <v>6.5000000000000002E-2</v>
      </c>
      <c r="I763" s="12">
        <v>41749</v>
      </c>
      <c r="J763" s="16">
        <v>6.4000000000000001E-2</v>
      </c>
      <c r="K763" s="46">
        <v>41796</v>
      </c>
      <c r="L763" s="41">
        <v>0</v>
      </c>
      <c r="M763" s="10" t="s">
        <v>222</v>
      </c>
      <c r="N763" s="341">
        <f t="shared" si="41"/>
        <v>6.4000000000000001E-2</v>
      </c>
    </row>
    <row r="764" spans="1:14" ht="15.75" customHeight="1" thickBot="1" x14ac:dyDescent="0.3">
      <c r="A764" s="9"/>
      <c r="C764" s="17">
        <v>2015</v>
      </c>
      <c r="D764" s="28">
        <v>7.0999999999999994E-2</v>
      </c>
      <c r="E764" s="19">
        <v>42165</v>
      </c>
      <c r="F764" s="28">
        <v>6.9000000000000006E-2</v>
      </c>
      <c r="G764" s="19">
        <v>42262</v>
      </c>
      <c r="H764" s="28">
        <v>6.7000000000000004E-2</v>
      </c>
      <c r="I764" s="19">
        <v>42250</v>
      </c>
      <c r="J764" s="28">
        <v>6.4000000000000001E-2</v>
      </c>
      <c r="K764" s="47">
        <v>42270</v>
      </c>
      <c r="L764" s="42">
        <v>0</v>
      </c>
      <c r="M764" s="17" t="s">
        <v>254</v>
      </c>
      <c r="N764" s="342">
        <f t="shared" si="41"/>
        <v>6.3E-2</v>
      </c>
    </row>
    <row r="765" spans="1:14" ht="15.75" customHeight="1" thickBot="1" x14ac:dyDescent="0.3">
      <c r="A765" s="9"/>
      <c r="C765" s="315"/>
      <c r="D765" s="313"/>
      <c r="E765" s="316"/>
      <c r="F765" s="313"/>
      <c r="G765" s="316"/>
      <c r="H765" s="313"/>
      <c r="I765" s="316"/>
      <c r="J765" s="317"/>
      <c r="K765" s="318"/>
      <c r="L765" s="274" t="s">
        <v>271</v>
      </c>
      <c r="M765" s="315"/>
      <c r="N765" s="345"/>
    </row>
    <row r="766" spans="1:14" ht="15.75" customHeight="1" thickBot="1" x14ac:dyDescent="0.3">
      <c r="A766" s="9"/>
      <c r="C766" s="17">
        <v>2016</v>
      </c>
      <c r="D766" s="28">
        <v>7.9000000000000001E-2</v>
      </c>
      <c r="E766" s="174">
        <v>42532</v>
      </c>
      <c r="F766" s="28">
        <v>7.0999999999999994E-2</v>
      </c>
      <c r="G766" s="174">
        <v>42514</v>
      </c>
      <c r="H766" s="28">
        <v>7.0000000000000007E-2</v>
      </c>
      <c r="I766" s="174">
        <v>42531</v>
      </c>
      <c r="J766" s="18">
        <v>7.0000000000000007E-2</v>
      </c>
      <c r="K766" s="182">
        <v>42513</v>
      </c>
      <c r="L766" s="42">
        <v>2</v>
      </c>
      <c r="M766" s="17" t="s">
        <v>260</v>
      </c>
      <c r="N766" s="342">
        <f>TRUNC(AVERAGE(J763:J766),3)</f>
        <v>6.6000000000000003E-2</v>
      </c>
    </row>
    <row r="767" spans="1:14" ht="15.75" customHeight="1" x14ac:dyDescent="0.3">
      <c r="A767" s="9"/>
      <c r="C767" s="131"/>
      <c r="D767" s="132"/>
      <c r="E767" s="217"/>
      <c r="F767" s="132"/>
      <c r="G767" s="131"/>
      <c r="H767" s="132"/>
      <c r="I767" s="131"/>
      <c r="J767" s="356"/>
      <c r="K767" s="131"/>
      <c r="L767" s="218"/>
      <c r="M767" s="218"/>
      <c r="N767" s="218"/>
    </row>
    <row r="768" spans="1:14" ht="15.75" customHeight="1" x14ac:dyDescent="0.25">
      <c r="A768" s="9"/>
    </row>
    <row r="769" spans="1:1" ht="15.75" customHeight="1" x14ac:dyDescent="0.25">
      <c r="A769" s="9"/>
    </row>
    <row r="770" spans="1:1" ht="15.75" customHeight="1" x14ac:dyDescent="0.25"/>
    <row r="771" spans="1:1" ht="15.75" customHeight="1" x14ac:dyDescent="0.25"/>
    <row r="772" spans="1:1" ht="15.75" customHeight="1" x14ac:dyDescent="0.25"/>
    <row r="773" spans="1:1" ht="15.75" customHeight="1" x14ac:dyDescent="0.25"/>
    <row r="774" spans="1:1" ht="12.75" customHeight="1" x14ac:dyDescent="0.25"/>
    <row r="775" spans="1:1" ht="12.75" customHeight="1" x14ac:dyDescent="0.25"/>
    <row r="776" spans="1:1" ht="12.75" customHeight="1" x14ac:dyDescent="0.25"/>
    <row r="777" spans="1:1" ht="12.75" customHeight="1" x14ac:dyDescent="0.25"/>
    <row r="778" spans="1:1" ht="12.75" customHeight="1" x14ac:dyDescent="0.25"/>
    <row r="779" spans="1:1" ht="12.75" customHeight="1" x14ac:dyDescent="0.25"/>
    <row r="780" spans="1:1" ht="12.75" customHeight="1" x14ac:dyDescent="0.25"/>
    <row r="781" spans="1:1" ht="12.75" customHeight="1" x14ac:dyDescent="0.25"/>
    <row r="782" spans="1:1" ht="12.75" customHeight="1" x14ac:dyDescent="0.25"/>
    <row r="783" spans="1:1" ht="12.75" customHeight="1" x14ac:dyDescent="0.25"/>
    <row r="784" spans="1:1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  <row r="1002" ht="12.75" customHeight="1" x14ac:dyDescent="0.25"/>
    <row r="1003" ht="12.75" customHeight="1" x14ac:dyDescent="0.25"/>
    <row r="1004" ht="12.75" customHeight="1" x14ac:dyDescent="0.25"/>
    <row r="1005" ht="12.75" customHeight="1" x14ac:dyDescent="0.25"/>
    <row r="1006" ht="12.75" customHeight="1" x14ac:dyDescent="0.25"/>
    <row r="1007" ht="12.75" customHeight="1" x14ac:dyDescent="0.25"/>
    <row r="1008" ht="12.75" customHeight="1" x14ac:dyDescent="0.25"/>
    <row r="1009" ht="12.75" customHeight="1" x14ac:dyDescent="0.25"/>
    <row r="1010" ht="12.75" customHeight="1" x14ac:dyDescent="0.25"/>
    <row r="1011" ht="12.75" customHeight="1" x14ac:dyDescent="0.25"/>
    <row r="1012" ht="12.75" customHeight="1" x14ac:dyDescent="0.25"/>
    <row r="1013" ht="12.75" customHeight="1" x14ac:dyDescent="0.25"/>
    <row r="1014" ht="12.75" customHeight="1" x14ac:dyDescent="0.25"/>
    <row r="1015" ht="12.75" customHeight="1" x14ac:dyDescent="0.25"/>
    <row r="1016" ht="12.75" customHeight="1" x14ac:dyDescent="0.25"/>
    <row r="1017" ht="12.75" customHeight="1" x14ac:dyDescent="0.25"/>
    <row r="1018" ht="12.75" customHeight="1" x14ac:dyDescent="0.25"/>
    <row r="1019" ht="12.75" customHeight="1" x14ac:dyDescent="0.25"/>
    <row r="1020" ht="12.75" customHeight="1" x14ac:dyDescent="0.25"/>
    <row r="1021" ht="12.75" customHeight="1" x14ac:dyDescent="0.25"/>
    <row r="1022" ht="12.75" customHeight="1" x14ac:dyDescent="0.25"/>
    <row r="1023" ht="12.75" customHeight="1" x14ac:dyDescent="0.25"/>
    <row r="1024" ht="12.75" customHeight="1" x14ac:dyDescent="0.25"/>
    <row r="1025" ht="12.75" customHeight="1" x14ac:dyDescent="0.25"/>
    <row r="1026" ht="12.75" customHeight="1" x14ac:dyDescent="0.25"/>
    <row r="1027" ht="12.75" customHeight="1" x14ac:dyDescent="0.25"/>
    <row r="1028" ht="12.75" customHeight="1" x14ac:dyDescent="0.25"/>
    <row r="1029" ht="12.75" customHeight="1" x14ac:dyDescent="0.25"/>
    <row r="1030" ht="12.75" customHeight="1" x14ac:dyDescent="0.25"/>
    <row r="1031" ht="12.75" customHeight="1" x14ac:dyDescent="0.25"/>
    <row r="1032" ht="12.75" customHeight="1" x14ac:dyDescent="0.25"/>
    <row r="1033" ht="12.75" customHeight="1" x14ac:dyDescent="0.25"/>
    <row r="1034" ht="12.75" customHeight="1" x14ac:dyDescent="0.25"/>
    <row r="1035" ht="12.75" customHeight="1" x14ac:dyDescent="0.25"/>
    <row r="1036" ht="12.75" customHeight="1" x14ac:dyDescent="0.25"/>
    <row r="1037" ht="12.75" customHeight="1" x14ac:dyDescent="0.25"/>
    <row r="1038" ht="12.75" customHeight="1" x14ac:dyDescent="0.25"/>
    <row r="1039" ht="12.75" customHeight="1" x14ac:dyDescent="0.25"/>
    <row r="1040" ht="12.75" customHeight="1" x14ac:dyDescent="0.25"/>
    <row r="1041" ht="12.75" customHeight="1" x14ac:dyDescent="0.25"/>
    <row r="1042" ht="12.75" customHeight="1" x14ac:dyDescent="0.25"/>
    <row r="1043" ht="12.75" customHeight="1" x14ac:dyDescent="0.25"/>
    <row r="1044" ht="12.75" customHeight="1" x14ac:dyDescent="0.25"/>
    <row r="1045" ht="12.75" customHeight="1" x14ac:dyDescent="0.25"/>
    <row r="1046" ht="12.75" customHeight="1" x14ac:dyDescent="0.25"/>
    <row r="1047" ht="12.75" customHeight="1" x14ac:dyDescent="0.25"/>
    <row r="1048" ht="12.75" customHeight="1" x14ac:dyDescent="0.25"/>
    <row r="1049" ht="12.75" customHeight="1" x14ac:dyDescent="0.25"/>
    <row r="1050" ht="12.75" customHeight="1" x14ac:dyDescent="0.25"/>
    <row r="1051" ht="12.75" customHeight="1" x14ac:dyDescent="0.25"/>
    <row r="1052" ht="12.75" customHeight="1" x14ac:dyDescent="0.25"/>
    <row r="1053" ht="12.75" customHeight="1" x14ac:dyDescent="0.25"/>
    <row r="1054" ht="12.75" customHeight="1" x14ac:dyDescent="0.25"/>
    <row r="1055" ht="12.75" customHeight="1" x14ac:dyDescent="0.25"/>
    <row r="1056" ht="12.75" customHeight="1" x14ac:dyDescent="0.25"/>
    <row r="1057" ht="12.75" customHeight="1" x14ac:dyDescent="0.25"/>
    <row r="1058" ht="12.75" customHeight="1" x14ac:dyDescent="0.25"/>
    <row r="1059" ht="12.75" customHeight="1" x14ac:dyDescent="0.25"/>
    <row r="1060" ht="12.75" customHeight="1" x14ac:dyDescent="0.25"/>
    <row r="1061" ht="12.75" customHeight="1" x14ac:dyDescent="0.25"/>
    <row r="1062" ht="12.75" customHeight="1" x14ac:dyDescent="0.25"/>
    <row r="1063" ht="12.75" customHeight="1" x14ac:dyDescent="0.25"/>
    <row r="1064" ht="12.75" customHeight="1" x14ac:dyDescent="0.25"/>
    <row r="1065" ht="12.75" customHeight="1" x14ac:dyDescent="0.25"/>
    <row r="1066" ht="12.75" customHeight="1" x14ac:dyDescent="0.25"/>
    <row r="1067" ht="12.75" customHeight="1" x14ac:dyDescent="0.25"/>
    <row r="1068" ht="12.75" customHeight="1" x14ac:dyDescent="0.25"/>
    <row r="1069" ht="12.75" customHeight="1" x14ac:dyDescent="0.25"/>
    <row r="1070" ht="12.75" customHeight="1" x14ac:dyDescent="0.25"/>
    <row r="1071" ht="12.75" customHeight="1" x14ac:dyDescent="0.25"/>
    <row r="1072" ht="12.75" customHeight="1" x14ac:dyDescent="0.25"/>
    <row r="1073" ht="12.75" customHeight="1" x14ac:dyDescent="0.25"/>
    <row r="1074" ht="12.75" customHeight="1" x14ac:dyDescent="0.25"/>
    <row r="1075" ht="12.75" customHeight="1" x14ac:dyDescent="0.25"/>
    <row r="1076" ht="12.75" customHeight="1" x14ac:dyDescent="0.25"/>
    <row r="1077" ht="12.75" customHeight="1" x14ac:dyDescent="0.25"/>
    <row r="1078" ht="12.75" customHeight="1" x14ac:dyDescent="0.25"/>
    <row r="1079" ht="12.75" customHeight="1" x14ac:dyDescent="0.25"/>
    <row r="1080" ht="12.75" customHeight="1" x14ac:dyDescent="0.25"/>
    <row r="1081" ht="12.75" customHeight="1" x14ac:dyDescent="0.25"/>
    <row r="1082" ht="12.75" customHeight="1" x14ac:dyDescent="0.25"/>
    <row r="1083" ht="12.75" customHeight="1" x14ac:dyDescent="0.25"/>
    <row r="1084" ht="12.75" customHeight="1" x14ac:dyDescent="0.25"/>
    <row r="1085" ht="12.75" customHeight="1" x14ac:dyDescent="0.25"/>
    <row r="1086" ht="12.75" customHeight="1" x14ac:dyDescent="0.25"/>
    <row r="1087" ht="12.75" customHeight="1" x14ac:dyDescent="0.25"/>
    <row r="1088" ht="12.75" customHeight="1" x14ac:dyDescent="0.25"/>
    <row r="1089" ht="12.75" customHeight="1" x14ac:dyDescent="0.25"/>
    <row r="1090" ht="12.75" customHeight="1" x14ac:dyDescent="0.25"/>
    <row r="1091" ht="12.75" customHeight="1" x14ac:dyDescent="0.25"/>
    <row r="1092" ht="12.75" customHeight="1" x14ac:dyDescent="0.25"/>
    <row r="1093" ht="12.75" customHeight="1" x14ac:dyDescent="0.25"/>
    <row r="1094" ht="12.75" customHeight="1" x14ac:dyDescent="0.25"/>
    <row r="1095" ht="12.75" customHeight="1" x14ac:dyDescent="0.25"/>
    <row r="1096" ht="12.75" customHeight="1" x14ac:dyDescent="0.25"/>
    <row r="1097" ht="12.75" customHeight="1" x14ac:dyDescent="0.25"/>
    <row r="1098" ht="12.75" customHeight="1" x14ac:dyDescent="0.25"/>
    <row r="1099" ht="12.75" customHeight="1" x14ac:dyDescent="0.25"/>
    <row r="1100" ht="12.75" customHeight="1" x14ac:dyDescent="0.25"/>
    <row r="1101" ht="12.75" customHeight="1" x14ac:dyDescent="0.25"/>
    <row r="1102" ht="12.75" customHeight="1" x14ac:dyDescent="0.25"/>
    <row r="1103" ht="12.75" customHeight="1" x14ac:dyDescent="0.25"/>
    <row r="1104" ht="12.75" customHeight="1" x14ac:dyDescent="0.25"/>
    <row r="1105" ht="12.75" customHeight="1" x14ac:dyDescent="0.25"/>
    <row r="1106" ht="12.75" customHeight="1" x14ac:dyDescent="0.25"/>
    <row r="1107" ht="12.75" customHeight="1" x14ac:dyDescent="0.25"/>
    <row r="1108" ht="12.75" customHeight="1" x14ac:dyDescent="0.25"/>
    <row r="1109" ht="12.75" customHeight="1" x14ac:dyDescent="0.25"/>
    <row r="1110" ht="12.75" customHeight="1" x14ac:dyDescent="0.25"/>
    <row r="1111" ht="12.75" customHeight="1" x14ac:dyDescent="0.25"/>
    <row r="1112" ht="12.75" customHeight="1" x14ac:dyDescent="0.25"/>
    <row r="1113" ht="12.75" customHeight="1" x14ac:dyDescent="0.25"/>
    <row r="1114" ht="12.75" customHeight="1" x14ac:dyDescent="0.25"/>
    <row r="1115" ht="12.75" customHeight="1" x14ac:dyDescent="0.25"/>
    <row r="1116" ht="12.75" customHeight="1" x14ac:dyDescent="0.25"/>
    <row r="1117" ht="12.75" customHeight="1" x14ac:dyDescent="0.25"/>
    <row r="1118" ht="12.75" customHeight="1" x14ac:dyDescent="0.25"/>
    <row r="1119" ht="12.75" customHeight="1" x14ac:dyDescent="0.25"/>
    <row r="1120" ht="12.75" customHeight="1" x14ac:dyDescent="0.25"/>
    <row r="1121" ht="12.75" customHeight="1" x14ac:dyDescent="0.25"/>
    <row r="1122" ht="12.75" customHeight="1" x14ac:dyDescent="0.25"/>
    <row r="1123" ht="12.75" customHeight="1" x14ac:dyDescent="0.25"/>
    <row r="1124" ht="12.75" customHeight="1" x14ac:dyDescent="0.25"/>
    <row r="1125" ht="12.75" customHeight="1" x14ac:dyDescent="0.25"/>
    <row r="1126" ht="12.75" customHeight="1" x14ac:dyDescent="0.25"/>
    <row r="1127" ht="12.75" customHeight="1" x14ac:dyDescent="0.25"/>
    <row r="1128" ht="12.75" customHeight="1" x14ac:dyDescent="0.25"/>
    <row r="1129" ht="12.75" customHeight="1" x14ac:dyDescent="0.25"/>
    <row r="1130" ht="12.75" customHeight="1" x14ac:dyDescent="0.25"/>
    <row r="1131" ht="12.75" customHeight="1" x14ac:dyDescent="0.25"/>
    <row r="1132" ht="12.75" customHeight="1" x14ac:dyDescent="0.25"/>
    <row r="1133" ht="12.75" customHeight="1" x14ac:dyDescent="0.25"/>
    <row r="1134" ht="12.75" customHeight="1" x14ac:dyDescent="0.25"/>
    <row r="1135" ht="12.75" customHeight="1" x14ac:dyDescent="0.25"/>
    <row r="1136" ht="12.75" customHeight="1" x14ac:dyDescent="0.25"/>
    <row r="1137" ht="12.75" customHeight="1" x14ac:dyDescent="0.25"/>
    <row r="1138" ht="12.75" customHeight="1" x14ac:dyDescent="0.25"/>
    <row r="1139" ht="12.75" customHeight="1" x14ac:dyDescent="0.25"/>
    <row r="1140" ht="12.75" customHeight="1" x14ac:dyDescent="0.25"/>
    <row r="1141" ht="12.75" customHeight="1" x14ac:dyDescent="0.25"/>
    <row r="1142" ht="12.75" customHeight="1" x14ac:dyDescent="0.25"/>
    <row r="1143" ht="12.75" customHeight="1" x14ac:dyDescent="0.25"/>
    <row r="1144" ht="12.75" customHeight="1" x14ac:dyDescent="0.25"/>
    <row r="1145" ht="12.75" customHeight="1" x14ac:dyDescent="0.25"/>
    <row r="1146" ht="12.75" customHeight="1" x14ac:dyDescent="0.25"/>
    <row r="1147" ht="12.75" customHeight="1" x14ac:dyDescent="0.25"/>
    <row r="1148" ht="12.75" customHeight="1" x14ac:dyDescent="0.25"/>
    <row r="1149" ht="12.75" customHeight="1" x14ac:dyDescent="0.25"/>
    <row r="1150" ht="12.75" customHeight="1" x14ac:dyDescent="0.25"/>
    <row r="1151" ht="12.75" customHeight="1" x14ac:dyDescent="0.25"/>
    <row r="1152" ht="12.75" customHeight="1" x14ac:dyDescent="0.25"/>
    <row r="1153" ht="12.75" customHeight="1" x14ac:dyDescent="0.25"/>
    <row r="1154" ht="12.75" customHeight="1" x14ac:dyDescent="0.25"/>
    <row r="1155" ht="12.75" customHeight="1" x14ac:dyDescent="0.25"/>
    <row r="1156" ht="12.75" customHeight="1" x14ac:dyDescent="0.25"/>
    <row r="1157" ht="12.75" customHeight="1" x14ac:dyDescent="0.25"/>
    <row r="1158" ht="12.75" customHeight="1" x14ac:dyDescent="0.25"/>
    <row r="1159" ht="12.75" customHeight="1" x14ac:dyDescent="0.25"/>
    <row r="1160" ht="12.75" customHeight="1" x14ac:dyDescent="0.25"/>
    <row r="1161" ht="12.75" customHeight="1" x14ac:dyDescent="0.25"/>
    <row r="1162" ht="12.75" customHeight="1" x14ac:dyDescent="0.25"/>
    <row r="1163" ht="12.75" customHeight="1" x14ac:dyDescent="0.25"/>
    <row r="1164" ht="12.75" customHeight="1" x14ac:dyDescent="0.25"/>
    <row r="1165" ht="12.75" customHeight="1" x14ac:dyDescent="0.25"/>
    <row r="1166" ht="12.75" customHeight="1" x14ac:dyDescent="0.25"/>
    <row r="1167" ht="12.75" customHeight="1" x14ac:dyDescent="0.25"/>
    <row r="1168" ht="12.75" customHeight="1" x14ac:dyDescent="0.25"/>
    <row r="1169" ht="12.75" customHeight="1" x14ac:dyDescent="0.25"/>
    <row r="1170" ht="12.75" customHeight="1" x14ac:dyDescent="0.25"/>
    <row r="1171" ht="12.75" customHeight="1" x14ac:dyDescent="0.25"/>
    <row r="1172" ht="12.75" customHeight="1" x14ac:dyDescent="0.25"/>
    <row r="1173" ht="12.75" customHeight="1" x14ac:dyDescent="0.25"/>
    <row r="1174" ht="12.75" customHeight="1" x14ac:dyDescent="0.25"/>
    <row r="1175" ht="12.75" customHeight="1" x14ac:dyDescent="0.25"/>
    <row r="1176" ht="12.75" customHeight="1" x14ac:dyDescent="0.25"/>
    <row r="1177" ht="12.75" customHeight="1" x14ac:dyDescent="0.25"/>
    <row r="1178" ht="12.75" customHeight="1" x14ac:dyDescent="0.25"/>
    <row r="1179" ht="12.75" customHeight="1" x14ac:dyDescent="0.25"/>
    <row r="1180" ht="12.75" customHeight="1" x14ac:dyDescent="0.25"/>
    <row r="1181" ht="12.75" customHeight="1" x14ac:dyDescent="0.25"/>
    <row r="1182" ht="12.75" customHeight="1" x14ac:dyDescent="0.25"/>
    <row r="1183" ht="12.75" customHeight="1" x14ac:dyDescent="0.25"/>
    <row r="1184" ht="12.75" customHeight="1" x14ac:dyDescent="0.25"/>
    <row r="1185" ht="12.75" customHeight="1" x14ac:dyDescent="0.25"/>
    <row r="1186" ht="12.75" customHeight="1" x14ac:dyDescent="0.25"/>
    <row r="1187" ht="12.75" customHeight="1" x14ac:dyDescent="0.25"/>
    <row r="1188" ht="12.75" customHeight="1" x14ac:dyDescent="0.25"/>
    <row r="1189" ht="12.75" customHeight="1" x14ac:dyDescent="0.25"/>
    <row r="1190" ht="12.75" customHeight="1" x14ac:dyDescent="0.25"/>
    <row r="1191" ht="12.75" customHeight="1" x14ac:dyDescent="0.25"/>
    <row r="1192" ht="12.75" customHeight="1" x14ac:dyDescent="0.25"/>
    <row r="1193" ht="12.75" customHeight="1" x14ac:dyDescent="0.25"/>
    <row r="1194" ht="12.75" customHeight="1" x14ac:dyDescent="0.25"/>
    <row r="1195" ht="12.75" customHeight="1" x14ac:dyDescent="0.25"/>
    <row r="1196" ht="12.75" customHeight="1" x14ac:dyDescent="0.25"/>
    <row r="1197" ht="12.75" customHeight="1" x14ac:dyDescent="0.25"/>
    <row r="1198" ht="12.75" customHeight="1" x14ac:dyDescent="0.25"/>
    <row r="1199" ht="12.75" customHeight="1" x14ac:dyDescent="0.25"/>
    <row r="1200" ht="12.75" customHeight="1" x14ac:dyDescent="0.25"/>
    <row r="1201" ht="12.75" customHeight="1" x14ac:dyDescent="0.25"/>
    <row r="1202" ht="12.75" customHeight="1" x14ac:dyDescent="0.25"/>
    <row r="1203" ht="12.75" customHeight="1" x14ac:dyDescent="0.25"/>
    <row r="1204" ht="12.75" customHeight="1" x14ac:dyDescent="0.25"/>
    <row r="1205" ht="12.75" customHeight="1" x14ac:dyDescent="0.25"/>
    <row r="1206" ht="12.75" customHeight="1" x14ac:dyDescent="0.25"/>
    <row r="1207" ht="12.75" customHeight="1" x14ac:dyDescent="0.25"/>
    <row r="1208" ht="12.75" customHeight="1" x14ac:dyDescent="0.25"/>
    <row r="1209" ht="12.75" customHeight="1" x14ac:dyDescent="0.25"/>
    <row r="1210" ht="12.75" customHeight="1" x14ac:dyDescent="0.25"/>
    <row r="1211" ht="12.75" customHeight="1" x14ac:dyDescent="0.25"/>
    <row r="1212" ht="12.75" customHeight="1" x14ac:dyDescent="0.25"/>
    <row r="1213" ht="12.75" customHeight="1" x14ac:dyDescent="0.25"/>
    <row r="1214" ht="12.75" customHeight="1" x14ac:dyDescent="0.25"/>
    <row r="1215" ht="12.75" customHeight="1" x14ac:dyDescent="0.25"/>
    <row r="1216" ht="12.75" customHeight="1" x14ac:dyDescent="0.25"/>
    <row r="1217" ht="12.75" customHeight="1" x14ac:dyDescent="0.25"/>
    <row r="1218" ht="12.75" customHeight="1" x14ac:dyDescent="0.25"/>
    <row r="1219" ht="12.75" customHeight="1" x14ac:dyDescent="0.25"/>
    <row r="1220" ht="12.75" customHeight="1" x14ac:dyDescent="0.25"/>
    <row r="1221" ht="12.75" customHeight="1" x14ac:dyDescent="0.25"/>
    <row r="1222" ht="12.75" customHeight="1" x14ac:dyDescent="0.25"/>
    <row r="1223" ht="12.75" customHeight="1" x14ac:dyDescent="0.25"/>
    <row r="1224" ht="12.75" customHeight="1" x14ac:dyDescent="0.25"/>
    <row r="1225" ht="12.75" customHeight="1" x14ac:dyDescent="0.25"/>
    <row r="1226" ht="12.75" customHeight="1" x14ac:dyDescent="0.25"/>
    <row r="1227" ht="12.75" customHeight="1" x14ac:dyDescent="0.25"/>
    <row r="1228" ht="12.75" customHeight="1" x14ac:dyDescent="0.25"/>
    <row r="1229" ht="12.75" customHeight="1" x14ac:dyDescent="0.25"/>
    <row r="1230" ht="12.75" customHeight="1" x14ac:dyDescent="0.25"/>
    <row r="1231" ht="12.75" customHeight="1" x14ac:dyDescent="0.25"/>
    <row r="1232" ht="12.75" customHeight="1" x14ac:dyDescent="0.25"/>
    <row r="1233" ht="12.75" customHeight="1" x14ac:dyDescent="0.25"/>
    <row r="1234" ht="12.75" customHeight="1" x14ac:dyDescent="0.25"/>
    <row r="1235" ht="12.75" customHeight="1" x14ac:dyDescent="0.25"/>
    <row r="1236" ht="12.75" customHeight="1" x14ac:dyDescent="0.25"/>
    <row r="1237" ht="12.75" customHeight="1" x14ac:dyDescent="0.25"/>
    <row r="1238" ht="12.75" customHeight="1" x14ac:dyDescent="0.25"/>
    <row r="1239" ht="12.75" customHeight="1" x14ac:dyDescent="0.25"/>
    <row r="1240" ht="12.75" customHeight="1" x14ac:dyDescent="0.25"/>
    <row r="1241" ht="12.75" customHeight="1" x14ac:dyDescent="0.25"/>
    <row r="1242" ht="12.75" customHeight="1" x14ac:dyDescent="0.25"/>
    <row r="1243" ht="12.75" customHeight="1" x14ac:dyDescent="0.25"/>
    <row r="1244" ht="12.75" customHeight="1" x14ac:dyDescent="0.25"/>
    <row r="1245" ht="12.75" customHeight="1" x14ac:dyDescent="0.25"/>
    <row r="1246" ht="12.75" customHeight="1" x14ac:dyDescent="0.25"/>
    <row r="1247" ht="12.75" customHeight="1" x14ac:dyDescent="0.25"/>
    <row r="1248" ht="12.75" customHeight="1" x14ac:dyDescent="0.25"/>
    <row r="1249" ht="12.75" customHeight="1" x14ac:dyDescent="0.25"/>
    <row r="1250" ht="12.75" customHeight="1" x14ac:dyDescent="0.25"/>
    <row r="1251" ht="12.75" customHeight="1" x14ac:dyDescent="0.25"/>
    <row r="1252" ht="12.75" customHeight="1" x14ac:dyDescent="0.25"/>
    <row r="1253" ht="12.75" customHeight="1" x14ac:dyDescent="0.25"/>
    <row r="1254" ht="12.75" customHeight="1" x14ac:dyDescent="0.25"/>
    <row r="1255" ht="12.75" customHeight="1" x14ac:dyDescent="0.25"/>
    <row r="1256" ht="12.75" customHeight="1" x14ac:dyDescent="0.25"/>
    <row r="1257" ht="12.75" customHeight="1" x14ac:dyDescent="0.25"/>
    <row r="1258" ht="12.75" customHeight="1" x14ac:dyDescent="0.25"/>
    <row r="1259" ht="12.75" customHeight="1" x14ac:dyDescent="0.25"/>
    <row r="1260" ht="12.75" customHeight="1" x14ac:dyDescent="0.25"/>
    <row r="1261" ht="12.75" customHeight="1" x14ac:dyDescent="0.25"/>
    <row r="1262" ht="12.75" customHeight="1" x14ac:dyDescent="0.25"/>
    <row r="1263" ht="12.75" customHeight="1" x14ac:dyDescent="0.25"/>
    <row r="1264" ht="12.75" customHeight="1" x14ac:dyDescent="0.25"/>
    <row r="1265" ht="12.75" customHeight="1" x14ac:dyDescent="0.25"/>
    <row r="1266" ht="12.75" customHeight="1" x14ac:dyDescent="0.25"/>
    <row r="1267" ht="12.75" customHeight="1" x14ac:dyDescent="0.25"/>
    <row r="1268" ht="12.75" customHeight="1" x14ac:dyDescent="0.25"/>
    <row r="1269" ht="12.75" customHeight="1" x14ac:dyDescent="0.25"/>
    <row r="1270" ht="12.75" customHeight="1" x14ac:dyDescent="0.25"/>
    <row r="1271" ht="12.75" customHeight="1" x14ac:dyDescent="0.25"/>
    <row r="1272" ht="12.75" customHeight="1" x14ac:dyDescent="0.25"/>
    <row r="1273" ht="12.75" customHeight="1" x14ac:dyDescent="0.25"/>
    <row r="1274" ht="12.75" customHeight="1" x14ac:dyDescent="0.25"/>
    <row r="1275" ht="12.75" customHeight="1" x14ac:dyDescent="0.25"/>
    <row r="1276" ht="12.75" customHeight="1" x14ac:dyDescent="0.25"/>
    <row r="1277" ht="12.75" customHeight="1" x14ac:dyDescent="0.25"/>
    <row r="1278" ht="12.75" customHeight="1" x14ac:dyDescent="0.25"/>
    <row r="1279" ht="12.75" customHeight="1" x14ac:dyDescent="0.25"/>
    <row r="1280" ht="12.75" customHeight="1" x14ac:dyDescent="0.25"/>
    <row r="1281" ht="12.75" customHeight="1" x14ac:dyDescent="0.25"/>
    <row r="1282" ht="12.75" customHeight="1" x14ac:dyDescent="0.25"/>
    <row r="1283" ht="12.75" customHeight="1" x14ac:dyDescent="0.25"/>
    <row r="1284" ht="12.75" customHeight="1" x14ac:dyDescent="0.25"/>
    <row r="1285" ht="12.75" customHeight="1" x14ac:dyDescent="0.25"/>
    <row r="1286" ht="12.75" customHeight="1" x14ac:dyDescent="0.25"/>
    <row r="1287" ht="12.75" customHeight="1" x14ac:dyDescent="0.25"/>
    <row r="1288" ht="12.75" customHeight="1" x14ac:dyDescent="0.25"/>
    <row r="1289" ht="12.75" customHeight="1" x14ac:dyDescent="0.25"/>
    <row r="1290" ht="12.75" customHeight="1" x14ac:dyDescent="0.25"/>
    <row r="1291" ht="12.75" customHeight="1" x14ac:dyDescent="0.25"/>
    <row r="1292" ht="12.75" customHeight="1" x14ac:dyDescent="0.25"/>
    <row r="1293" ht="12.75" customHeight="1" x14ac:dyDescent="0.25"/>
    <row r="1294" ht="12.75" customHeight="1" x14ac:dyDescent="0.25"/>
    <row r="1295" ht="12.75" customHeight="1" x14ac:dyDescent="0.25"/>
    <row r="1296" ht="12.75" customHeight="1" x14ac:dyDescent="0.25"/>
    <row r="1297" ht="12.75" customHeight="1" x14ac:dyDescent="0.25"/>
    <row r="1298" ht="12.75" customHeight="1" x14ac:dyDescent="0.25"/>
    <row r="1299" ht="12.75" customHeight="1" x14ac:dyDescent="0.25"/>
    <row r="1300" ht="12.75" customHeight="1" x14ac:dyDescent="0.25"/>
    <row r="1301" ht="12.75" customHeight="1" x14ac:dyDescent="0.25"/>
    <row r="1302" ht="12.75" customHeight="1" x14ac:dyDescent="0.25"/>
    <row r="1303" ht="12.75" customHeight="1" x14ac:dyDescent="0.25"/>
    <row r="1304" ht="12.75" customHeight="1" x14ac:dyDescent="0.25"/>
    <row r="1305" ht="12.75" customHeight="1" x14ac:dyDescent="0.25"/>
    <row r="1306" ht="12.75" customHeight="1" x14ac:dyDescent="0.25"/>
    <row r="1307" ht="12.75" customHeight="1" x14ac:dyDescent="0.25"/>
    <row r="1308" ht="12.75" customHeight="1" x14ac:dyDescent="0.25"/>
    <row r="1309" ht="12.75" customHeight="1" x14ac:dyDescent="0.25"/>
    <row r="1310" ht="12.75" customHeight="1" x14ac:dyDescent="0.25"/>
    <row r="1311" ht="12.75" customHeight="1" x14ac:dyDescent="0.25"/>
    <row r="1312" ht="12.75" customHeight="1" x14ac:dyDescent="0.25"/>
    <row r="1313" ht="12.75" customHeight="1" x14ac:dyDescent="0.25"/>
    <row r="1314" ht="12.75" customHeight="1" x14ac:dyDescent="0.25"/>
    <row r="1315" ht="12.75" customHeight="1" x14ac:dyDescent="0.25"/>
    <row r="1316" ht="12.75" customHeight="1" x14ac:dyDescent="0.25"/>
    <row r="1317" ht="12.75" customHeight="1" x14ac:dyDescent="0.25"/>
    <row r="1318" ht="12.75" customHeight="1" x14ac:dyDescent="0.25"/>
    <row r="1319" ht="12.75" customHeight="1" x14ac:dyDescent="0.25"/>
    <row r="1320" ht="12.75" customHeight="1" x14ac:dyDescent="0.25"/>
    <row r="1321" ht="12.75" customHeight="1" x14ac:dyDescent="0.25"/>
    <row r="1322" ht="12.75" customHeight="1" x14ac:dyDescent="0.25"/>
    <row r="1323" ht="12.75" customHeight="1" x14ac:dyDescent="0.25"/>
    <row r="1324" ht="12.75" customHeight="1" x14ac:dyDescent="0.25"/>
    <row r="1325" ht="12.75" customHeight="1" x14ac:dyDescent="0.25"/>
    <row r="1326" ht="12.75" customHeight="1" x14ac:dyDescent="0.25"/>
    <row r="1327" ht="12.75" customHeight="1" x14ac:dyDescent="0.25"/>
    <row r="1328" ht="12.75" customHeight="1" x14ac:dyDescent="0.25"/>
    <row r="1329" ht="12.75" customHeight="1" x14ac:dyDescent="0.25"/>
    <row r="1330" ht="12.75" customHeight="1" x14ac:dyDescent="0.25"/>
    <row r="1331" ht="12.75" customHeight="1" x14ac:dyDescent="0.25"/>
    <row r="1332" ht="12.75" customHeight="1" x14ac:dyDescent="0.25"/>
    <row r="1333" ht="12.75" customHeight="1" x14ac:dyDescent="0.25"/>
    <row r="1334" ht="12.75" customHeight="1" x14ac:dyDescent="0.25"/>
    <row r="1335" ht="12.75" customHeight="1" x14ac:dyDescent="0.25"/>
    <row r="1336" ht="12.75" customHeight="1" x14ac:dyDescent="0.25"/>
    <row r="1337" ht="12.75" customHeight="1" x14ac:dyDescent="0.25"/>
    <row r="1338" ht="12.75" customHeight="1" x14ac:dyDescent="0.25"/>
    <row r="1339" ht="12.75" customHeight="1" x14ac:dyDescent="0.25"/>
    <row r="1340" ht="12.75" customHeight="1" x14ac:dyDescent="0.25"/>
    <row r="1341" ht="12.75" customHeight="1" x14ac:dyDescent="0.25"/>
    <row r="1342" ht="12.75" customHeight="1" x14ac:dyDescent="0.25"/>
    <row r="1343" ht="12.75" customHeight="1" x14ac:dyDescent="0.25"/>
    <row r="1344" ht="12.75" customHeight="1" x14ac:dyDescent="0.25"/>
    <row r="1345" ht="12.75" customHeight="1" x14ac:dyDescent="0.25"/>
    <row r="1346" ht="12.75" customHeight="1" x14ac:dyDescent="0.25"/>
    <row r="1347" ht="12.75" customHeight="1" x14ac:dyDescent="0.25"/>
    <row r="1348" ht="12.75" customHeight="1" x14ac:dyDescent="0.25"/>
    <row r="1349" ht="12.75" customHeight="1" x14ac:dyDescent="0.25"/>
    <row r="1350" ht="12.75" customHeight="1" x14ac:dyDescent="0.25"/>
    <row r="1351" ht="12.75" customHeight="1" x14ac:dyDescent="0.25"/>
    <row r="1352" ht="12.75" customHeight="1" x14ac:dyDescent="0.25"/>
    <row r="1353" ht="12.75" customHeight="1" x14ac:dyDescent="0.25"/>
    <row r="1354" ht="12.75" customHeight="1" x14ac:dyDescent="0.25"/>
    <row r="1355" ht="12.75" customHeight="1" x14ac:dyDescent="0.25"/>
    <row r="1356" ht="12.75" customHeight="1" x14ac:dyDescent="0.25"/>
    <row r="1357" ht="12.75" customHeight="1" x14ac:dyDescent="0.25"/>
    <row r="1358" ht="12.75" customHeight="1" x14ac:dyDescent="0.25"/>
    <row r="1359" ht="12.75" customHeight="1" x14ac:dyDescent="0.25"/>
    <row r="1360" ht="12.75" customHeight="1" x14ac:dyDescent="0.25"/>
    <row r="1361" ht="12.75" customHeight="1" x14ac:dyDescent="0.25"/>
    <row r="1362" ht="12.75" customHeight="1" x14ac:dyDescent="0.25"/>
    <row r="1363" ht="12.75" customHeight="1" x14ac:dyDescent="0.25"/>
    <row r="1364" ht="12.75" customHeight="1" x14ac:dyDescent="0.25"/>
    <row r="1365" ht="12.75" customHeight="1" x14ac:dyDescent="0.25"/>
    <row r="1366" ht="12.75" customHeight="1" x14ac:dyDescent="0.25"/>
    <row r="1367" ht="12.75" customHeight="1" x14ac:dyDescent="0.25"/>
    <row r="1368" ht="12.75" customHeight="1" x14ac:dyDescent="0.25"/>
    <row r="1369" ht="12.75" customHeight="1" x14ac:dyDescent="0.25"/>
    <row r="1370" ht="12.75" customHeight="1" x14ac:dyDescent="0.25"/>
    <row r="1371" ht="12.75" customHeight="1" x14ac:dyDescent="0.25"/>
    <row r="1372" ht="12.75" customHeight="1" x14ac:dyDescent="0.25"/>
    <row r="1373" ht="12.75" customHeight="1" x14ac:dyDescent="0.25"/>
    <row r="1374" ht="12.75" customHeight="1" x14ac:dyDescent="0.25"/>
    <row r="1375" ht="12.75" customHeight="1" x14ac:dyDescent="0.25"/>
    <row r="1376" ht="12.75" customHeight="1" x14ac:dyDescent="0.25"/>
    <row r="1377" ht="12.75" customHeight="1" x14ac:dyDescent="0.25"/>
    <row r="1378" ht="12.75" customHeight="1" x14ac:dyDescent="0.25"/>
    <row r="1379" ht="12.75" customHeight="1" x14ac:dyDescent="0.25"/>
    <row r="1380" ht="12.75" customHeight="1" x14ac:dyDescent="0.25"/>
    <row r="1381" ht="12.75" customHeight="1" x14ac:dyDescent="0.25"/>
    <row r="1382" ht="12.75" customHeight="1" x14ac:dyDescent="0.25"/>
    <row r="1383" ht="12.75" customHeight="1" x14ac:dyDescent="0.25"/>
    <row r="1384" ht="12.75" customHeight="1" x14ac:dyDescent="0.25"/>
    <row r="1385" ht="12.75" customHeight="1" x14ac:dyDescent="0.25"/>
    <row r="1386" ht="12.75" customHeight="1" x14ac:dyDescent="0.25"/>
    <row r="1387" ht="12.75" customHeight="1" x14ac:dyDescent="0.25"/>
    <row r="1388" ht="12.75" customHeight="1" x14ac:dyDescent="0.25"/>
    <row r="1389" ht="12.75" customHeight="1" x14ac:dyDescent="0.25"/>
    <row r="1390" ht="12.75" customHeight="1" x14ac:dyDescent="0.25"/>
    <row r="1391" ht="12.75" customHeight="1" x14ac:dyDescent="0.25"/>
    <row r="1392" ht="12.75" customHeight="1" x14ac:dyDescent="0.25"/>
    <row r="1393" ht="12.75" customHeight="1" x14ac:dyDescent="0.25"/>
    <row r="1394" ht="12.75" customHeight="1" x14ac:dyDescent="0.25"/>
    <row r="1395" ht="12.75" customHeight="1" x14ac:dyDescent="0.25"/>
    <row r="1396" ht="12.75" customHeight="1" x14ac:dyDescent="0.25"/>
    <row r="1397" ht="12.75" customHeight="1" x14ac:dyDescent="0.25"/>
    <row r="1398" ht="12.75" customHeight="1" x14ac:dyDescent="0.25"/>
    <row r="1399" ht="12.75" customHeight="1" x14ac:dyDescent="0.25"/>
    <row r="1400" ht="12.75" customHeight="1" x14ac:dyDescent="0.25"/>
    <row r="1401" ht="12.75" customHeight="1" x14ac:dyDescent="0.25"/>
    <row r="1402" ht="12.75" customHeight="1" x14ac:dyDescent="0.25"/>
    <row r="1403" ht="12.75" customHeight="1" x14ac:dyDescent="0.25"/>
    <row r="1404" ht="12.75" customHeight="1" x14ac:dyDescent="0.25"/>
    <row r="1405" ht="12.75" customHeight="1" x14ac:dyDescent="0.25"/>
    <row r="1406" ht="12.75" customHeight="1" x14ac:dyDescent="0.25"/>
    <row r="1407" ht="12.75" customHeight="1" x14ac:dyDescent="0.25"/>
    <row r="1408" ht="12.75" customHeight="1" x14ac:dyDescent="0.25"/>
    <row r="1409" ht="12.75" customHeight="1" x14ac:dyDescent="0.25"/>
    <row r="1410" ht="12.75" customHeight="1" x14ac:dyDescent="0.25"/>
    <row r="1411" ht="12.75" customHeight="1" x14ac:dyDescent="0.25"/>
    <row r="1412" ht="12.75" customHeight="1" x14ac:dyDescent="0.25"/>
    <row r="1413" ht="12.75" customHeight="1" x14ac:dyDescent="0.25"/>
    <row r="1414" ht="12.75" customHeight="1" x14ac:dyDescent="0.25"/>
    <row r="1415" ht="12.75" customHeight="1" x14ac:dyDescent="0.25"/>
    <row r="1416" ht="12.75" customHeight="1" x14ac:dyDescent="0.25"/>
    <row r="1417" ht="12.75" customHeight="1" x14ac:dyDescent="0.25"/>
    <row r="1418" ht="12.75" customHeight="1" x14ac:dyDescent="0.25"/>
    <row r="1419" ht="12.75" customHeight="1" x14ac:dyDescent="0.25"/>
    <row r="1420" ht="12.75" customHeight="1" x14ac:dyDescent="0.25"/>
    <row r="1421" ht="12.75" customHeight="1" x14ac:dyDescent="0.25"/>
    <row r="1422" ht="12.75" customHeight="1" x14ac:dyDescent="0.25"/>
    <row r="1423" ht="12.75" customHeight="1" x14ac:dyDescent="0.25"/>
    <row r="1424" ht="12.75" customHeight="1" x14ac:dyDescent="0.25"/>
    <row r="1425" ht="12.75" customHeight="1" x14ac:dyDescent="0.25"/>
    <row r="1426" ht="12.75" customHeight="1" x14ac:dyDescent="0.25"/>
    <row r="1427" ht="12.75" customHeight="1" x14ac:dyDescent="0.25"/>
    <row r="1428" ht="12.75" customHeight="1" x14ac:dyDescent="0.25"/>
    <row r="1429" ht="12.75" customHeight="1" x14ac:dyDescent="0.25"/>
    <row r="1430" ht="12.75" customHeight="1" x14ac:dyDescent="0.25"/>
    <row r="1431" ht="12.75" customHeight="1" x14ac:dyDescent="0.25"/>
    <row r="1432" ht="12.75" customHeight="1" x14ac:dyDescent="0.25"/>
    <row r="1433" ht="12.75" customHeight="1" x14ac:dyDescent="0.25"/>
    <row r="1434" ht="12.75" customHeight="1" x14ac:dyDescent="0.25"/>
    <row r="1435" ht="12.75" customHeight="1" x14ac:dyDescent="0.25"/>
    <row r="1436" ht="12.75" customHeight="1" x14ac:dyDescent="0.25"/>
    <row r="1437" ht="12.75" customHeight="1" x14ac:dyDescent="0.25"/>
    <row r="1438" ht="12.75" customHeight="1" x14ac:dyDescent="0.25"/>
    <row r="1439" ht="12.75" customHeight="1" x14ac:dyDescent="0.25"/>
    <row r="1440" ht="12.75" customHeight="1" x14ac:dyDescent="0.25"/>
    <row r="1441" ht="12.75" customHeight="1" x14ac:dyDescent="0.25"/>
    <row r="1442" ht="12.75" customHeight="1" x14ac:dyDescent="0.25"/>
    <row r="1443" ht="12.75" customHeight="1" x14ac:dyDescent="0.25"/>
    <row r="1444" ht="12.75" customHeight="1" x14ac:dyDescent="0.25"/>
    <row r="1445" ht="12.75" customHeight="1" x14ac:dyDescent="0.25"/>
    <row r="1446" ht="12.75" customHeight="1" x14ac:dyDescent="0.25"/>
    <row r="1447" ht="12.75" customHeight="1" x14ac:dyDescent="0.25"/>
    <row r="1448" ht="12.75" customHeight="1" x14ac:dyDescent="0.25"/>
    <row r="1449" ht="12.75" customHeight="1" x14ac:dyDescent="0.25"/>
    <row r="1450" ht="12.75" customHeight="1" x14ac:dyDescent="0.25"/>
    <row r="1451" ht="12.75" customHeight="1" x14ac:dyDescent="0.25"/>
    <row r="1452" ht="12.75" customHeight="1" x14ac:dyDescent="0.25"/>
    <row r="1453" ht="12.75" customHeight="1" x14ac:dyDescent="0.25"/>
    <row r="1454" ht="12.75" customHeight="1" x14ac:dyDescent="0.25"/>
    <row r="1455" ht="12.75" customHeight="1" x14ac:dyDescent="0.25"/>
    <row r="1456" ht="12.75" customHeight="1" x14ac:dyDescent="0.25"/>
    <row r="1457" ht="12.75" customHeight="1" x14ac:dyDescent="0.25"/>
    <row r="1458" ht="12.75" customHeight="1" x14ac:dyDescent="0.25"/>
    <row r="1459" ht="12.75" customHeight="1" x14ac:dyDescent="0.25"/>
    <row r="1460" ht="12.75" customHeight="1" x14ac:dyDescent="0.25"/>
    <row r="1461" ht="12.75" customHeight="1" x14ac:dyDescent="0.25"/>
    <row r="1462" ht="12.75" customHeight="1" x14ac:dyDescent="0.25"/>
    <row r="1463" ht="12.75" customHeight="1" x14ac:dyDescent="0.25"/>
    <row r="1464" ht="12.75" customHeight="1" x14ac:dyDescent="0.25"/>
    <row r="1465" ht="12.75" customHeight="1" x14ac:dyDescent="0.25"/>
    <row r="1466" ht="12.75" customHeight="1" x14ac:dyDescent="0.25"/>
    <row r="1467" ht="12.75" customHeight="1" x14ac:dyDescent="0.25"/>
    <row r="1468" ht="12.75" customHeight="1" x14ac:dyDescent="0.25"/>
    <row r="1469" ht="12.75" customHeight="1" x14ac:dyDescent="0.25"/>
    <row r="1470" ht="12.75" customHeight="1" x14ac:dyDescent="0.25"/>
    <row r="1471" ht="12.75" customHeight="1" x14ac:dyDescent="0.25"/>
    <row r="1472" ht="12.75" customHeight="1" x14ac:dyDescent="0.25"/>
    <row r="1473" ht="12.75" customHeight="1" x14ac:dyDescent="0.25"/>
    <row r="1474" ht="12.75" customHeight="1" x14ac:dyDescent="0.25"/>
    <row r="1475" ht="12.75" customHeight="1" x14ac:dyDescent="0.25"/>
    <row r="1476" ht="12.75" customHeight="1" x14ac:dyDescent="0.25"/>
    <row r="1477" ht="12.75" customHeight="1" x14ac:dyDescent="0.25"/>
    <row r="1478" ht="12.75" customHeight="1" x14ac:dyDescent="0.25"/>
    <row r="1479" ht="12.75" customHeight="1" x14ac:dyDescent="0.25"/>
    <row r="1480" ht="12.75" customHeight="1" x14ac:dyDescent="0.25"/>
    <row r="1481" ht="12.75" customHeight="1" x14ac:dyDescent="0.25"/>
    <row r="1482" ht="12.75" customHeight="1" x14ac:dyDescent="0.25"/>
    <row r="1483" ht="12.75" customHeight="1" x14ac:dyDescent="0.25"/>
    <row r="1484" ht="12.75" customHeight="1" x14ac:dyDescent="0.25"/>
    <row r="1485" ht="12.75" customHeight="1" x14ac:dyDescent="0.25"/>
    <row r="1486" ht="12.75" customHeight="1" x14ac:dyDescent="0.25"/>
    <row r="1487" ht="12.75" customHeight="1" x14ac:dyDescent="0.25"/>
    <row r="1488" ht="12.75" customHeight="1" x14ac:dyDescent="0.25"/>
    <row r="1489" ht="12.75" customHeight="1" x14ac:dyDescent="0.25"/>
    <row r="1490" ht="12.75" customHeight="1" x14ac:dyDescent="0.25"/>
    <row r="1491" ht="12.75" customHeight="1" x14ac:dyDescent="0.25"/>
    <row r="1492" ht="12.75" customHeight="1" x14ac:dyDescent="0.25"/>
    <row r="1493" ht="12.75" customHeight="1" x14ac:dyDescent="0.25"/>
    <row r="1494" ht="12.75" customHeight="1" x14ac:dyDescent="0.25"/>
    <row r="1495" ht="12.75" customHeight="1" x14ac:dyDescent="0.25"/>
    <row r="1496" ht="12.75" customHeight="1" x14ac:dyDescent="0.25"/>
    <row r="1497" ht="12.75" customHeight="1" x14ac:dyDescent="0.25"/>
    <row r="1498" ht="12.75" customHeight="1" x14ac:dyDescent="0.25"/>
    <row r="1499" ht="12.75" customHeight="1" x14ac:dyDescent="0.25"/>
    <row r="1500" ht="12.75" customHeight="1" x14ac:dyDescent="0.25"/>
    <row r="1501" ht="12.75" customHeight="1" x14ac:dyDescent="0.25"/>
    <row r="1502" ht="12.75" customHeight="1" x14ac:dyDescent="0.25"/>
    <row r="1503" ht="12.75" customHeight="1" x14ac:dyDescent="0.25"/>
    <row r="1504" ht="12.75" customHeight="1" x14ac:dyDescent="0.25"/>
    <row r="1505" ht="12.75" customHeight="1" x14ac:dyDescent="0.25"/>
    <row r="1506" ht="12.75" customHeight="1" x14ac:dyDescent="0.25"/>
    <row r="1507" ht="12.75" customHeight="1" x14ac:dyDescent="0.25"/>
    <row r="1508" ht="12.75" customHeight="1" x14ac:dyDescent="0.25"/>
    <row r="1509" ht="12.75" customHeight="1" x14ac:dyDescent="0.25"/>
    <row r="1510" ht="12.75" customHeight="1" x14ac:dyDescent="0.25"/>
    <row r="1511" ht="12.75" customHeight="1" x14ac:dyDescent="0.25"/>
    <row r="1512" ht="12.75" customHeight="1" x14ac:dyDescent="0.25"/>
    <row r="1513" ht="12.75" customHeight="1" x14ac:dyDescent="0.25"/>
    <row r="1514" ht="12.75" customHeight="1" x14ac:dyDescent="0.25"/>
    <row r="1515" ht="12.75" customHeight="1" x14ac:dyDescent="0.25"/>
    <row r="1516" ht="12.75" customHeight="1" x14ac:dyDescent="0.25"/>
    <row r="1517" ht="12.75" customHeight="1" x14ac:dyDescent="0.25"/>
    <row r="1518" ht="12.75" customHeight="1" x14ac:dyDescent="0.25"/>
    <row r="1519" ht="12.75" customHeight="1" x14ac:dyDescent="0.25"/>
    <row r="1520" ht="12.75" customHeight="1" x14ac:dyDescent="0.25"/>
    <row r="1521" ht="12.75" customHeight="1" x14ac:dyDescent="0.25"/>
    <row r="1522" ht="12.75" customHeight="1" x14ac:dyDescent="0.25"/>
    <row r="1523" ht="12.75" customHeight="1" x14ac:dyDescent="0.25"/>
    <row r="1524" ht="12.75" customHeight="1" x14ac:dyDescent="0.25"/>
    <row r="1525" ht="12.75" customHeight="1" x14ac:dyDescent="0.25"/>
    <row r="1526" ht="12.75" customHeight="1" x14ac:dyDescent="0.25"/>
    <row r="1527" ht="12.75" customHeight="1" x14ac:dyDescent="0.25"/>
    <row r="1528" ht="12.75" customHeight="1" x14ac:dyDescent="0.25"/>
    <row r="1529" ht="12.75" customHeight="1" x14ac:dyDescent="0.25"/>
    <row r="1530" ht="12.75" customHeight="1" x14ac:dyDescent="0.25"/>
    <row r="1531" ht="12.75" customHeight="1" x14ac:dyDescent="0.25"/>
    <row r="1532" ht="12.75" customHeight="1" x14ac:dyDescent="0.25"/>
    <row r="1533" ht="12.75" customHeight="1" x14ac:dyDescent="0.25"/>
    <row r="1534" ht="12.75" customHeight="1" x14ac:dyDescent="0.25"/>
    <row r="1535" ht="12.75" customHeight="1" x14ac:dyDescent="0.25"/>
    <row r="1536" ht="12.75" customHeight="1" x14ac:dyDescent="0.25"/>
    <row r="1537" ht="12.75" customHeight="1" x14ac:dyDescent="0.25"/>
    <row r="1538" ht="12.75" customHeight="1" x14ac:dyDescent="0.25"/>
    <row r="1539" ht="12.75" customHeight="1" x14ac:dyDescent="0.25"/>
    <row r="1540" ht="12.75" customHeight="1" x14ac:dyDescent="0.25"/>
    <row r="1541" ht="12.75" customHeight="1" x14ac:dyDescent="0.25"/>
    <row r="1542" ht="12.75" customHeight="1" x14ac:dyDescent="0.25"/>
    <row r="1543" ht="12.75" customHeight="1" x14ac:dyDescent="0.25"/>
    <row r="1544" ht="12.75" customHeight="1" x14ac:dyDescent="0.25"/>
    <row r="1545" ht="12.75" customHeight="1" x14ac:dyDescent="0.25"/>
    <row r="1546" ht="12.75" customHeight="1" x14ac:dyDescent="0.25"/>
    <row r="1547" ht="12.75" customHeight="1" x14ac:dyDescent="0.25"/>
    <row r="1548" ht="12.75" customHeight="1" x14ac:dyDescent="0.25"/>
    <row r="1549" ht="12.75" customHeight="1" x14ac:dyDescent="0.25"/>
    <row r="1550" ht="12.75" customHeight="1" x14ac:dyDescent="0.25"/>
    <row r="1551" ht="12.75" customHeight="1" x14ac:dyDescent="0.25"/>
    <row r="1552" ht="12.75" customHeight="1" x14ac:dyDescent="0.25"/>
    <row r="1553" ht="12.75" customHeight="1" x14ac:dyDescent="0.25"/>
    <row r="1554" ht="12.75" customHeight="1" x14ac:dyDescent="0.25"/>
    <row r="1555" ht="12.75" customHeight="1" x14ac:dyDescent="0.25"/>
    <row r="1556" ht="12.75" customHeight="1" x14ac:dyDescent="0.25"/>
    <row r="1557" ht="12.75" customHeight="1" x14ac:dyDescent="0.25"/>
    <row r="1558" ht="12.75" customHeight="1" x14ac:dyDescent="0.25"/>
    <row r="1559" ht="12.75" customHeight="1" x14ac:dyDescent="0.25"/>
    <row r="1560" ht="12.75" customHeight="1" x14ac:dyDescent="0.25"/>
    <row r="1561" ht="12.75" customHeight="1" x14ac:dyDescent="0.25"/>
    <row r="1562" ht="12.75" customHeight="1" x14ac:dyDescent="0.25"/>
    <row r="1563" ht="12.75" customHeight="1" x14ac:dyDescent="0.25"/>
    <row r="1564" ht="12.75" customHeight="1" x14ac:dyDescent="0.25"/>
    <row r="1565" ht="12.75" customHeight="1" x14ac:dyDescent="0.25"/>
    <row r="1566" ht="12.75" customHeight="1" x14ac:dyDescent="0.25"/>
    <row r="1567" ht="12.75" customHeight="1" x14ac:dyDescent="0.25"/>
    <row r="1568" ht="12.75" customHeight="1" x14ac:dyDescent="0.25"/>
    <row r="1569" ht="12.75" customHeight="1" x14ac:dyDescent="0.25"/>
    <row r="1570" ht="12.75" customHeight="1" x14ac:dyDescent="0.25"/>
    <row r="1571" ht="12.75" customHeight="1" x14ac:dyDescent="0.25"/>
    <row r="1572" ht="12.75" customHeight="1" x14ac:dyDescent="0.25"/>
    <row r="1573" ht="12.75" customHeight="1" x14ac:dyDescent="0.25"/>
    <row r="1574" ht="12.75" customHeight="1" x14ac:dyDescent="0.25"/>
    <row r="1575" ht="12.75" customHeight="1" x14ac:dyDescent="0.25"/>
    <row r="1576" ht="12.75" customHeight="1" x14ac:dyDescent="0.25"/>
    <row r="1577" ht="12.75" customHeight="1" x14ac:dyDescent="0.25"/>
    <row r="1578" ht="12.75" customHeight="1" x14ac:dyDescent="0.25"/>
    <row r="1579" ht="12.75" customHeight="1" x14ac:dyDescent="0.25"/>
    <row r="1580" ht="12.75" customHeight="1" x14ac:dyDescent="0.25"/>
    <row r="1581" ht="12.75" customHeight="1" x14ac:dyDescent="0.25"/>
    <row r="1582" ht="12.75" customHeight="1" x14ac:dyDescent="0.25"/>
    <row r="1583" ht="12.75" customHeight="1" x14ac:dyDescent="0.25"/>
    <row r="1584" ht="12.75" customHeight="1" x14ac:dyDescent="0.25"/>
    <row r="1585" ht="12.75" customHeight="1" x14ac:dyDescent="0.25"/>
    <row r="1586" ht="12.75" customHeight="1" x14ac:dyDescent="0.25"/>
    <row r="1587" ht="12.75" customHeight="1" x14ac:dyDescent="0.25"/>
    <row r="1588" ht="12.75" customHeight="1" x14ac:dyDescent="0.25"/>
    <row r="1589" ht="12.75" customHeight="1" x14ac:dyDescent="0.25"/>
    <row r="1590" ht="12.75" customHeight="1" x14ac:dyDescent="0.25"/>
    <row r="1591" ht="12.75" customHeight="1" x14ac:dyDescent="0.25"/>
    <row r="1592" ht="12.75" customHeight="1" x14ac:dyDescent="0.25"/>
    <row r="1593" ht="12.75" customHeight="1" x14ac:dyDescent="0.25"/>
    <row r="1594" ht="12.75" customHeight="1" x14ac:dyDescent="0.25"/>
    <row r="1595" ht="12.75" customHeight="1" x14ac:dyDescent="0.25"/>
    <row r="1596" ht="12.75" customHeight="1" x14ac:dyDescent="0.25"/>
    <row r="1597" ht="12.75" customHeight="1" x14ac:dyDescent="0.25"/>
    <row r="1598" ht="12.75" customHeight="1" x14ac:dyDescent="0.25"/>
    <row r="1599" ht="12.75" customHeight="1" x14ac:dyDescent="0.25"/>
    <row r="1600" ht="12.75" customHeight="1" x14ac:dyDescent="0.25"/>
    <row r="1601" ht="12.75" customHeight="1" x14ac:dyDescent="0.25"/>
    <row r="1602" ht="12.75" customHeight="1" x14ac:dyDescent="0.25"/>
    <row r="1603" ht="12.75" customHeight="1" x14ac:dyDescent="0.25"/>
    <row r="1604" ht="12.75" customHeight="1" x14ac:dyDescent="0.25"/>
    <row r="1605" ht="12.75" customHeight="1" x14ac:dyDescent="0.25"/>
    <row r="1606" ht="12.75" customHeight="1" x14ac:dyDescent="0.25"/>
    <row r="1607" ht="12.75" customHeight="1" x14ac:dyDescent="0.25"/>
    <row r="1608" ht="12.75" customHeight="1" x14ac:dyDescent="0.25"/>
    <row r="1609" ht="12.75" customHeight="1" x14ac:dyDescent="0.25"/>
    <row r="1610" ht="12.75" customHeight="1" x14ac:dyDescent="0.25"/>
    <row r="1611" ht="12.75" customHeight="1" x14ac:dyDescent="0.25"/>
    <row r="1612" ht="12.75" customHeight="1" x14ac:dyDescent="0.25"/>
    <row r="1613" ht="12.75" customHeight="1" x14ac:dyDescent="0.25"/>
    <row r="1614" ht="12.75" customHeight="1" x14ac:dyDescent="0.25"/>
    <row r="1615" ht="12.75" customHeight="1" x14ac:dyDescent="0.25"/>
    <row r="1616" ht="12.75" customHeight="1" x14ac:dyDescent="0.25"/>
    <row r="1617" ht="12.75" customHeight="1" x14ac:dyDescent="0.25"/>
    <row r="1618" ht="12.75" customHeight="1" x14ac:dyDescent="0.25"/>
    <row r="1619" ht="12.75" customHeight="1" x14ac:dyDescent="0.25"/>
    <row r="1620" ht="12.75" customHeight="1" x14ac:dyDescent="0.25"/>
    <row r="1621" ht="12.75" customHeight="1" x14ac:dyDescent="0.25"/>
    <row r="1622" ht="12.75" customHeight="1" x14ac:dyDescent="0.25"/>
    <row r="1623" ht="12.75" customHeight="1" x14ac:dyDescent="0.25"/>
    <row r="1624" ht="12.75" customHeight="1" x14ac:dyDescent="0.25"/>
    <row r="1625" ht="12.75" customHeight="1" x14ac:dyDescent="0.25"/>
    <row r="1626" ht="12.75" customHeight="1" x14ac:dyDescent="0.25"/>
    <row r="1627" ht="12.75" customHeight="1" x14ac:dyDescent="0.25"/>
    <row r="1628" ht="12.75" customHeight="1" x14ac:dyDescent="0.25"/>
    <row r="1629" ht="12.75" customHeight="1" x14ac:dyDescent="0.25"/>
    <row r="1630" ht="12.75" customHeight="1" x14ac:dyDescent="0.25"/>
    <row r="1631" ht="12.75" customHeight="1" x14ac:dyDescent="0.25"/>
    <row r="1632" ht="12.75" customHeight="1" x14ac:dyDescent="0.25"/>
    <row r="1633" ht="12.75" customHeight="1" x14ac:dyDescent="0.25"/>
    <row r="1634" ht="12.75" customHeight="1" x14ac:dyDescent="0.25"/>
    <row r="1635" ht="12.75" customHeight="1" x14ac:dyDescent="0.25"/>
    <row r="1636" ht="12.75" customHeight="1" x14ac:dyDescent="0.25"/>
    <row r="1637" ht="12.75" customHeight="1" x14ac:dyDescent="0.25"/>
    <row r="1638" ht="12.75" customHeight="1" x14ac:dyDescent="0.25"/>
    <row r="1639" ht="12.75" customHeight="1" x14ac:dyDescent="0.25"/>
    <row r="1640" ht="12.75" customHeight="1" x14ac:dyDescent="0.25"/>
    <row r="1641" ht="12.75" customHeight="1" x14ac:dyDescent="0.25"/>
    <row r="1642" ht="12.75" customHeight="1" x14ac:dyDescent="0.25"/>
    <row r="1643" ht="12.75" customHeight="1" x14ac:dyDescent="0.25"/>
    <row r="1644" ht="12.75" customHeight="1" x14ac:dyDescent="0.25"/>
    <row r="1645" ht="12.75" customHeight="1" x14ac:dyDescent="0.25"/>
    <row r="1646" ht="12.75" customHeight="1" x14ac:dyDescent="0.25"/>
    <row r="1647" ht="12.75" customHeight="1" x14ac:dyDescent="0.25"/>
    <row r="1648" ht="12.75" customHeight="1" x14ac:dyDescent="0.25"/>
    <row r="1649" ht="12.75" customHeight="1" x14ac:dyDescent="0.25"/>
    <row r="1650" ht="12.75" customHeight="1" x14ac:dyDescent="0.25"/>
    <row r="1651" ht="12.75" customHeight="1" x14ac:dyDescent="0.25"/>
    <row r="1652" ht="12.75" customHeight="1" x14ac:dyDescent="0.25"/>
    <row r="1653" ht="12.75" customHeight="1" x14ac:dyDescent="0.25"/>
    <row r="1654" ht="12.75" customHeight="1" x14ac:dyDescent="0.25"/>
    <row r="1655" ht="12.75" customHeight="1" x14ac:dyDescent="0.25"/>
    <row r="1656" ht="12.75" customHeight="1" x14ac:dyDescent="0.25"/>
    <row r="1657" ht="12.75" customHeight="1" x14ac:dyDescent="0.25"/>
    <row r="1658" ht="12.75" customHeight="1" x14ac:dyDescent="0.25"/>
    <row r="1659" ht="12.75" customHeight="1" x14ac:dyDescent="0.25"/>
    <row r="1660" ht="12.75" customHeight="1" x14ac:dyDescent="0.25"/>
    <row r="1661" ht="12.75" customHeight="1" x14ac:dyDescent="0.25"/>
    <row r="1662" ht="12.75" customHeight="1" x14ac:dyDescent="0.25"/>
    <row r="1663" ht="12.75" customHeight="1" x14ac:dyDescent="0.25"/>
    <row r="1664" ht="12.75" customHeight="1" x14ac:dyDescent="0.25"/>
    <row r="1665" ht="12.75" customHeight="1" x14ac:dyDescent="0.25"/>
    <row r="1666" ht="12.75" customHeight="1" x14ac:dyDescent="0.25"/>
    <row r="1667" ht="12.75" customHeight="1" x14ac:dyDescent="0.25"/>
    <row r="1668" ht="12.75" customHeight="1" x14ac:dyDescent="0.25"/>
    <row r="1669" ht="12.75" customHeight="1" x14ac:dyDescent="0.25"/>
    <row r="1670" ht="12.75" customHeight="1" x14ac:dyDescent="0.25"/>
    <row r="1671" ht="12.75" customHeight="1" x14ac:dyDescent="0.25"/>
    <row r="1672" ht="12.75" customHeight="1" x14ac:dyDescent="0.25"/>
    <row r="1673" ht="12.75" customHeight="1" x14ac:dyDescent="0.25"/>
    <row r="1674" ht="12.75" customHeight="1" x14ac:dyDescent="0.25"/>
    <row r="1675" ht="12.75" customHeight="1" x14ac:dyDescent="0.25"/>
    <row r="1676" ht="12.75" customHeight="1" x14ac:dyDescent="0.25"/>
    <row r="1677" ht="12.75" customHeight="1" x14ac:dyDescent="0.25"/>
    <row r="1678" ht="12.75" customHeight="1" x14ac:dyDescent="0.25"/>
    <row r="1679" ht="12.75" customHeight="1" x14ac:dyDescent="0.25"/>
    <row r="1680" ht="12.75" customHeight="1" x14ac:dyDescent="0.25"/>
    <row r="1681" ht="12.75" customHeight="1" x14ac:dyDescent="0.25"/>
    <row r="1682" ht="12.75" customHeight="1" x14ac:dyDescent="0.25"/>
    <row r="1683" ht="12.75" customHeight="1" x14ac:dyDescent="0.25"/>
    <row r="1684" ht="12.75" customHeight="1" x14ac:dyDescent="0.25"/>
    <row r="1685" ht="12.75" customHeight="1" x14ac:dyDescent="0.25"/>
    <row r="1686" ht="12.75" customHeight="1" x14ac:dyDescent="0.25"/>
    <row r="1687" ht="12.75" customHeight="1" x14ac:dyDescent="0.25"/>
    <row r="1688" ht="12.75" customHeight="1" x14ac:dyDescent="0.25"/>
    <row r="1689" ht="12.75" customHeight="1" x14ac:dyDescent="0.25"/>
    <row r="1690" ht="12.75" customHeight="1" x14ac:dyDescent="0.25"/>
    <row r="1691" ht="12.75" customHeight="1" x14ac:dyDescent="0.25"/>
    <row r="1692" ht="12.75" customHeight="1" x14ac:dyDescent="0.25"/>
    <row r="1693" ht="12.75" customHeight="1" x14ac:dyDescent="0.25"/>
    <row r="1694" ht="12.75" customHeight="1" x14ac:dyDescent="0.25"/>
    <row r="1695" ht="12.75" customHeight="1" x14ac:dyDescent="0.25"/>
    <row r="1696" ht="12.75" customHeight="1" x14ac:dyDescent="0.25"/>
    <row r="1697" ht="12.75" customHeight="1" x14ac:dyDescent="0.25"/>
    <row r="1698" ht="12.75" customHeight="1" x14ac:dyDescent="0.25"/>
    <row r="1699" ht="12.75" customHeight="1" x14ac:dyDescent="0.25"/>
    <row r="1700" ht="12.75" customHeight="1" x14ac:dyDescent="0.25"/>
    <row r="1701" ht="12.75" customHeight="1" x14ac:dyDescent="0.25"/>
    <row r="1702" ht="12.75" customHeight="1" x14ac:dyDescent="0.25"/>
    <row r="1703" ht="12.75" customHeight="1" x14ac:dyDescent="0.25"/>
    <row r="1704" ht="12.75" customHeight="1" x14ac:dyDescent="0.25"/>
    <row r="1705" ht="12.75" customHeight="1" x14ac:dyDescent="0.25"/>
    <row r="1706" ht="12.75" customHeight="1" x14ac:dyDescent="0.25"/>
    <row r="1707" ht="12.75" customHeight="1" x14ac:dyDescent="0.25"/>
    <row r="1708" ht="12.75" customHeight="1" x14ac:dyDescent="0.25"/>
    <row r="1709" ht="12.75" customHeight="1" x14ac:dyDescent="0.25"/>
    <row r="1710" ht="12.75" customHeight="1" x14ac:dyDescent="0.25"/>
    <row r="1711" ht="12.75" customHeight="1" x14ac:dyDescent="0.25"/>
    <row r="1712" ht="12.75" customHeight="1" x14ac:dyDescent="0.25"/>
    <row r="1713" ht="12.75" customHeight="1" x14ac:dyDescent="0.25"/>
    <row r="1714" ht="12.75" customHeight="1" x14ac:dyDescent="0.25"/>
    <row r="1715" ht="12.75" customHeight="1" x14ac:dyDescent="0.25"/>
    <row r="1716" ht="12.75" customHeight="1" x14ac:dyDescent="0.25"/>
    <row r="1717" ht="12.75" customHeight="1" x14ac:dyDescent="0.25"/>
    <row r="1718" ht="12.75" customHeight="1" x14ac:dyDescent="0.25"/>
    <row r="1719" ht="12.75" customHeight="1" x14ac:dyDescent="0.25"/>
    <row r="1720" ht="12.75" customHeight="1" x14ac:dyDescent="0.25"/>
    <row r="1721" ht="12.75" customHeight="1" x14ac:dyDescent="0.25"/>
    <row r="1722" ht="12.75" customHeight="1" x14ac:dyDescent="0.25"/>
    <row r="1723" ht="12.75" customHeight="1" x14ac:dyDescent="0.25"/>
    <row r="1724" ht="12.75" customHeight="1" x14ac:dyDescent="0.25"/>
    <row r="1725" ht="12.75" customHeight="1" x14ac:dyDescent="0.25"/>
    <row r="1726" ht="12.75" customHeight="1" x14ac:dyDescent="0.25"/>
    <row r="1727" ht="12.75" customHeight="1" x14ac:dyDescent="0.25"/>
    <row r="1728" ht="12.75" customHeight="1" x14ac:dyDescent="0.25"/>
    <row r="1729" ht="12.75" customHeight="1" x14ac:dyDescent="0.25"/>
    <row r="1730" ht="12.75" customHeight="1" x14ac:dyDescent="0.25"/>
    <row r="1731" ht="12.75" customHeight="1" x14ac:dyDescent="0.25"/>
    <row r="1732" ht="12.75" customHeight="1" x14ac:dyDescent="0.25"/>
    <row r="1733" ht="12.75" customHeight="1" x14ac:dyDescent="0.25"/>
    <row r="1734" ht="12.75" customHeight="1" x14ac:dyDescent="0.25"/>
    <row r="1735" ht="12.75" customHeight="1" x14ac:dyDescent="0.25"/>
    <row r="1736" ht="12.75" customHeight="1" x14ac:dyDescent="0.25"/>
    <row r="1737" ht="12.75" customHeight="1" x14ac:dyDescent="0.25"/>
    <row r="1738" ht="12.75" customHeight="1" x14ac:dyDescent="0.25"/>
    <row r="1739" ht="12.75" customHeight="1" x14ac:dyDescent="0.25"/>
    <row r="1740" ht="12.75" customHeight="1" x14ac:dyDescent="0.25"/>
    <row r="1741" ht="12.75" customHeight="1" x14ac:dyDescent="0.25"/>
    <row r="1742" ht="12.75" customHeight="1" x14ac:dyDescent="0.25"/>
    <row r="1743" ht="12.75" customHeight="1" x14ac:dyDescent="0.25"/>
    <row r="1744" ht="12.75" customHeight="1" x14ac:dyDescent="0.25"/>
    <row r="1745" ht="12.75" customHeight="1" x14ac:dyDescent="0.25"/>
    <row r="1746" ht="12.75" customHeight="1" x14ac:dyDescent="0.25"/>
    <row r="1747" ht="12.75" customHeight="1" x14ac:dyDescent="0.25"/>
    <row r="1748" ht="12.75" customHeight="1" x14ac:dyDescent="0.25"/>
    <row r="1749" ht="12.75" customHeight="1" x14ac:dyDescent="0.25"/>
    <row r="1750" ht="12.75" customHeight="1" x14ac:dyDescent="0.25"/>
    <row r="1751" ht="12.75" customHeight="1" x14ac:dyDescent="0.25"/>
    <row r="1752" ht="12.75" customHeight="1" x14ac:dyDescent="0.25"/>
    <row r="1753" ht="12.75" customHeight="1" x14ac:dyDescent="0.25"/>
    <row r="1754" ht="12.75" customHeight="1" x14ac:dyDescent="0.25"/>
    <row r="1755" ht="12.75" customHeight="1" x14ac:dyDescent="0.25"/>
    <row r="1756" ht="12.75" customHeight="1" x14ac:dyDescent="0.25"/>
    <row r="1757" ht="12.75" customHeight="1" x14ac:dyDescent="0.25"/>
    <row r="1758" ht="12.75" customHeight="1" x14ac:dyDescent="0.25"/>
    <row r="1759" ht="12.75" customHeight="1" x14ac:dyDescent="0.25"/>
    <row r="1760" ht="12.75" customHeight="1" x14ac:dyDescent="0.25"/>
    <row r="1761" ht="12.75" customHeight="1" x14ac:dyDescent="0.25"/>
    <row r="1762" ht="12.75" customHeight="1" x14ac:dyDescent="0.25"/>
    <row r="1763" ht="12.75" customHeight="1" x14ac:dyDescent="0.25"/>
    <row r="1764" ht="12.75" customHeight="1" x14ac:dyDescent="0.25"/>
    <row r="1765" ht="12.75" customHeight="1" x14ac:dyDescent="0.25"/>
    <row r="1766" ht="12.75" customHeight="1" x14ac:dyDescent="0.25"/>
    <row r="1767" ht="12.75" customHeight="1" x14ac:dyDescent="0.25"/>
    <row r="1768" ht="12.75" customHeight="1" x14ac:dyDescent="0.25"/>
    <row r="1769" ht="12.75" customHeight="1" x14ac:dyDescent="0.25"/>
    <row r="1770" ht="12.75" customHeight="1" x14ac:dyDescent="0.25"/>
    <row r="1771" ht="12.75" customHeight="1" x14ac:dyDescent="0.25"/>
    <row r="1772" ht="12.75" customHeight="1" x14ac:dyDescent="0.25"/>
    <row r="1773" ht="12.75" customHeight="1" x14ac:dyDescent="0.25"/>
    <row r="1774" ht="12.75" customHeight="1" x14ac:dyDescent="0.25"/>
    <row r="1775" ht="12.75" customHeight="1" x14ac:dyDescent="0.25"/>
    <row r="1776" ht="12.75" customHeight="1" x14ac:dyDescent="0.25"/>
    <row r="1777" ht="12.75" customHeight="1" x14ac:dyDescent="0.25"/>
    <row r="1778" ht="12.75" customHeight="1" x14ac:dyDescent="0.25"/>
    <row r="1779" ht="12.75" customHeight="1" x14ac:dyDescent="0.25"/>
    <row r="1780" ht="12.75" customHeight="1" x14ac:dyDescent="0.25"/>
    <row r="1781" ht="12.75" customHeight="1" x14ac:dyDescent="0.25"/>
    <row r="1782" ht="12.75" customHeight="1" x14ac:dyDescent="0.25"/>
    <row r="1783" ht="12.75" customHeight="1" x14ac:dyDescent="0.25"/>
    <row r="1784" ht="12.75" customHeight="1" x14ac:dyDescent="0.25"/>
  </sheetData>
  <mergeCells count="57">
    <mergeCell ref="M407:N407"/>
    <mergeCell ref="M649:N649"/>
    <mergeCell ref="M590:N590"/>
    <mergeCell ref="M718:N718"/>
    <mergeCell ref="M699:N699"/>
    <mergeCell ref="M469:N469"/>
    <mergeCell ref="M453:N453"/>
    <mergeCell ref="M437:N437"/>
    <mergeCell ref="M487:N487"/>
    <mergeCell ref="M523:N523"/>
    <mergeCell ref="M507:N507"/>
    <mergeCell ref="M308:N308"/>
    <mergeCell ref="M290:N290"/>
    <mergeCell ref="M274:N274"/>
    <mergeCell ref="M667:N667"/>
    <mergeCell ref="M359:N359"/>
    <mergeCell ref="M340:N340"/>
    <mergeCell ref="M324:N324"/>
    <mergeCell ref="M421:N421"/>
    <mergeCell ref="M391:N391"/>
    <mergeCell ref="M375:N375"/>
    <mergeCell ref="M224:N224"/>
    <mergeCell ref="M208:N208"/>
    <mergeCell ref="M200:N200"/>
    <mergeCell ref="M259:N259"/>
    <mergeCell ref="M243:N243"/>
    <mergeCell ref="C271:N271"/>
    <mergeCell ref="A1:N1"/>
    <mergeCell ref="L2:N3"/>
    <mergeCell ref="L6:N7"/>
    <mergeCell ref="M107:N107"/>
    <mergeCell ref="M91:N91"/>
    <mergeCell ref="A2:B2"/>
    <mergeCell ref="L4:N5"/>
    <mergeCell ref="M42:N42"/>
    <mergeCell ref="M34:N34"/>
    <mergeCell ref="M18:N18"/>
    <mergeCell ref="M9:N9"/>
    <mergeCell ref="M76:N76"/>
    <mergeCell ref="M58:N58"/>
    <mergeCell ref="C88:N88"/>
    <mergeCell ref="C720:K720"/>
    <mergeCell ref="M123:N123"/>
    <mergeCell ref="M171:N171"/>
    <mergeCell ref="M155:N155"/>
    <mergeCell ref="M139:N139"/>
    <mergeCell ref="M187:N187"/>
    <mergeCell ref="M753:N753"/>
    <mergeCell ref="M737:N737"/>
    <mergeCell ref="C489:K489"/>
    <mergeCell ref="M574:N574"/>
    <mergeCell ref="M555:N555"/>
    <mergeCell ref="M633:N633"/>
    <mergeCell ref="M617:N617"/>
    <mergeCell ref="M601:N601"/>
    <mergeCell ref="M683:N683"/>
    <mergeCell ref="M539:N539"/>
  </mergeCells>
  <phoneticPr fontId="16" type="noConversion"/>
  <conditionalFormatting sqref="J11:J87 J89:J270 J721:J749 J751:J767 J272:J488 N408:N420 J490:J719 N591:N599">
    <cfRule type="cellIs" dxfId="29" priority="34" stopIfTrue="1" operator="greaterThanOrEqual">
      <formula>0.071</formula>
    </cfRule>
    <cfRule type="cellIs" dxfId="28" priority="35" stopIfTrue="1" operator="lessThan">
      <formula>0.071</formula>
    </cfRule>
  </conditionalFormatting>
  <conditionalFormatting sqref="N19:N33 N35:N41 N11:N17 N59:N75 N43:N57 N77:N87 N92:N106 N108:N122 N89:N90 N140:N154 N156:N170 N124:N138 N188:N199 N209:N223 N201:N207 N172:N186 N244:N258 N225:N242 N260:N270 N275:N289 N291:N307 N272:N273 N325:N339 N341:N358 N309:N323 N376:N390 N392:N406 N360:N374 N438:N452 N454:N468 N422:N436 N470:N486 N488 N508:N522 N524:N538 N490:N506 N556:N573 N540:N554 N602:N616 N618:N632 N575:N589 N650:N666 N668:N682 N634:N648 N700:N717 N684:N698 N754:N767 N719:N736 N738:N752 N600">
    <cfRule type="cellIs" dxfId="27" priority="32" stopIfTrue="1" operator="greaterThanOrEqual">
      <formula>0.071</formula>
    </cfRule>
    <cfRule type="cellIs" dxfId="26" priority="33" stopIfTrue="1" operator="lessThan">
      <formula>0.071</formula>
    </cfRule>
  </conditionalFormatting>
  <conditionalFormatting sqref="J11:J13 N11:N13 J22:J29 N22:N29 J36:J37 N36:N37 J46:J53 N46:N53 J62:J69 N62:N69 J409:J413 N409:N413 J592:J596 N592:N596">
    <cfRule type="cellIs" dxfId="25" priority="31" stopIfTrue="1" operator="lessThan">
      <formula>0.076</formula>
    </cfRule>
  </conditionalFormatting>
  <conditionalFormatting sqref="J80:J87 N80:N87 J95:J102 N95:N102 J111:J118 N111:N118 J127:J134 N127:N134 J143:J150 N143:N150">
    <cfRule type="cellIs" dxfId="24" priority="30" stopIfTrue="1" operator="lessThan">
      <formula>0.076</formula>
    </cfRule>
  </conditionalFormatting>
  <conditionalFormatting sqref="J159:J166 N159:N166 J175:J182 N175:N182 J189:J195 N189:N195 J202:J203 N202:N203 J212:J219 N212:N219">
    <cfRule type="cellIs" dxfId="23" priority="29" stopIfTrue="1" operator="lessThan">
      <formula>0.076</formula>
    </cfRule>
  </conditionalFormatting>
  <conditionalFormatting sqref="J228:J235 N228:N235 J247:J254 N247:N254 J263:J270 N263:N270 J278:J285 N278:N285 J294:J301 N294:N301">
    <cfRule type="cellIs" dxfId="22" priority="28" stopIfTrue="1" operator="lessThan">
      <formula>0.076</formula>
    </cfRule>
  </conditionalFormatting>
  <conditionalFormatting sqref="J312:J319 N312:N319 J328:J335 N328:N335 J344:J351 N344:N351 J363:J370 N363:N370 J379:J386 N379:N386">
    <cfRule type="cellIs" dxfId="21" priority="27" stopIfTrue="1" operator="lessThan">
      <formula>0.076</formula>
    </cfRule>
  </conditionalFormatting>
  <conditionalFormatting sqref="J395:J402 N395:N402 J425:J432 N425:N432 J441:J448 N441:N448 J457:J464 N457:N464 J473:J480 N473:N480">
    <cfRule type="cellIs" dxfId="20" priority="26" stopIfTrue="1" operator="lessThan">
      <formula>0.076</formula>
    </cfRule>
  </conditionalFormatting>
  <conditionalFormatting sqref="J492:J499 N492:N499 J511:J518 N511:N518 J527:J534 N527:N534 J543:J550 N543:N550 J559:J566 N559:N566">
    <cfRule type="cellIs" dxfId="19" priority="25" stopIfTrue="1" operator="lessThan">
      <formula>0.076</formula>
    </cfRule>
  </conditionalFormatting>
  <conditionalFormatting sqref="J578:J585 N578:N585 J605:J612 N605:N612 J621:J628 N621:N628 J637:J644 N637:N644 J653:J660 N653:N660">
    <cfRule type="cellIs" dxfId="18" priority="24" stopIfTrue="1" operator="lessThan">
      <formula>0.076</formula>
    </cfRule>
  </conditionalFormatting>
  <conditionalFormatting sqref="J671:J678 N671:N678 J687:J694 N687:N694 J703:J710 N703:N710 J723:J730 N723:N730 J741:J748 N741:N748 J757:J764 N757:N764">
    <cfRule type="cellIs" dxfId="17" priority="23" stopIfTrue="1" operator="lessThan">
      <formula>0.076</formula>
    </cfRule>
  </conditionalFormatting>
  <conditionalFormatting sqref="J20 N20 J44 N44 J60 N60 J78 N78 J93 N93">
    <cfRule type="cellIs" dxfId="16" priority="22" stopIfTrue="1" operator="lessThan">
      <formula>0.085</formula>
    </cfRule>
  </conditionalFormatting>
  <conditionalFormatting sqref="J109 N109 J125 N125 J141 N141 J157 N157 J173 N173">
    <cfRule type="cellIs" dxfId="15" priority="21" stopIfTrue="1" operator="lessThan">
      <formula>0.085</formula>
    </cfRule>
  </conditionalFormatting>
  <conditionalFormatting sqref="J210 N210 J226 N226 J245 N245 J261 N261 J276 N276">
    <cfRule type="cellIs" dxfId="14" priority="20" stopIfTrue="1" operator="lessThan">
      <formula>0.085</formula>
    </cfRule>
  </conditionalFormatting>
  <conditionalFormatting sqref="J292 N292 J310 N310 J326 N326 J342 N342 J361 N361">
    <cfRule type="cellIs" dxfId="13" priority="19" stopIfTrue="1" operator="lessThan">
      <formula>0.085</formula>
    </cfRule>
  </conditionalFormatting>
  <conditionalFormatting sqref="J377 N377 J393 N393 J423 N423 J439 N439 J455 N455">
    <cfRule type="cellIs" dxfId="12" priority="18" stopIfTrue="1" operator="lessThan">
      <formula>0.085</formula>
    </cfRule>
  </conditionalFormatting>
  <conditionalFormatting sqref="J471 N471 J490 N490 J509 N509 J525 N525 J541 N541">
    <cfRule type="cellIs" dxfId="11" priority="17" stopIfTrue="1" operator="lessThan">
      <formula>0.085</formula>
    </cfRule>
  </conditionalFormatting>
  <conditionalFormatting sqref="J557 N557 J576 N576 J603 N603 J619 N619 J635 N635">
    <cfRule type="cellIs" dxfId="10" priority="16" stopIfTrue="1" operator="lessThan">
      <formula>0.085</formula>
    </cfRule>
  </conditionalFormatting>
  <conditionalFormatting sqref="J651 N651 J669 N669 J685 N685 J701 N701 J721 N721 J739 N739 J755 N755">
    <cfRule type="cellIs" dxfId="9" priority="15" stopIfTrue="1" operator="lessThan">
      <formula>0.085</formula>
    </cfRule>
  </conditionalFormatting>
  <conditionalFormatting sqref="J750">
    <cfRule type="cellIs" dxfId="8" priority="13" stopIfTrue="1" operator="greaterThanOrEqual">
      <formula>0.071</formula>
    </cfRule>
    <cfRule type="cellIs" dxfId="7" priority="14" stopIfTrue="1" operator="lessThan">
      <formula>0.071</formula>
    </cfRule>
  </conditionalFormatting>
  <pageMargins left="0.5" right="0.5" top="0.18" bottom="0.3" header="0.38" footer="0.5"/>
  <pageSetup scale="68" fitToHeight="155" orientation="landscape" r:id="rId1"/>
  <headerFooter alignWithMargins="0"/>
  <rowBreaks count="17" manualBreakCount="17">
    <brk id="40" max="16383" man="1"/>
    <brk id="89" max="16383" man="1"/>
    <brk id="137" max="16383" man="1"/>
    <brk id="185" max="16383" man="1"/>
    <brk id="238" max="13" man="1"/>
    <brk id="288" max="16383" man="1"/>
    <brk id="338" max="16383" man="1"/>
    <brk id="354" max="16383" man="1"/>
    <brk id="405" max="16383" man="1"/>
    <brk id="416" max="16383" man="1"/>
    <brk id="467" max="16383" man="1"/>
    <brk id="502" max="16383" man="1"/>
    <brk id="553" max="16383" man="1"/>
    <brk id="569" max="16383" man="1"/>
    <brk id="615" max="16383" man="1"/>
    <brk id="665" max="16383" man="1"/>
    <brk id="7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2"/>
  <sheetViews>
    <sheetView zoomScale="75" zoomScaleNormal="75" workbookViewId="0">
      <selection activeCell="J426" sqref="J426"/>
    </sheetView>
  </sheetViews>
  <sheetFormatPr defaultRowHeight="13.2" x14ac:dyDescent="0.25"/>
  <cols>
    <col min="2" max="2" width="21.109375" customWidth="1"/>
    <col min="3" max="3" width="12.44140625" customWidth="1"/>
    <col min="4" max="4" width="10.5546875" customWidth="1"/>
    <col min="9" max="9" width="9.33203125" customWidth="1"/>
    <col min="10" max="11" width="10.88671875" customWidth="1"/>
    <col min="12" max="12" width="22.33203125" customWidth="1"/>
    <col min="13" max="13" width="15.88671875" customWidth="1"/>
    <col min="14" max="14" width="21" customWidth="1"/>
  </cols>
  <sheetData>
    <row r="1" spans="1:17" ht="56.25" customHeight="1" x14ac:dyDescent="0.25">
      <c r="A1" s="366" t="s">
        <v>54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</row>
    <row r="2" spans="1:17" ht="15.75" customHeight="1" x14ac:dyDescent="0.4">
      <c r="A2" s="200"/>
      <c r="B2" s="200"/>
      <c r="C2" s="175"/>
      <c r="D2" s="98"/>
      <c r="E2" s="134"/>
      <c r="F2" s="134"/>
      <c r="G2" s="134"/>
      <c r="H2" s="134"/>
      <c r="I2" s="134"/>
      <c r="J2" s="134"/>
      <c r="K2" s="134"/>
      <c r="L2" s="178"/>
      <c r="M2" s="179"/>
      <c r="N2" s="179"/>
    </row>
    <row r="3" spans="1:17" ht="15.75" customHeight="1" x14ac:dyDescent="0.3">
      <c r="B3" s="148"/>
      <c r="C3" s="149"/>
      <c r="D3" s="150"/>
      <c r="E3" s="151"/>
      <c r="F3" s="150"/>
      <c r="G3" s="151"/>
      <c r="H3" s="150"/>
      <c r="I3" s="151"/>
      <c r="J3" s="151"/>
      <c r="K3" s="151"/>
      <c r="L3" s="179"/>
      <c r="M3" s="179"/>
      <c r="N3" s="179"/>
    </row>
    <row r="4" spans="1:17" ht="19.5" customHeight="1" x14ac:dyDescent="0.4">
      <c r="B4" s="9"/>
      <c r="D4" s="98"/>
      <c r="E4" s="283" t="s">
        <v>136</v>
      </c>
      <c r="F4" s="154"/>
      <c r="G4" s="155"/>
      <c r="H4" s="154"/>
      <c r="L4" s="368" t="s">
        <v>267</v>
      </c>
      <c r="M4" s="369"/>
      <c r="N4" s="369"/>
    </row>
    <row r="5" spans="1:17" ht="15.75" customHeight="1" x14ac:dyDescent="0.3">
      <c r="D5" s="98"/>
      <c r="E5" s="281" t="s">
        <v>0</v>
      </c>
      <c r="F5" s="98"/>
      <c r="H5" s="98"/>
      <c r="L5" s="369"/>
      <c r="M5" s="369"/>
      <c r="N5" s="369"/>
    </row>
    <row r="6" spans="1:17" ht="15.75" customHeight="1" thickBot="1" x14ac:dyDescent="1.1499999999999999">
      <c r="A6" s="152"/>
      <c r="B6" s="151"/>
      <c r="C6" s="153"/>
      <c r="D6" s="150"/>
      <c r="E6" s="151"/>
      <c r="F6" s="150"/>
      <c r="G6" s="151"/>
      <c r="H6" s="150"/>
      <c r="I6" s="151"/>
      <c r="J6" s="151"/>
      <c r="K6" s="151"/>
      <c r="L6" s="169"/>
      <c r="M6" s="151"/>
      <c r="N6" s="151"/>
    </row>
    <row r="7" spans="1:17" ht="15.75" customHeight="1" x14ac:dyDescent="0.3">
      <c r="A7" s="281" t="s">
        <v>15</v>
      </c>
      <c r="B7" s="2"/>
      <c r="C7" s="322"/>
      <c r="D7" s="323"/>
      <c r="E7" s="324"/>
      <c r="F7" s="323"/>
      <c r="G7" s="324"/>
      <c r="H7" s="323"/>
      <c r="I7" s="324"/>
      <c r="J7" s="325"/>
      <c r="K7" s="324"/>
      <c r="L7" s="326"/>
      <c r="M7" s="358" t="s">
        <v>56</v>
      </c>
      <c r="N7" s="359"/>
    </row>
    <row r="8" spans="1:17" ht="15.75" customHeight="1" thickBot="1" x14ac:dyDescent="0.3">
      <c r="A8" s="267"/>
      <c r="B8" s="3"/>
      <c r="C8" s="137" t="s">
        <v>2</v>
      </c>
      <c r="D8" s="138" t="s">
        <v>3</v>
      </c>
      <c r="E8" s="139" t="s">
        <v>58</v>
      </c>
      <c r="F8" s="138" t="s">
        <v>4</v>
      </c>
      <c r="G8" s="139" t="s">
        <v>58</v>
      </c>
      <c r="H8" s="138" t="s">
        <v>5</v>
      </c>
      <c r="I8" s="139" t="s">
        <v>58</v>
      </c>
      <c r="J8" s="60" t="s">
        <v>6</v>
      </c>
      <c r="K8" s="139" t="s">
        <v>58</v>
      </c>
      <c r="L8" s="137" t="s">
        <v>272</v>
      </c>
      <c r="M8" s="144" t="s">
        <v>142</v>
      </c>
      <c r="N8" s="352" t="s">
        <v>57</v>
      </c>
    </row>
    <row r="9" spans="1:17" ht="15.75" customHeight="1" x14ac:dyDescent="0.25">
      <c r="A9" s="267"/>
      <c r="B9" s="2"/>
      <c r="C9" s="14">
        <v>2000</v>
      </c>
      <c r="D9" s="103">
        <v>9.1999999999999998E-2</v>
      </c>
      <c r="E9" s="54">
        <v>36686</v>
      </c>
      <c r="F9" s="103">
        <v>9.0999999999999998E-2</v>
      </c>
      <c r="G9" s="54">
        <v>36678</v>
      </c>
      <c r="H9" s="103">
        <v>8.4000000000000005E-2</v>
      </c>
      <c r="I9" s="54">
        <v>37780</v>
      </c>
      <c r="J9" s="103">
        <v>8.2000000000000003E-2</v>
      </c>
      <c r="K9" s="118">
        <v>37829</v>
      </c>
      <c r="L9" s="67">
        <v>2</v>
      </c>
      <c r="M9" s="14" t="s">
        <v>156</v>
      </c>
      <c r="N9" s="340">
        <f>TRUNC(AVERAGE(J9:J9),3)</f>
        <v>8.2000000000000003E-2</v>
      </c>
      <c r="Q9" s="68"/>
    </row>
    <row r="10" spans="1:17" ht="15.75" customHeight="1" x14ac:dyDescent="0.25">
      <c r="A10" s="282" t="s">
        <v>45</v>
      </c>
      <c r="C10" s="10">
        <v>2001</v>
      </c>
      <c r="D10" s="16">
        <v>9.6000000000000002E-2</v>
      </c>
      <c r="E10" s="12">
        <v>37055</v>
      </c>
      <c r="F10" s="16">
        <v>0.09</v>
      </c>
      <c r="G10" s="12">
        <v>37061</v>
      </c>
      <c r="H10" s="16">
        <v>8.5000000000000006E-2</v>
      </c>
      <c r="I10" s="12">
        <v>37017</v>
      </c>
      <c r="J10" s="16">
        <v>8.4000000000000005E-2</v>
      </c>
      <c r="K10" s="46">
        <v>37070</v>
      </c>
      <c r="L10" s="41">
        <v>3</v>
      </c>
      <c r="M10" s="10" t="s">
        <v>157</v>
      </c>
      <c r="N10" s="341">
        <f>TRUNC(AVERAGE(J9:J10),3)</f>
        <v>8.3000000000000004E-2</v>
      </c>
    </row>
    <row r="11" spans="1:17" ht="15.75" customHeight="1" x14ac:dyDescent="0.25">
      <c r="A11" s="266" t="s">
        <v>101</v>
      </c>
      <c r="C11" s="10">
        <v>2002</v>
      </c>
      <c r="D11" s="16">
        <v>0.115</v>
      </c>
      <c r="E11" s="12">
        <v>37429</v>
      </c>
      <c r="F11" s="16">
        <v>0.115</v>
      </c>
      <c r="G11" s="12">
        <v>37430</v>
      </c>
      <c r="H11" s="16">
        <v>0.104</v>
      </c>
      <c r="I11" s="12">
        <v>37428</v>
      </c>
      <c r="J11" s="16">
        <v>9.9000000000000005E-2</v>
      </c>
      <c r="K11" s="46">
        <v>37452</v>
      </c>
      <c r="L11" s="41">
        <v>13</v>
      </c>
      <c r="M11" s="10" t="s">
        <v>148</v>
      </c>
      <c r="N11" s="341">
        <f>TRUNC(AVERAGE(J9:J11),3)</f>
        <v>8.7999999999999995E-2</v>
      </c>
    </row>
    <row r="12" spans="1:17" ht="15.75" customHeight="1" x14ac:dyDescent="0.25">
      <c r="A12" s="266"/>
      <c r="C12" s="10">
        <v>2003</v>
      </c>
      <c r="D12" s="16">
        <v>0.10100000000000001</v>
      </c>
      <c r="E12" s="12">
        <v>37790</v>
      </c>
      <c r="F12" s="16">
        <v>9.5000000000000001E-2</v>
      </c>
      <c r="G12" s="12">
        <v>37797</v>
      </c>
      <c r="H12" s="16">
        <v>9.2999999999999999E-2</v>
      </c>
      <c r="I12" s="12">
        <v>37796</v>
      </c>
      <c r="J12" s="16">
        <v>8.7999999999999995E-2</v>
      </c>
      <c r="K12" s="46">
        <v>37853</v>
      </c>
      <c r="L12" s="41">
        <v>6</v>
      </c>
      <c r="M12" s="10" t="s">
        <v>149</v>
      </c>
      <c r="N12" s="341">
        <f>TRUNC(AVERAGE(J10:J12),3)</f>
        <v>0.09</v>
      </c>
    </row>
    <row r="13" spans="1:17" ht="15.75" customHeight="1" x14ac:dyDescent="0.25">
      <c r="A13" s="266"/>
      <c r="C13" s="10">
        <v>2004</v>
      </c>
      <c r="D13" s="16">
        <v>8.8999999999999996E-2</v>
      </c>
      <c r="E13" s="12">
        <v>38170</v>
      </c>
      <c r="F13" s="16">
        <v>8.1000000000000003E-2</v>
      </c>
      <c r="G13" s="12">
        <v>38617</v>
      </c>
      <c r="H13" s="16">
        <v>7.2999999999999995E-2</v>
      </c>
      <c r="I13" s="12">
        <v>38596</v>
      </c>
      <c r="J13" s="16">
        <v>7.1999999999999995E-2</v>
      </c>
      <c r="K13" s="46">
        <v>38597</v>
      </c>
      <c r="L13" s="41">
        <v>1</v>
      </c>
      <c r="M13" s="10" t="s">
        <v>150</v>
      </c>
      <c r="N13" s="341">
        <f>TRUNC(AVERAGE(J11:J13),3)</f>
        <v>8.5999999999999993E-2</v>
      </c>
    </row>
    <row r="14" spans="1:17" ht="15.75" customHeight="1" x14ac:dyDescent="0.25">
      <c r="A14" s="265"/>
      <c r="C14" s="10">
        <v>2005</v>
      </c>
      <c r="D14" s="27">
        <v>8.7999999999999995E-2</v>
      </c>
      <c r="E14" s="12">
        <v>38530</v>
      </c>
      <c r="F14" s="16">
        <v>8.3000000000000004E-2</v>
      </c>
      <c r="G14" s="12">
        <v>38606</v>
      </c>
      <c r="H14" s="16">
        <v>8.2000000000000003E-2</v>
      </c>
      <c r="I14" s="12">
        <v>38527</v>
      </c>
      <c r="J14" s="16">
        <v>8.2000000000000003E-2</v>
      </c>
      <c r="K14" s="46">
        <v>38529</v>
      </c>
      <c r="L14" s="41">
        <v>1</v>
      </c>
      <c r="M14" s="10" t="s">
        <v>151</v>
      </c>
      <c r="N14" s="341">
        <f>TRUNC(AVERAGE(J12:J14),3)</f>
        <v>0.08</v>
      </c>
    </row>
    <row r="15" spans="1:17" ht="15.75" customHeight="1" thickBot="1" x14ac:dyDescent="0.3">
      <c r="A15" s="265"/>
      <c r="C15" s="17">
        <v>2006</v>
      </c>
      <c r="D15" s="129">
        <v>8.7999999999999995E-2</v>
      </c>
      <c r="E15" s="19">
        <v>38917</v>
      </c>
      <c r="F15" s="28">
        <v>8.2000000000000003E-2</v>
      </c>
      <c r="G15" s="19">
        <v>38885</v>
      </c>
      <c r="H15" s="28">
        <v>0.08</v>
      </c>
      <c r="I15" s="19">
        <v>38883</v>
      </c>
      <c r="J15" s="28">
        <v>0.08</v>
      </c>
      <c r="K15" s="47">
        <v>38946</v>
      </c>
      <c r="L15" s="42">
        <v>1</v>
      </c>
      <c r="M15" s="17" t="s">
        <v>152</v>
      </c>
      <c r="N15" s="342">
        <f>TRUNC(AVERAGE(J13:J15),3)</f>
        <v>7.8E-2</v>
      </c>
    </row>
    <row r="16" spans="1:17" ht="15.75" customHeight="1" x14ac:dyDescent="0.3">
      <c r="A16" s="265"/>
      <c r="C16" s="11"/>
      <c r="D16" s="27"/>
      <c r="E16" s="12"/>
      <c r="F16" s="16"/>
      <c r="G16" s="12"/>
      <c r="H16" s="16"/>
      <c r="I16" s="12"/>
      <c r="J16" s="13"/>
      <c r="K16" s="12"/>
      <c r="L16" s="11"/>
      <c r="M16" s="11"/>
      <c r="N16" s="13"/>
    </row>
    <row r="17" spans="1:14" ht="15.75" customHeight="1" thickBot="1" x14ac:dyDescent="0.3">
      <c r="A17" s="265"/>
      <c r="D17" s="98"/>
      <c r="F17" s="98"/>
      <c r="H17" s="98"/>
    </row>
    <row r="18" spans="1:14" ht="15.75" customHeight="1" x14ac:dyDescent="0.3">
      <c r="A18" s="281" t="s">
        <v>48</v>
      </c>
      <c r="C18" s="322"/>
      <c r="D18" s="323"/>
      <c r="E18" s="324"/>
      <c r="F18" s="323"/>
      <c r="G18" s="324"/>
      <c r="H18" s="323"/>
      <c r="I18" s="324"/>
      <c r="J18" s="325"/>
      <c r="K18" s="324"/>
      <c r="L18" s="336"/>
      <c r="M18" s="358" t="s">
        <v>56</v>
      </c>
      <c r="N18" s="359"/>
    </row>
    <row r="19" spans="1:14" ht="15.75" customHeight="1" thickBot="1" x14ac:dyDescent="0.3">
      <c r="A19" s="267"/>
      <c r="B19" s="22"/>
      <c r="C19" s="137" t="s">
        <v>2</v>
      </c>
      <c r="D19" s="138" t="s">
        <v>3</v>
      </c>
      <c r="E19" s="139" t="s">
        <v>58</v>
      </c>
      <c r="F19" s="138" t="s">
        <v>4</v>
      </c>
      <c r="G19" s="139" t="s">
        <v>58</v>
      </c>
      <c r="H19" s="138" t="s">
        <v>5</v>
      </c>
      <c r="I19" s="139" t="s">
        <v>58</v>
      </c>
      <c r="J19" s="60" t="s">
        <v>6</v>
      </c>
      <c r="K19" s="139" t="s">
        <v>58</v>
      </c>
      <c r="L19" s="196" t="s">
        <v>272</v>
      </c>
      <c r="M19" s="140" t="s">
        <v>142</v>
      </c>
      <c r="N19" s="141" t="s">
        <v>57</v>
      </c>
    </row>
    <row r="20" spans="1:14" ht="15.75" customHeight="1" x14ac:dyDescent="0.25">
      <c r="A20" s="267"/>
      <c r="C20" s="14">
        <v>2001</v>
      </c>
      <c r="D20" s="103">
        <v>9.5000000000000001E-2</v>
      </c>
      <c r="E20" s="54">
        <v>37061</v>
      </c>
      <c r="F20" s="103">
        <v>8.8999999999999996E-2</v>
      </c>
      <c r="G20" s="54">
        <v>37055</v>
      </c>
      <c r="H20" s="103">
        <v>8.5000000000000006E-2</v>
      </c>
      <c r="I20" s="54">
        <v>37053</v>
      </c>
      <c r="J20" s="103">
        <v>8.4000000000000005E-2</v>
      </c>
      <c r="K20" s="118">
        <v>37014</v>
      </c>
      <c r="L20" s="67">
        <v>3</v>
      </c>
      <c r="M20" s="14" t="s">
        <v>154</v>
      </c>
      <c r="N20" s="340">
        <f>TRUNC(AVERAGE(J20),3)</f>
        <v>8.4000000000000005E-2</v>
      </c>
    </row>
    <row r="21" spans="1:14" ht="15.75" customHeight="1" x14ac:dyDescent="0.25">
      <c r="A21" s="280" t="s">
        <v>49</v>
      </c>
      <c r="C21" s="10">
        <v>2002</v>
      </c>
      <c r="D21" s="16">
        <v>9.8000000000000004E-2</v>
      </c>
      <c r="E21" s="12">
        <v>37429</v>
      </c>
      <c r="F21" s="16">
        <v>9.8000000000000004E-2</v>
      </c>
      <c r="G21" s="12">
        <v>37453</v>
      </c>
      <c r="H21" s="16">
        <v>9.7000000000000003E-2</v>
      </c>
      <c r="I21" s="12">
        <v>37430</v>
      </c>
      <c r="J21" s="16">
        <v>9.5000000000000001E-2</v>
      </c>
      <c r="K21" s="46">
        <v>37428</v>
      </c>
      <c r="L21" s="41">
        <v>12</v>
      </c>
      <c r="M21" s="10" t="s">
        <v>155</v>
      </c>
      <c r="N21" s="341">
        <f>TRUNC(AVERAGE(J20:J21),3)</f>
        <v>8.8999999999999996E-2</v>
      </c>
    </row>
    <row r="22" spans="1:14" ht="15.75" customHeight="1" x14ac:dyDescent="0.25">
      <c r="A22" s="270" t="s">
        <v>108</v>
      </c>
      <c r="C22" s="10">
        <v>2003</v>
      </c>
      <c r="D22" s="16">
        <v>9.8000000000000004E-2</v>
      </c>
      <c r="E22" s="12">
        <v>37797</v>
      </c>
      <c r="F22" s="16">
        <v>9.1999999999999998E-2</v>
      </c>
      <c r="G22" s="12">
        <v>37796</v>
      </c>
      <c r="H22" s="16">
        <v>8.7999999999999995E-2</v>
      </c>
      <c r="I22" s="12">
        <v>37790</v>
      </c>
      <c r="J22" s="16">
        <v>8.5000000000000006E-2</v>
      </c>
      <c r="K22" s="46">
        <v>37727</v>
      </c>
      <c r="L22" s="41">
        <v>5</v>
      </c>
      <c r="M22" s="10" t="s">
        <v>149</v>
      </c>
      <c r="N22" s="341">
        <f>TRUNC(AVERAGE(J20:J22),3)</f>
        <v>8.7999999999999995E-2</v>
      </c>
    </row>
    <row r="23" spans="1:14" ht="15.75" customHeight="1" x14ac:dyDescent="0.25">
      <c r="A23" s="270"/>
      <c r="C23" s="10">
        <v>2004</v>
      </c>
      <c r="D23" s="16">
        <v>0.08</v>
      </c>
      <c r="E23" s="12">
        <v>38169</v>
      </c>
      <c r="F23" s="16">
        <v>7.8E-2</v>
      </c>
      <c r="G23" s="12">
        <v>38170</v>
      </c>
      <c r="H23" s="16">
        <v>7.2999999999999995E-2</v>
      </c>
      <c r="I23" s="12">
        <v>38188</v>
      </c>
      <c r="J23" s="16">
        <v>7.0000000000000007E-2</v>
      </c>
      <c r="K23" s="46">
        <v>38093</v>
      </c>
      <c r="L23" s="41">
        <v>0</v>
      </c>
      <c r="M23" s="10" t="s">
        <v>150</v>
      </c>
      <c r="N23" s="341">
        <f>TRUNC(AVERAGE(J21:J23),3)</f>
        <v>8.3000000000000004E-2</v>
      </c>
    </row>
    <row r="24" spans="1:14" ht="15.75" customHeight="1" x14ac:dyDescent="0.25">
      <c r="A24" s="270"/>
      <c r="C24" s="10">
        <v>2005</v>
      </c>
      <c r="D24" s="27">
        <v>9.8000000000000004E-2</v>
      </c>
      <c r="E24" s="12">
        <v>38527</v>
      </c>
      <c r="F24" s="16">
        <v>8.8999999999999996E-2</v>
      </c>
      <c r="G24" s="12">
        <v>38529</v>
      </c>
      <c r="H24" s="16">
        <v>8.2000000000000003E-2</v>
      </c>
      <c r="I24" s="12">
        <v>38478</v>
      </c>
      <c r="J24" s="16">
        <v>8.1000000000000003E-2</v>
      </c>
      <c r="K24" s="46">
        <v>38460</v>
      </c>
      <c r="L24" s="41">
        <v>2</v>
      </c>
      <c r="M24" s="10" t="s">
        <v>151</v>
      </c>
      <c r="N24" s="341">
        <f>TRUNC(AVERAGE(J22:J24),3)</f>
        <v>7.8E-2</v>
      </c>
    </row>
    <row r="25" spans="1:14" ht="15.75" customHeight="1" thickBot="1" x14ac:dyDescent="0.3">
      <c r="A25" s="265"/>
      <c r="C25" s="17">
        <v>2006</v>
      </c>
      <c r="D25" s="129">
        <v>7.8E-2</v>
      </c>
      <c r="E25" s="19">
        <v>38884</v>
      </c>
      <c r="F25" s="28">
        <v>7.3999999999999996E-2</v>
      </c>
      <c r="G25" s="19">
        <v>38885</v>
      </c>
      <c r="H25" s="28">
        <v>7.2999999999999995E-2</v>
      </c>
      <c r="I25" s="19">
        <v>38874</v>
      </c>
      <c r="J25" s="28">
        <v>7.1999999999999995E-2</v>
      </c>
      <c r="K25" s="47">
        <v>38899</v>
      </c>
      <c r="L25" s="42">
        <v>0</v>
      </c>
      <c r="M25" s="17" t="s">
        <v>152</v>
      </c>
      <c r="N25" s="342">
        <f>TRUNC(AVERAGE(J23:J25),3)</f>
        <v>7.3999999999999996E-2</v>
      </c>
    </row>
    <row r="26" spans="1:14" ht="15.75" customHeight="1" x14ac:dyDescent="0.3">
      <c r="A26" s="265"/>
      <c r="C26" s="11"/>
      <c r="D26" s="27"/>
      <c r="E26" s="12"/>
      <c r="F26" s="16"/>
      <c r="G26" s="12"/>
      <c r="H26" s="16"/>
      <c r="I26" s="12"/>
      <c r="J26" s="13"/>
      <c r="K26" s="12"/>
      <c r="L26" s="11"/>
      <c r="M26" s="11"/>
      <c r="N26" s="13"/>
    </row>
    <row r="27" spans="1:14" ht="15.75" customHeight="1" thickBot="1" x14ac:dyDescent="0.3">
      <c r="A27" s="265"/>
      <c r="D27" s="98"/>
      <c r="F27" s="98"/>
      <c r="H27" s="98"/>
    </row>
    <row r="28" spans="1:14" ht="15.75" customHeight="1" x14ac:dyDescent="0.3">
      <c r="A28" s="281" t="s">
        <v>22</v>
      </c>
      <c r="C28" s="322"/>
      <c r="D28" s="323"/>
      <c r="E28" s="324"/>
      <c r="F28" s="323"/>
      <c r="G28" s="324"/>
      <c r="H28" s="323"/>
      <c r="I28" s="324"/>
      <c r="J28" s="325"/>
      <c r="K28" s="324"/>
      <c r="L28" s="336"/>
      <c r="M28" s="358" t="s">
        <v>56</v>
      </c>
      <c r="N28" s="359"/>
    </row>
    <row r="29" spans="1:14" ht="15.75" customHeight="1" thickBot="1" x14ac:dyDescent="0.3">
      <c r="A29" s="267"/>
      <c r="B29" s="22"/>
      <c r="C29" s="137" t="s">
        <v>2</v>
      </c>
      <c r="D29" s="138" t="s">
        <v>3</v>
      </c>
      <c r="E29" s="139" t="s">
        <v>58</v>
      </c>
      <c r="F29" s="138" t="s">
        <v>4</v>
      </c>
      <c r="G29" s="139" t="s">
        <v>58</v>
      </c>
      <c r="H29" s="138" t="s">
        <v>5</v>
      </c>
      <c r="I29" s="139" t="s">
        <v>58</v>
      </c>
      <c r="J29" s="60" t="s">
        <v>6</v>
      </c>
      <c r="K29" s="139" t="s">
        <v>58</v>
      </c>
      <c r="L29" s="196" t="s">
        <v>272</v>
      </c>
      <c r="M29" s="140" t="s">
        <v>142</v>
      </c>
      <c r="N29" s="141" t="s">
        <v>57</v>
      </c>
    </row>
    <row r="30" spans="1:14" ht="15.75" customHeight="1" x14ac:dyDescent="0.25">
      <c r="A30" s="270"/>
      <c r="C30" s="14">
        <v>1995</v>
      </c>
      <c r="D30" s="103">
        <v>0.111</v>
      </c>
      <c r="E30" s="54"/>
      <c r="F30" s="103">
        <v>9.8000000000000004E-2</v>
      </c>
      <c r="G30" s="54"/>
      <c r="H30" s="103">
        <v>9.7000000000000003E-2</v>
      </c>
      <c r="I30" s="54"/>
      <c r="J30" s="103">
        <v>9.6000000000000002E-2</v>
      </c>
      <c r="K30" s="118"/>
      <c r="L30" s="67">
        <v>13</v>
      </c>
      <c r="M30" s="14" t="s">
        <v>190</v>
      </c>
      <c r="N30" s="340">
        <f>TRUNC(AVERAGE(J30),3)</f>
        <v>9.6000000000000002E-2</v>
      </c>
    </row>
    <row r="31" spans="1:14" ht="15.75" customHeight="1" x14ac:dyDescent="0.25">
      <c r="A31" s="280" t="s">
        <v>169</v>
      </c>
      <c r="C31" s="10">
        <v>1996</v>
      </c>
      <c r="D31" s="16">
        <v>0.11</v>
      </c>
      <c r="E31" s="12"/>
      <c r="F31" s="16">
        <v>0.10199999999999999</v>
      </c>
      <c r="G31" s="12"/>
      <c r="H31" s="16">
        <v>0.10199999999999999</v>
      </c>
      <c r="I31" s="12"/>
      <c r="J31" s="16">
        <v>0.10100000000000001</v>
      </c>
      <c r="K31" s="46"/>
      <c r="L31" s="41">
        <v>10</v>
      </c>
      <c r="M31" s="10" t="s">
        <v>189</v>
      </c>
      <c r="N31" s="341">
        <f>TRUNC(AVERAGE(J30:J31),3)</f>
        <v>9.8000000000000004E-2</v>
      </c>
    </row>
    <row r="32" spans="1:14" ht="15.75" customHeight="1" x14ac:dyDescent="0.25">
      <c r="A32" s="270" t="s">
        <v>105</v>
      </c>
      <c r="C32" s="10">
        <v>1997</v>
      </c>
      <c r="D32" s="16">
        <v>0.122</v>
      </c>
      <c r="E32" s="12">
        <v>35988</v>
      </c>
      <c r="F32" s="16">
        <v>9.9000000000000005E-2</v>
      </c>
      <c r="G32" s="12">
        <v>35989</v>
      </c>
      <c r="H32" s="16">
        <v>9.7000000000000003E-2</v>
      </c>
      <c r="I32" s="12">
        <v>36001</v>
      </c>
      <c r="J32" s="16">
        <v>9.5000000000000001E-2</v>
      </c>
      <c r="K32" s="46">
        <v>36008</v>
      </c>
      <c r="L32" s="41">
        <v>8</v>
      </c>
      <c r="M32" s="10" t="s">
        <v>143</v>
      </c>
      <c r="N32" s="341">
        <f>TRUNC(AVERAGE(J30:J32),3)</f>
        <v>9.7000000000000003E-2</v>
      </c>
    </row>
    <row r="33" spans="1:14" ht="15.75" customHeight="1" x14ac:dyDescent="0.25">
      <c r="A33" s="267"/>
      <c r="C33" s="10">
        <v>1998</v>
      </c>
      <c r="D33" s="16">
        <v>0.112</v>
      </c>
      <c r="E33" s="12">
        <v>36051</v>
      </c>
      <c r="F33" s="16">
        <v>0.10199999999999999</v>
      </c>
      <c r="G33" s="12">
        <v>35989</v>
      </c>
      <c r="H33" s="16">
        <v>0.10199999999999999</v>
      </c>
      <c r="I33" s="12">
        <v>36050</v>
      </c>
      <c r="J33" s="16">
        <v>0.1</v>
      </c>
      <c r="K33" s="46">
        <v>36295</v>
      </c>
      <c r="L33" s="41">
        <v>16</v>
      </c>
      <c r="M33" s="10" t="s">
        <v>144</v>
      </c>
      <c r="N33" s="341">
        <f t="shared" ref="N33:N39" si="0">TRUNC(AVERAGE(J31:J33),3)</f>
        <v>9.8000000000000004E-2</v>
      </c>
    </row>
    <row r="34" spans="1:14" ht="15.75" customHeight="1" x14ac:dyDescent="0.25">
      <c r="A34" s="267"/>
      <c r="C34" s="10">
        <v>1999</v>
      </c>
      <c r="D34" s="16">
        <v>0.10299999999999999</v>
      </c>
      <c r="E34" s="12">
        <v>36309</v>
      </c>
      <c r="F34" s="16">
        <v>0.10100000000000001</v>
      </c>
      <c r="G34" s="12">
        <v>36321</v>
      </c>
      <c r="H34" s="16">
        <v>9.9000000000000005E-2</v>
      </c>
      <c r="I34" s="12">
        <v>36404</v>
      </c>
      <c r="J34" s="16">
        <v>9.6000000000000002E-2</v>
      </c>
      <c r="K34" s="46">
        <v>36407</v>
      </c>
      <c r="L34" s="41">
        <v>18</v>
      </c>
      <c r="M34" s="10" t="s">
        <v>145</v>
      </c>
      <c r="N34" s="341">
        <f t="shared" si="0"/>
        <v>9.7000000000000003E-2</v>
      </c>
    </row>
    <row r="35" spans="1:14" ht="15.75" customHeight="1" x14ac:dyDescent="0.25">
      <c r="A35" s="267"/>
      <c r="C35" s="10">
        <v>2000</v>
      </c>
      <c r="D35" s="16">
        <v>0.1</v>
      </c>
      <c r="E35" s="12">
        <v>36686</v>
      </c>
      <c r="F35" s="16">
        <v>9.9000000000000005E-2</v>
      </c>
      <c r="G35" s="12">
        <v>36678</v>
      </c>
      <c r="H35" s="16">
        <v>0.09</v>
      </c>
      <c r="I35" s="12">
        <v>36685</v>
      </c>
      <c r="J35" s="16">
        <v>0.09</v>
      </c>
      <c r="K35" s="46">
        <v>36734</v>
      </c>
      <c r="L35" s="41">
        <v>4</v>
      </c>
      <c r="M35" s="10" t="s">
        <v>146</v>
      </c>
      <c r="N35" s="341">
        <f t="shared" si="0"/>
        <v>9.5000000000000001E-2</v>
      </c>
    </row>
    <row r="36" spans="1:14" ht="15.75" customHeight="1" x14ac:dyDescent="0.25">
      <c r="A36" s="267"/>
      <c r="C36" s="10">
        <v>2001</v>
      </c>
      <c r="D36" s="16">
        <v>0.10299999999999999</v>
      </c>
      <c r="E36" s="12">
        <v>37055</v>
      </c>
      <c r="F36" s="16">
        <v>9.6000000000000002E-2</v>
      </c>
      <c r="G36" s="12">
        <v>37104</v>
      </c>
      <c r="H36" s="16">
        <v>8.8999999999999996E-2</v>
      </c>
      <c r="I36" s="12">
        <v>37109</v>
      </c>
      <c r="J36" s="16">
        <v>8.7999999999999995E-2</v>
      </c>
      <c r="K36" s="46">
        <v>37061</v>
      </c>
      <c r="L36" s="41">
        <v>4</v>
      </c>
      <c r="M36" s="10" t="s">
        <v>147</v>
      </c>
      <c r="N36" s="341">
        <f t="shared" si="0"/>
        <v>9.0999999999999998E-2</v>
      </c>
    </row>
    <row r="37" spans="1:14" ht="15.75" customHeight="1" x14ac:dyDescent="0.25">
      <c r="A37" s="267"/>
      <c r="C37" s="10">
        <v>2002</v>
      </c>
      <c r="D37" s="16">
        <v>0.108</v>
      </c>
      <c r="E37" s="12">
        <v>37428</v>
      </c>
      <c r="F37" s="16">
        <v>0.107</v>
      </c>
      <c r="G37" s="12">
        <v>37429</v>
      </c>
      <c r="H37" s="16">
        <v>0.104</v>
      </c>
      <c r="I37" s="12">
        <v>37506</v>
      </c>
      <c r="J37" s="16">
        <v>0.10100000000000001</v>
      </c>
      <c r="K37" s="46">
        <v>37478</v>
      </c>
      <c r="L37" s="41">
        <v>17</v>
      </c>
      <c r="M37" s="10" t="s">
        <v>148</v>
      </c>
      <c r="N37" s="341">
        <f t="shared" si="0"/>
        <v>9.2999999999999999E-2</v>
      </c>
    </row>
    <row r="38" spans="1:14" ht="15.75" customHeight="1" x14ac:dyDescent="0.25">
      <c r="A38" s="267"/>
      <c r="C38" s="10">
        <v>2003</v>
      </c>
      <c r="D38" s="16">
        <v>0.108</v>
      </c>
      <c r="E38" s="12">
        <v>37797</v>
      </c>
      <c r="F38" s="16">
        <v>0.10199999999999999</v>
      </c>
      <c r="G38" s="12">
        <v>37790</v>
      </c>
      <c r="H38" s="16">
        <v>0.10100000000000001</v>
      </c>
      <c r="I38" s="12">
        <v>37795</v>
      </c>
      <c r="J38" s="16">
        <v>0.10100000000000001</v>
      </c>
      <c r="K38" s="46">
        <v>37796</v>
      </c>
      <c r="L38" s="41">
        <v>5</v>
      </c>
      <c r="M38" s="10" t="s">
        <v>149</v>
      </c>
      <c r="N38" s="341">
        <f t="shared" si="0"/>
        <v>9.6000000000000002E-2</v>
      </c>
    </row>
    <row r="39" spans="1:14" ht="15.75" customHeight="1" x14ac:dyDescent="0.25">
      <c r="A39" s="267"/>
      <c r="C39" s="10">
        <v>2004</v>
      </c>
      <c r="D39" s="16">
        <v>7.9000000000000001E-2</v>
      </c>
      <c r="E39" s="12">
        <v>38170</v>
      </c>
      <c r="F39" s="16">
        <v>7.6999999999999999E-2</v>
      </c>
      <c r="G39" s="12">
        <v>38617</v>
      </c>
      <c r="H39" s="16">
        <v>7.5999999999999998E-2</v>
      </c>
      <c r="I39" s="12">
        <v>38093</v>
      </c>
      <c r="J39" s="16">
        <v>7.4999999999999997E-2</v>
      </c>
      <c r="K39" s="46">
        <v>38534</v>
      </c>
      <c r="L39" s="41">
        <v>0</v>
      </c>
      <c r="M39" s="10" t="s">
        <v>150</v>
      </c>
      <c r="N39" s="341">
        <f t="shared" si="0"/>
        <v>9.1999999999999998E-2</v>
      </c>
    </row>
    <row r="40" spans="1:14" ht="15.75" customHeight="1" x14ac:dyDescent="0.25">
      <c r="A40" s="270"/>
      <c r="C40" s="10">
        <v>2005</v>
      </c>
      <c r="D40" s="27">
        <v>9.8000000000000004E-2</v>
      </c>
      <c r="E40" s="12">
        <v>38530</v>
      </c>
      <c r="F40" s="16">
        <v>9.1999999999999998E-2</v>
      </c>
      <c r="G40" s="12">
        <v>38527</v>
      </c>
      <c r="H40" s="16">
        <v>0.09</v>
      </c>
      <c r="I40" s="12">
        <v>38526</v>
      </c>
      <c r="J40" s="16">
        <v>8.6999999999999994E-2</v>
      </c>
      <c r="K40" s="46">
        <v>38529</v>
      </c>
      <c r="L40" s="41">
        <v>4</v>
      </c>
      <c r="M40" s="10" t="s">
        <v>151</v>
      </c>
      <c r="N40" s="341">
        <f>TRUNC(AVERAGE(J38:J40),3)</f>
        <v>8.6999999999999994E-2</v>
      </c>
    </row>
    <row r="41" spans="1:14" ht="15.75" customHeight="1" thickBot="1" x14ac:dyDescent="0.3">
      <c r="A41" s="267"/>
      <c r="C41" s="17">
        <v>2006</v>
      </c>
      <c r="D41" s="129">
        <v>8.5000000000000006E-2</v>
      </c>
      <c r="E41" s="19">
        <v>38885</v>
      </c>
      <c r="F41" s="28">
        <v>0.08</v>
      </c>
      <c r="G41" s="19">
        <v>38906</v>
      </c>
      <c r="H41" s="28">
        <v>0.08</v>
      </c>
      <c r="I41" s="19">
        <v>38915</v>
      </c>
      <c r="J41" s="28">
        <v>7.6999999999999999E-2</v>
      </c>
      <c r="K41" s="47">
        <v>38874</v>
      </c>
      <c r="L41" s="42">
        <v>1</v>
      </c>
      <c r="M41" s="17" t="s">
        <v>152</v>
      </c>
      <c r="N41" s="342">
        <f>TRUNC(AVERAGE(J39:J41),3)</f>
        <v>7.9000000000000001E-2</v>
      </c>
    </row>
    <row r="42" spans="1:14" ht="15.75" customHeight="1" x14ac:dyDescent="0.3">
      <c r="A42" s="267"/>
      <c r="C42" s="11"/>
      <c r="D42" s="27"/>
      <c r="E42" s="12"/>
      <c r="F42" s="16"/>
      <c r="G42" s="12"/>
      <c r="H42" s="16"/>
      <c r="I42" s="12"/>
      <c r="J42" s="13"/>
      <c r="K42" s="12"/>
      <c r="L42" s="11"/>
      <c r="M42" s="11"/>
      <c r="N42" s="13"/>
    </row>
    <row r="43" spans="1:14" ht="15.75" customHeight="1" thickBot="1" x14ac:dyDescent="0.3">
      <c r="A43" s="265"/>
      <c r="D43" s="98"/>
      <c r="F43" s="98"/>
      <c r="H43" s="98"/>
    </row>
    <row r="44" spans="1:14" ht="15.75" customHeight="1" x14ac:dyDescent="0.3">
      <c r="A44" s="281" t="s">
        <v>23</v>
      </c>
      <c r="C44" s="322"/>
      <c r="D44" s="323"/>
      <c r="E44" s="324"/>
      <c r="F44" s="323"/>
      <c r="G44" s="324"/>
      <c r="H44" s="323"/>
      <c r="I44" s="324"/>
      <c r="J44" s="325"/>
      <c r="K44" s="324"/>
      <c r="L44" s="336"/>
      <c r="M44" s="358" t="s">
        <v>56</v>
      </c>
      <c r="N44" s="359"/>
    </row>
    <row r="45" spans="1:14" ht="15.75" customHeight="1" thickBot="1" x14ac:dyDescent="0.3">
      <c r="A45" s="267"/>
      <c r="B45" s="22"/>
      <c r="C45" s="4" t="s">
        <v>2</v>
      </c>
      <c r="D45" s="99" t="s">
        <v>3</v>
      </c>
      <c r="E45" s="5" t="s">
        <v>58</v>
      </c>
      <c r="F45" s="99" t="s">
        <v>4</v>
      </c>
      <c r="G45" s="5" t="s">
        <v>58</v>
      </c>
      <c r="H45" s="99" t="s">
        <v>5</v>
      </c>
      <c r="I45" s="5" t="s">
        <v>58</v>
      </c>
      <c r="J45" s="6" t="s">
        <v>6</v>
      </c>
      <c r="K45" s="5" t="s">
        <v>58</v>
      </c>
      <c r="L45" s="145" t="s">
        <v>272</v>
      </c>
      <c r="M45" s="23" t="s">
        <v>142</v>
      </c>
      <c r="N45" s="8" t="s">
        <v>57</v>
      </c>
    </row>
    <row r="46" spans="1:14" ht="15.75" customHeight="1" x14ac:dyDescent="0.25">
      <c r="A46" s="270"/>
      <c r="C46" s="14">
        <v>1995</v>
      </c>
      <c r="D46" s="103">
        <v>0.104</v>
      </c>
      <c r="E46" s="54"/>
      <c r="F46" s="103">
        <v>0.10299999999999999</v>
      </c>
      <c r="G46" s="103"/>
      <c r="H46" s="103">
        <v>9.9000000000000005E-2</v>
      </c>
      <c r="I46" s="54"/>
      <c r="J46" s="103">
        <v>9.7000000000000003E-2</v>
      </c>
      <c r="K46" s="118"/>
      <c r="L46" s="67">
        <v>8</v>
      </c>
      <c r="M46" s="14" t="s">
        <v>190</v>
      </c>
      <c r="N46" s="340">
        <f>TRUNC(AVERAGE(J46),3)</f>
        <v>9.7000000000000003E-2</v>
      </c>
    </row>
    <row r="47" spans="1:14" ht="15.75" customHeight="1" x14ac:dyDescent="0.25">
      <c r="A47" s="280" t="s">
        <v>24</v>
      </c>
      <c r="C47" s="10">
        <v>1996</v>
      </c>
      <c r="D47" s="16">
        <v>0.109</v>
      </c>
      <c r="E47" s="12"/>
      <c r="F47" s="16">
        <v>0.1</v>
      </c>
      <c r="G47" s="16"/>
      <c r="H47" s="16">
        <v>0.1</v>
      </c>
      <c r="I47" s="12"/>
      <c r="J47" s="16">
        <v>0.1</v>
      </c>
      <c r="K47" s="46"/>
      <c r="L47" s="41">
        <v>10</v>
      </c>
      <c r="M47" s="10" t="s">
        <v>189</v>
      </c>
      <c r="N47" s="341">
        <f>TRUNC(AVERAGE(J46:J47),3)</f>
        <v>9.8000000000000004E-2</v>
      </c>
    </row>
    <row r="48" spans="1:14" ht="15.75" customHeight="1" x14ac:dyDescent="0.25">
      <c r="A48" s="270" t="s">
        <v>106</v>
      </c>
      <c r="C48" s="10">
        <v>1997</v>
      </c>
      <c r="D48" s="16">
        <v>0.10100000000000001</v>
      </c>
      <c r="E48" s="12">
        <v>35988</v>
      </c>
      <c r="F48" s="16">
        <v>9.9000000000000005E-2</v>
      </c>
      <c r="G48" s="12">
        <v>36008</v>
      </c>
      <c r="H48" s="16">
        <v>9.0999999999999998E-2</v>
      </c>
      <c r="I48" s="12">
        <v>36354</v>
      </c>
      <c r="J48" s="16">
        <v>8.7999999999999995E-2</v>
      </c>
      <c r="K48" s="46">
        <v>36358</v>
      </c>
      <c r="L48" s="41">
        <v>7</v>
      </c>
      <c r="M48" s="10" t="s">
        <v>143</v>
      </c>
      <c r="N48" s="341">
        <f>TRUNC(AVERAGE(J46:J48),3)</f>
        <v>9.5000000000000001E-2</v>
      </c>
    </row>
    <row r="49" spans="1:16" ht="15.75" customHeight="1" thickBot="1" x14ac:dyDescent="0.3">
      <c r="A49" s="267"/>
      <c r="C49" s="10">
        <v>1998</v>
      </c>
      <c r="D49" s="16">
        <v>0.108</v>
      </c>
      <c r="E49" s="12">
        <v>36051</v>
      </c>
      <c r="F49" s="16">
        <v>0.104</v>
      </c>
      <c r="G49" s="12">
        <v>36050</v>
      </c>
      <c r="H49" s="16">
        <v>9.5000000000000001E-2</v>
      </c>
      <c r="I49" s="12">
        <v>36029</v>
      </c>
      <c r="J49" s="16">
        <v>9.4E-2</v>
      </c>
      <c r="K49" s="46">
        <v>35944</v>
      </c>
      <c r="L49" s="41">
        <v>13</v>
      </c>
      <c r="M49" s="10" t="s">
        <v>144</v>
      </c>
      <c r="N49" s="341">
        <f t="shared" ref="N49:N55" si="1">TRUNC(AVERAGE(J47:J49),3)</f>
        <v>9.4E-2</v>
      </c>
    </row>
    <row r="50" spans="1:16" ht="15.75" customHeight="1" thickBot="1" x14ac:dyDescent="0.3">
      <c r="A50" s="267"/>
      <c r="C50" s="10">
        <v>1999</v>
      </c>
      <c r="D50" s="16">
        <v>9.9000000000000005E-2</v>
      </c>
      <c r="E50" s="12">
        <v>36309</v>
      </c>
      <c r="F50" s="16">
        <v>9.8000000000000004E-2</v>
      </c>
      <c r="G50" s="12">
        <v>36321</v>
      </c>
      <c r="H50" s="16">
        <v>9.6000000000000002E-2</v>
      </c>
      <c r="I50" s="12">
        <v>36333</v>
      </c>
      <c r="J50" s="16">
        <v>9.4E-2</v>
      </c>
      <c r="K50" s="46">
        <v>36407</v>
      </c>
      <c r="L50" s="41">
        <v>15</v>
      </c>
      <c r="M50" s="10" t="s">
        <v>145</v>
      </c>
      <c r="N50" s="341">
        <f t="shared" si="1"/>
        <v>9.1999999999999998E-2</v>
      </c>
      <c r="P50" s="339"/>
    </row>
    <row r="51" spans="1:16" ht="15.75" customHeight="1" x14ac:dyDescent="0.25">
      <c r="A51" s="267"/>
      <c r="C51" s="10">
        <v>2000</v>
      </c>
      <c r="D51" s="16">
        <v>9.8000000000000004E-2</v>
      </c>
      <c r="E51" s="12">
        <v>36686</v>
      </c>
      <c r="F51" s="16">
        <v>9.7000000000000003E-2</v>
      </c>
      <c r="G51" s="12">
        <v>36678</v>
      </c>
      <c r="H51" s="16">
        <v>8.6999999999999994E-2</v>
      </c>
      <c r="I51" s="12">
        <v>36734</v>
      </c>
      <c r="J51" s="16">
        <v>8.5999999999999993E-2</v>
      </c>
      <c r="K51" s="46">
        <v>36685</v>
      </c>
      <c r="L51" s="41">
        <v>4</v>
      </c>
      <c r="M51" s="10" t="s">
        <v>146</v>
      </c>
      <c r="N51" s="341">
        <f t="shared" si="1"/>
        <v>9.0999999999999998E-2</v>
      </c>
    </row>
    <row r="52" spans="1:16" ht="15.75" customHeight="1" x14ac:dyDescent="0.25">
      <c r="A52" s="267"/>
      <c r="C52" s="10">
        <v>2001</v>
      </c>
      <c r="D52" s="16">
        <v>0.10199999999999999</v>
      </c>
      <c r="E52" s="12">
        <v>37055</v>
      </c>
      <c r="F52" s="16">
        <v>0.10199999999999999</v>
      </c>
      <c r="G52" s="12">
        <v>37111</v>
      </c>
      <c r="H52" s="16">
        <v>9.0999999999999998E-2</v>
      </c>
      <c r="I52" s="12">
        <v>37061</v>
      </c>
      <c r="J52" s="16">
        <v>8.8999999999999996E-2</v>
      </c>
      <c r="K52" s="46">
        <v>37103</v>
      </c>
      <c r="L52" s="41">
        <v>8</v>
      </c>
      <c r="M52" s="10" t="s">
        <v>147</v>
      </c>
      <c r="N52" s="341">
        <f t="shared" si="1"/>
        <v>8.8999999999999996E-2</v>
      </c>
    </row>
    <row r="53" spans="1:16" ht="15.75" customHeight="1" x14ac:dyDescent="0.25">
      <c r="A53" s="267"/>
      <c r="C53" s="10">
        <v>2002</v>
      </c>
      <c r="D53" s="16">
        <v>0.107</v>
      </c>
      <c r="E53" s="12">
        <v>37478</v>
      </c>
      <c r="F53" s="16">
        <v>0.106</v>
      </c>
      <c r="G53" s="12">
        <v>37428</v>
      </c>
      <c r="H53" s="16">
        <v>0.10100000000000001</v>
      </c>
      <c r="I53" s="12">
        <v>37817</v>
      </c>
      <c r="J53" s="16">
        <v>0.10100000000000001</v>
      </c>
      <c r="K53" s="46">
        <v>37794</v>
      </c>
      <c r="L53" s="41">
        <v>18</v>
      </c>
      <c r="M53" s="10" t="s">
        <v>148</v>
      </c>
      <c r="N53" s="341">
        <f t="shared" si="1"/>
        <v>9.1999999999999998E-2</v>
      </c>
    </row>
    <row r="54" spans="1:16" ht="15.75" customHeight="1" x14ac:dyDescent="0.25">
      <c r="A54" s="267"/>
      <c r="C54" s="10">
        <v>2003</v>
      </c>
      <c r="D54" s="16">
        <v>0.106</v>
      </c>
      <c r="E54" s="12">
        <v>37790</v>
      </c>
      <c r="F54" s="16">
        <v>9.4E-2</v>
      </c>
      <c r="G54" s="12">
        <v>37795</v>
      </c>
      <c r="H54" s="16">
        <v>9.1999999999999998E-2</v>
      </c>
      <c r="I54" s="12">
        <v>37796</v>
      </c>
      <c r="J54" s="16">
        <v>9.1999999999999998E-2</v>
      </c>
      <c r="K54" s="46">
        <v>37797</v>
      </c>
      <c r="L54" s="41">
        <v>5</v>
      </c>
      <c r="M54" s="10" t="s">
        <v>149</v>
      </c>
      <c r="N54" s="341">
        <f t="shared" si="1"/>
        <v>9.4E-2</v>
      </c>
    </row>
    <row r="55" spans="1:16" ht="15.75" customHeight="1" x14ac:dyDescent="0.25">
      <c r="A55" s="267"/>
      <c r="C55" s="10">
        <v>2004</v>
      </c>
      <c r="D55" s="16">
        <v>7.6999999999999999E-2</v>
      </c>
      <c r="E55" s="12">
        <v>38617</v>
      </c>
      <c r="F55" s="16">
        <v>7.2999999999999995E-2</v>
      </c>
      <c r="G55" s="12">
        <v>38458</v>
      </c>
      <c r="H55" s="16">
        <v>7.2999999999999995E-2</v>
      </c>
      <c r="I55" s="12">
        <v>38533</v>
      </c>
      <c r="J55" s="16">
        <v>7.1999999999999995E-2</v>
      </c>
      <c r="K55" s="46">
        <v>38546</v>
      </c>
      <c r="L55" s="41">
        <v>0</v>
      </c>
      <c r="M55" s="10" t="s">
        <v>150</v>
      </c>
      <c r="N55" s="341">
        <f t="shared" si="1"/>
        <v>8.7999999999999995E-2</v>
      </c>
    </row>
    <row r="56" spans="1:16" ht="15.75" customHeight="1" x14ac:dyDescent="0.25">
      <c r="A56" s="267"/>
      <c r="C56" s="10">
        <v>2005</v>
      </c>
      <c r="D56" s="27">
        <v>8.7999999999999995E-2</v>
      </c>
      <c r="E56" s="12">
        <v>38527</v>
      </c>
      <c r="F56" s="16">
        <v>8.2000000000000003E-2</v>
      </c>
      <c r="G56" s="12">
        <v>38529</v>
      </c>
      <c r="H56" s="16">
        <v>8.1000000000000003E-2</v>
      </c>
      <c r="I56" s="12">
        <v>38526</v>
      </c>
      <c r="J56" s="16">
        <v>0.08</v>
      </c>
      <c r="K56" s="46">
        <v>38528</v>
      </c>
      <c r="L56" s="41">
        <v>1</v>
      </c>
      <c r="M56" s="10" t="s">
        <v>151</v>
      </c>
      <c r="N56" s="341">
        <f>TRUNC(AVERAGE(J54:J56),3)</f>
        <v>8.1000000000000003E-2</v>
      </c>
    </row>
    <row r="57" spans="1:16" ht="15.75" customHeight="1" thickBot="1" x14ac:dyDescent="0.3">
      <c r="A57" s="265"/>
      <c r="C57" s="17">
        <v>2006</v>
      </c>
      <c r="D57" s="129">
        <v>8.1000000000000003E-2</v>
      </c>
      <c r="E57" s="19">
        <v>38916</v>
      </c>
      <c r="F57" s="28">
        <v>7.6999999999999999E-2</v>
      </c>
      <c r="G57" s="19">
        <v>38908</v>
      </c>
      <c r="H57" s="28">
        <v>7.6999999999999999E-2</v>
      </c>
      <c r="I57" s="19">
        <v>38915</v>
      </c>
      <c r="J57" s="28">
        <v>7.4999999999999997E-2</v>
      </c>
      <c r="K57" s="47">
        <v>38885</v>
      </c>
      <c r="L57" s="42">
        <v>0</v>
      </c>
      <c r="M57" s="17" t="s">
        <v>152</v>
      </c>
      <c r="N57" s="342">
        <f>TRUNC(AVERAGE(J55:J57),3)</f>
        <v>7.4999999999999997E-2</v>
      </c>
    </row>
    <row r="58" spans="1:16" ht="15.75" customHeight="1" x14ac:dyDescent="0.3">
      <c r="A58" s="265"/>
      <c r="C58" s="11"/>
      <c r="D58" s="27"/>
      <c r="E58" s="12"/>
      <c r="F58" s="16"/>
      <c r="G58" s="12"/>
      <c r="H58" s="16"/>
      <c r="I58" s="12"/>
      <c r="J58" s="13"/>
      <c r="K58" s="12"/>
      <c r="L58" s="11"/>
      <c r="M58" s="11"/>
      <c r="N58" s="13"/>
    </row>
    <row r="59" spans="1:16" ht="15.75" customHeight="1" thickBot="1" x14ac:dyDescent="0.3">
      <c r="A59" s="265"/>
      <c r="D59" s="98"/>
      <c r="F59" s="98"/>
      <c r="H59" s="98"/>
    </row>
    <row r="60" spans="1:16" ht="15.75" customHeight="1" x14ac:dyDescent="0.3">
      <c r="A60" s="281" t="s">
        <v>13</v>
      </c>
      <c r="B60" s="2"/>
      <c r="C60" s="322"/>
      <c r="D60" s="323"/>
      <c r="E60" s="324"/>
      <c r="F60" s="323"/>
      <c r="G60" s="324"/>
      <c r="H60" s="323"/>
      <c r="I60" s="324"/>
      <c r="J60" s="325"/>
      <c r="K60" s="324"/>
      <c r="L60" s="336"/>
      <c r="M60" s="358" t="s">
        <v>56</v>
      </c>
      <c r="N60" s="359"/>
    </row>
    <row r="61" spans="1:16" ht="15.75" customHeight="1" thickBot="1" x14ac:dyDescent="0.3">
      <c r="A61" s="267"/>
      <c r="B61" s="3"/>
      <c r="C61" s="4" t="s">
        <v>2</v>
      </c>
      <c r="D61" s="99" t="s">
        <v>3</v>
      </c>
      <c r="E61" s="5" t="s">
        <v>58</v>
      </c>
      <c r="F61" s="99" t="s">
        <v>4</v>
      </c>
      <c r="G61" s="5" t="s">
        <v>58</v>
      </c>
      <c r="H61" s="99" t="s">
        <v>5</v>
      </c>
      <c r="I61" s="5" t="s">
        <v>58</v>
      </c>
      <c r="J61" s="6" t="s">
        <v>6</v>
      </c>
      <c r="K61" s="5" t="s">
        <v>58</v>
      </c>
      <c r="L61" s="145" t="s">
        <v>272</v>
      </c>
      <c r="M61" s="23" t="s">
        <v>142</v>
      </c>
      <c r="N61" s="8" t="s">
        <v>57</v>
      </c>
    </row>
    <row r="62" spans="1:16" ht="15.75" customHeight="1" x14ac:dyDescent="0.25">
      <c r="A62" s="267"/>
      <c r="B62" s="2"/>
      <c r="C62" s="14">
        <v>2000</v>
      </c>
      <c r="D62" s="103">
        <v>9.5000000000000001E-2</v>
      </c>
      <c r="E62" s="54">
        <v>36686</v>
      </c>
      <c r="F62" s="103">
        <v>9.4E-2</v>
      </c>
      <c r="G62" s="54">
        <v>36678</v>
      </c>
      <c r="H62" s="103">
        <v>8.7999999999999995E-2</v>
      </c>
      <c r="I62" s="54">
        <v>36734</v>
      </c>
      <c r="J62" s="103">
        <v>8.6999999999999994E-2</v>
      </c>
      <c r="K62" s="118">
        <v>36685</v>
      </c>
      <c r="L62" s="67">
        <v>4</v>
      </c>
      <c r="M62" s="14" t="s">
        <v>156</v>
      </c>
      <c r="N62" s="340">
        <f>TRUNC(AVERAGE(J62),3)</f>
        <v>8.6999999999999994E-2</v>
      </c>
    </row>
    <row r="63" spans="1:16" ht="15.75" customHeight="1" x14ac:dyDescent="0.25">
      <c r="A63" s="280" t="s">
        <v>14</v>
      </c>
      <c r="B63" s="2"/>
      <c r="C63" s="10">
        <v>2001</v>
      </c>
      <c r="D63" s="16">
        <v>8.8999999999999996E-2</v>
      </c>
      <c r="E63" s="12">
        <v>37109</v>
      </c>
      <c r="F63" s="16">
        <v>8.7999999999999995E-2</v>
      </c>
      <c r="G63" s="12">
        <v>37055</v>
      </c>
      <c r="H63" s="16">
        <v>8.5000000000000006E-2</v>
      </c>
      <c r="I63" s="12">
        <v>37061</v>
      </c>
      <c r="J63" s="16">
        <v>8.3000000000000004E-2</v>
      </c>
      <c r="K63" s="46">
        <v>37017</v>
      </c>
      <c r="L63" s="41">
        <v>3</v>
      </c>
      <c r="M63" s="10" t="s">
        <v>157</v>
      </c>
      <c r="N63" s="341">
        <f>TRUNC(AVERAGE(J62:J63),3)</f>
        <v>8.5000000000000006E-2</v>
      </c>
    </row>
    <row r="64" spans="1:16" ht="15.75" customHeight="1" x14ac:dyDescent="0.25">
      <c r="A64" s="270" t="s">
        <v>100</v>
      </c>
      <c r="B64" s="2"/>
      <c r="C64" s="10">
        <v>2002</v>
      </c>
      <c r="D64" s="16">
        <v>0.114</v>
      </c>
      <c r="E64" s="12">
        <v>37429</v>
      </c>
      <c r="F64" s="16">
        <v>0.10199999999999999</v>
      </c>
      <c r="G64" s="12">
        <v>37428</v>
      </c>
      <c r="H64" s="16">
        <v>9.7000000000000003E-2</v>
      </c>
      <c r="I64" s="12">
        <v>37478</v>
      </c>
      <c r="J64" s="16">
        <v>9.5000000000000001E-2</v>
      </c>
      <c r="K64" s="46">
        <v>37452</v>
      </c>
      <c r="L64" s="41">
        <v>9</v>
      </c>
      <c r="M64" s="10" t="s">
        <v>148</v>
      </c>
      <c r="N64" s="341">
        <f>TRUNC(AVERAGE(J62:J64),3)</f>
        <v>8.7999999999999995E-2</v>
      </c>
    </row>
    <row r="65" spans="1:14" ht="15.75" customHeight="1" x14ac:dyDescent="0.25">
      <c r="A65" s="270"/>
      <c r="B65" s="2"/>
      <c r="C65" s="10">
        <v>2003</v>
      </c>
      <c r="D65" s="16">
        <v>8.7999999999999995E-2</v>
      </c>
      <c r="E65" s="12">
        <v>37790</v>
      </c>
      <c r="F65" s="16">
        <v>8.5999999999999993E-2</v>
      </c>
      <c r="G65" s="12">
        <v>37797</v>
      </c>
      <c r="H65" s="16">
        <v>8.1000000000000003E-2</v>
      </c>
      <c r="I65" s="12">
        <v>37796</v>
      </c>
      <c r="J65" s="16">
        <v>7.9000000000000001E-2</v>
      </c>
      <c r="K65" s="46">
        <v>37795</v>
      </c>
      <c r="L65" s="41">
        <v>2</v>
      </c>
      <c r="M65" s="10" t="s">
        <v>149</v>
      </c>
      <c r="N65" s="341">
        <f>TRUNC(AVERAGE(J63:J65),3)</f>
        <v>8.5000000000000006E-2</v>
      </c>
    </row>
    <row r="66" spans="1:14" ht="15.75" customHeight="1" x14ac:dyDescent="0.25">
      <c r="A66" s="270"/>
      <c r="B66" s="2"/>
      <c r="C66" s="10">
        <v>2004</v>
      </c>
      <c r="D66" s="16">
        <v>7.4999999999999997E-2</v>
      </c>
      <c r="E66" s="12">
        <v>38093</v>
      </c>
      <c r="F66" s="16">
        <v>7.2999999999999995E-2</v>
      </c>
      <c r="G66" s="12">
        <v>38168</v>
      </c>
      <c r="H66" s="16">
        <v>7.0999999999999994E-2</v>
      </c>
      <c r="I66" s="12">
        <v>38170</v>
      </c>
      <c r="J66" s="16">
        <v>7.0999999999999994E-2</v>
      </c>
      <c r="K66" s="46">
        <v>38617</v>
      </c>
      <c r="L66" s="41">
        <v>0</v>
      </c>
      <c r="M66" s="10" t="s">
        <v>150</v>
      </c>
      <c r="N66" s="341">
        <f>TRUNC(AVERAGE(J64:J66),3)</f>
        <v>8.1000000000000003E-2</v>
      </c>
    </row>
    <row r="67" spans="1:14" ht="15.75" customHeight="1" x14ac:dyDescent="0.25">
      <c r="A67" s="270"/>
      <c r="B67" s="2"/>
      <c r="C67" s="10">
        <v>2005</v>
      </c>
      <c r="D67" s="27">
        <v>8.6999999999999994E-2</v>
      </c>
      <c r="E67" s="12">
        <v>38529</v>
      </c>
      <c r="F67" s="16">
        <v>8.1000000000000003E-2</v>
      </c>
      <c r="G67" s="12">
        <v>38604</v>
      </c>
      <c r="H67" s="16">
        <v>7.9000000000000001E-2</v>
      </c>
      <c r="I67" s="12">
        <v>38565</v>
      </c>
      <c r="J67" s="16">
        <v>7.8E-2</v>
      </c>
      <c r="K67" s="46">
        <v>38543</v>
      </c>
      <c r="L67" s="41">
        <v>1</v>
      </c>
      <c r="M67" s="10" t="s">
        <v>151</v>
      </c>
      <c r="N67" s="341">
        <f>TRUNC(AVERAGE(J65:J67),3)</f>
        <v>7.5999999999999998E-2</v>
      </c>
    </row>
    <row r="68" spans="1:14" ht="15.75" customHeight="1" thickBot="1" x14ac:dyDescent="0.3">
      <c r="A68" s="265"/>
      <c r="C68" s="17">
        <v>2006</v>
      </c>
      <c r="D68" s="129">
        <v>7.9000000000000001E-2</v>
      </c>
      <c r="E68" s="19">
        <v>38885</v>
      </c>
      <c r="F68" s="28">
        <v>7.4999999999999997E-2</v>
      </c>
      <c r="G68" s="19">
        <v>38946</v>
      </c>
      <c r="H68" s="28">
        <v>7.2999999999999995E-2</v>
      </c>
      <c r="I68" s="19">
        <v>38883</v>
      </c>
      <c r="J68" s="28">
        <v>7.2999999999999995E-2</v>
      </c>
      <c r="K68" s="47">
        <v>38900</v>
      </c>
      <c r="L68" s="42">
        <v>0</v>
      </c>
      <c r="M68" s="17" t="s">
        <v>152</v>
      </c>
      <c r="N68" s="342">
        <f>TRUNC(AVERAGE(J66:J68),3)</f>
        <v>7.3999999999999996E-2</v>
      </c>
    </row>
    <row r="69" spans="1:14" ht="15.75" customHeight="1" x14ac:dyDescent="0.3">
      <c r="A69" s="265"/>
      <c r="C69" s="11"/>
      <c r="D69" s="27"/>
      <c r="E69" s="12"/>
      <c r="F69" s="16"/>
      <c r="G69" s="12"/>
      <c r="H69" s="16"/>
      <c r="I69" s="12"/>
      <c r="J69" s="13"/>
      <c r="K69" s="12"/>
      <c r="L69" s="11"/>
      <c r="M69" s="11"/>
      <c r="N69" s="13"/>
    </row>
    <row r="70" spans="1:14" ht="15.75" customHeight="1" thickBot="1" x14ac:dyDescent="0.3">
      <c r="A70" s="265"/>
      <c r="D70" s="98"/>
      <c r="F70" s="98"/>
      <c r="H70" s="98"/>
    </row>
    <row r="71" spans="1:14" ht="15.75" customHeight="1" x14ac:dyDescent="0.3">
      <c r="A71" s="281" t="s">
        <v>18</v>
      </c>
      <c r="C71" s="322"/>
      <c r="D71" s="323"/>
      <c r="E71" s="324"/>
      <c r="F71" s="323"/>
      <c r="G71" s="324"/>
      <c r="H71" s="323"/>
      <c r="I71" s="324"/>
      <c r="J71" s="325"/>
      <c r="K71" s="324"/>
      <c r="L71" s="336"/>
      <c r="M71" s="358" t="s">
        <v>56</v>
      </c>
      <c r="N71" s="359"/>
    </row>
    <row r="72" spans="1:14" ht="15.75" customHeight="1" thickBot="1" x14ac:dyDescent="0.3">
      <c r="A72" s="267"/>
      <c r="B72" s="22"/>
      <c r="C72" s="4" t="s">
        <v>2</v>
      </c>
      <c r="D72" s="99" t="s">
        <v>3</v>
      </c>
      <c r="E72" s="5" t="s">
        <v>58</v>
      </c>
      <c r="F72" s="99" t="s">
        <v>4</v>
      </c>
      <c r="G72" s="5" t="s">
        <v>58</v>
      </c>
      <c r="H72" s="99" t="s">
        <v>5</v>
      </c>
      <c r="I72" s="5" t="s">
        <v>58</v>
      </c>
      <c r="J72" s="6" t="s">
        <v>6</v>
      </c>
      <c r="K72" s="5" t="s">
        <v>58</v>
      </c>
      <c r="L72" s="145" t="s">
        <v>272</v>
      </c>
      <c r="M72" s="23" t="s">
        <v>142</v>
      </c>
      <c r="N72" s="8" t="s">
        <v>57</v>
      </c>
    </row>
    <row r="73" spans="1:14" ht="15.75" customHeight="1" x14ac:dyDescent="0.25">
      <c r="A73" s="270"/>
      <c r="C73" s="14">
        <v>1997</v>
      </c>
      <c r="D73" s="103">
        <v>9.5000000000000001E-2</v>
      </c>
      <c r="E73" s="54">
        <v>35974</v>
      </c>
      <c r="F73" s="103">
        <v>8.5999999999999993E-2</v>
      </c>
      <c r="G73" s="54">
        <v>36054</v>
      </c>
      <c r="H73" s="103">
        <v>8.4000000000000005E-2</v>
      </c>
      <c r="I73" s="54">
        <v>35994</v>
      </c>
      <c r="J73" s="103">
        <v>8.4000000000000005E-2</v>
      </c>
      <c r="K73" s="118">
        <v>36373</v>
      </c>
      <c r="L73" s="67">
        <v>2</v>
      </c>
      <c r="M73" s="14" t="s">
        <v>163</v>
      </c>
      <c r="N73" s="340">
        <f>TRUNC(AVERAGE(J73),3)</f>
        <v>8.4000000000000005E-2</v>
      </c>
    </row>
    <row r="74" spans="1:14" ht="15.75" customHeight="1" x14ac:dyDescent="0.25">
      <c r="A74" s="280" t="s">
        <v>19</v>
      </c>
      <c r="C74" s="10">
        <v>1998</v>
      </c>
      <c r="D74" s="16">
        <v>9.2999999999999999E-2</v>
      </c>
      <c r="E74" s="12">
        <v>35934</v>
      </c>
      <c r="F74" s="16">
        <v>9.2999999999999999E-2</v>
      </c>
      <c r="G74" s="12">
        <v>36050</v>
      </c>
      <c r="H74" s="16">
        <v>9.0999999999999998E-2</v>
      </c>
      <c r="I74" s="12">
        <v>36029</v>
      </c>
      <c r="J74" s="16">
        <v>0.09</v>
      </c>
      <c r="K74" s="46">
        <v>36028</v>
      </c>
      <c r="L74" s="41">
        <v>12</v>
      </c>
      <c r="M74" s="10" t="s">
        <v>166</v>
      </c>
      <c r="N74" s="341">
        <f>TRUNC(AVERAGE(J73:J74),3)</f>
        <v>8.6999999999999994E-2</v>
      </c>
    </row>
    <row r="75" spans="1:14" ht="15.75" customHeight="1" x14ac:dyDescent="0.25">
      <c r="A75" s="270" t="s">
        <v>103</v>
      </c>
      <c r="C75" s="10">
        <v>1999</v>
      </c>
      <c r="D75" s="16">
        <v>9.9000000000000005E-2</v>
      </c>
      <c r="E75" s="12">
        <v>36309</v>
      </c>
      <c r="F75" s="16">
        <v>9.7000000000000003E-2</v>
      </c>
      <c r="G75" s="12">
        <v>36321</v>
      </c>
      <c r="H75" s="16">
        <v>9.6000000000000002E-2</v>
      </c>
      <c r="I75" s="12">
        <v>36332</v>
      </c>
      <c r="J75" s="16">
        <v>9.5000000000000001E-2</v>
      </c>
      <c r="K75" s="46">
        <v>36333</v>
      </c>
      <c r="L75" s="41">
        <v>10</v>
      </c>
      <c r="M75" s="10" t="s">
        <v>145</v>
      </c>
      <c r="N75" s="341">
        <f t="shared" ref="N75:N80" si="2">TRUNC(AVERAGE(J73:J75),3)</f>
        <v>8.8999999999999996E-2</v>
      </c>
    </row>
    <row r="76" spans="1:14" ht="15.75" customHeight="1" x14ac:dyDescent="0.25">
      <c r="A76" s="267"/>
      <c r="C76" s="10">
        <v>2000</v>
      </c>
      <c r="D76" s="16">
        <v>9.0999999999999998E-2</v>
      </c>
      <c r="E76" s="12">
        <v>36685</v>
      </c>
      <c r="F76" s="16">
        <v>9.0999999999999998E-2</v>
      </c>
      <c r="G76" s="12">
        <v>36686</v>
      </c>
      <c r="H76" s="16">
        <v>8.5000000000000006E-2</v>
      </c>
      <c r="I76" s="12">
        <v>36678</v>
      </c>
      <c r="J76" s="16">
        <v>8.4000000000000005E-2</v>
      </c>
      <c r="K76" s="46">
        <v>36734</v>
      </c>
      <c r="L76" s="41">
        <v>3</v>
      </c>
      <c r="M76" s="10" t="s">
        <v>146</v>
      </c>
      <c r="N76" s="341">
        <f t="shared" si="2"/>
        <v>8.8999999999999996E-2</v>
      </c>
    </row>
    <row r="77" spans="1:14" ht="15.75" customHeight="1" x14ac:dyDescent="0.25">
      <c r="A77" s="267"/>
      <c r="C77" s="10">
        <v>2001</v>
      </c>
      <c r="D77" s="16">
        <v>8.5999999999999993E-2</v>
      </c>
      <c r="E77" s="12">
        <v>37061</v>
      </c>
      <c r="F77" s="16">
        <v>8.5000000000000006E-2</v>
      </c>
      <c r="G77" s="12">
        <v>37055</v>
      </c>
      <c r="H77" s="16">
        <v>8.2000000000000003E-2</v>
      </c>
      <c r="I77" s="12">
        <v>37015</v>
      </c>
      <c r="J77" s="16">
        <v>8.2000000000000003E-2</v>
      </c>
      <c r="K77" s="46">
        <v>37017</v>
      </c>
      <c r="L77" s="41">
        <v>2</v>
      </c>
      <c r="M77" s="10" t="s">
        <v>147</v>
      </c>
      <c r="N77" s="341">
        <f t="shared" si="2"/>
        <v>8.6999999999999994E-2</v>
      </c>
    </row>
    <row r="78" spans="1:14" ht="15.75" customHeight="1" x14ac:dyDescent="0.25">
      <c r="A78" s="267"/>
      <c r="C78" s="10">
        <v>2002</v>
      </c>
      <c r="D78" s="16">
        <v>0.111</v>
      </c>
      <c r="E78" s="12">
        <v>37452</v>
      </c>
      <c r="F78" s="16">
        <v>0.1</v>
      </c>
      <c r="G78" s="12">
        <v>37478</v>
      </c>
      <c r="H78" s="16">
        <v>9.7000000000000003E-2</v>
      </c>
      <c r="I78" s="12">
        <v>37429</v>
      </c>
      <c r="J78" s="16">
        <v>9.7000000000000003E-2</v>
      </c>
      <c r="K78" s="46">
        <v>37453</v>
      </c>
      <c r="L78" s="41">
        <v>11</v>
      </c>
      <c r="M78" s="10" t="s">
        <v>148</v>
      </c>
      <c r="N78" s="341">
        <f t="shared" si="2"/>
        <v>8.6999999999999994E-2</v>
      </c>
    </row>
    <row r="79" spans="1:14" ht="15.75" customHeight="1" x14ac:dyDescent="0.25">
      <c r="A79" s="267"/>
      <c r="C79" s="10">
        <v>2003</v>
      </c>
      <c r="D79" s="16">
        <v>9.0999999999999998E-2</v>
      </c>
      <c r="E79" s="12">
        <v>37790</v>
      </c>
      <c r="F79" s="16">
        <v>8.6999999999999994E-2</v>
      </c>
      <c r="G79" s="12">
        <v>37797</v>
      </c>
      <c r="H79" s="16">
        <v>8.1000000000000003E-2</v>
      </c>
      <c r="I79" s="12">
        <v>37725</v>
      </c>
      <c r="J79" s="16">
        <v>0.08</v>
      </c>
      <c r="K79" s="46">
        <v>37854</v>
      </c>
      <c r="L79" s="41">
        <v>2</v>
      </c>
      <c r="M79" s="10" t="s">
        <v>149</v>
      </c>
      <c r="N79" s="341">
        <f t="shared" si="2"/>
        <v>8.5999999999999993E-2</v>
      </c>
    </row>
    <row r="80" spans="1:14" ht="15.75" customHeight="1" x14ac:dyDescent="0.25">
      <c r="A80" s="267"/>
      <c r="C80" s="10">
        <v>2004</v>
      </c>
      <c r="D80" s="16">
        <v>7.9000000000000001E-2</v>
      </c>
      <c r="E80" s="12">
        <v>38617</v>
      </c>
      <c r="F80" s="16">
        <v>7.4999999999999997E-2</v>
      </c>
      <c r="G80" s="12">
        <v>38458</v>
      </c>
      <c r="H80" s="16">
        <v>7.3999999999999996E-2</v>
      </c>
      <c r="I80" s="12">
        <v>38534</v>
      </c>
      <c r="J80" s="16">
        <v>7.2999999999999995E-2</v>
      </c>
      <c r="K80" s="46">
        <v>38533</v>
      </c>
      <c r="L80" s="41">
        <v>0</v>
      </c>
      <c r="M80" s="10" t="s">
        <v>150</v>
      </c>
      <c r="N80" s="341">
        <f t="shared" si="2"/>
        <v>8.3000000000000004E-2</v>
      </c>
    </row>
    <row r="81" spans="1:14" ht="15.75" customHeight="1" x14ac:dyDescent="0.25">
      <c r="A81" s="267"/>
      <c r="C81" s="10">
        <v>2005</v>
      </c>
      <c r="D81" s="27">
        <v>9.0999999999999998E-2</v>
      </c>
      <c r="E81" s="12">
        <v>38542</v>
      </c>
      <c r="F81" s="16">
        <v>0.08</v>
      </c>
      <c r="G81" s="12">
        <v>38529</v>
      </c>
      <c r="H81" s="16">
        <v>7.9000000000000001E-2</v>
      </c>
      <c r="I81" s="12">
        <v>38527</v>
      </c>
      <c r="J81" s="16">
        <v>7.6999999999999999E-2</v>
      </c>
      <c r="K81" s="46">
        <v>38524</v>
      </c>
      <c r="L81" s="41">
        <v>1</v>
      </c>
      <c r="M81" s="10" t="s">
        <v>151</v>
      </c>
      <c r="N81" s="341">
        <f>TRUNC(AVERAGE(J79:J81),3)</f>
        <v>7.5999999999999998E-2</v>
      </c>
    </row>
    <row r="82" spans="1:14" ht="15.75" customHeight="1" thickBot="1" x14ac:dyDescent="0.3">
      <c r="A82" s="265"/>
      <c r="C82" s="17">
        <v>2006</v>
      </c>
      <c r="D82" s="129">
        <v>8.1000000000000003E-2</v>
      </c>
      <c r="E82" s="19">
        <v>38885</v>
      </c>
      <c r="F82" s="28">
        <v>0.08</v>
      </c>
      <c r="G82" s="19">
        <v>38861</v>
      </c>
      <c r="H82" s="28">
        <v>7.8E-2</v>
      </c>
      <c r="I82" s="19">
        <v>38883</v>
      </c>
      <c r="J82" s="28">
        <v>7.8E-2</v>
      </c>
      <c r="K82" s="47">
        <v>38914</v>
      </c>
      <c r="L82" s="42">
        <v>0</v>
      </c>
      <c r="M82" s="17" t="s">
        <v>152</v>
      </c>
      <c r="N82" s="342">
        <f>TRUNC(AVERAGE(J80:J82),3)</f>
        <v>7.5999999999999998E-2</v>
      </c>
    </row>
    <row r="83" spans="1:14" ht="15.75" customHeight="1" x14ac:dyDescent="0.3">
      <c r="A83" s="265"/>
      <c r="C83" s="11"/>
      <c r="D83" s="27"/>
      <c r="E83" s="12"/>
      <c r="F83" s="16"/>
      <c r="G83" s="12"/>
      <c r="H83" s="16"/>
      <c r="I83" s="12"/>
      <c r="J83" s="13"/>
      <c r="K83" s="12"/>
      <c r="L83" s="11"/>
      <c r="M83" s="11"/>
      <c r="N83" s="13"/>
    </row>
    <row r="84" spans="1:14" ht="15.75" customHeight="1" thickBot="1" x14ac:dyDescent="0.3">
      <c r="A84" s="265"/>
      <c r="D84" s="98"/>
      <c r="F84" s="98"/>
      <c r="H84" s="98"/>
    </row>
    <row r="85" spans="1:14" ht="15.75" customHeight="1" x14ac:dyDescent="0.3">
      <c r="A85" s="281" t="s">
        <v>25</v>
      </c>
      <c r="C85" s="322"/>
      <c r="D85" s="323"/>
      <c r="E85" s="324"/>
      <c r="F85" s="323"/>
      <c r="G85" s="324"/>
      <c r="H85" s="323"/>
      <c r="I85" s="324"/>
      <c r="J85" s="325"/>
      <c r="K85" s="324"/>
      <c r="L85" s="336"/>
      <c r="M85" s="358" t="s">
        <v>56</v>
      </c>
      <c r="N85" s="359"/>
    </row>
    <row r="86" spans="1:14" ht="15.75" customHeight="1" thickBot="1" x14ac:dyDescent="0.3">
      <c r="A86" s="267"/>
      <c r="B86" s="22"/>
      <c r="C86" s="4" t="s">
        <v>2</v>
      </c>
      <c r="D86" s="99" t="s">
        <v>3</v>
      </c>
      <c r="E86" s="5" t="s">
        <v>58</v>
      </c>
      <c r="F86" s="99" t="s">
        <v>4</v>
      </c>
      <c r="G86" s="5" t="s">
        <v>58</v>
      </c>
      <c r="H86" s="99" t="s">
        <v>5</v>
      </c>
      <c r="I86" s="5" t="s">
        <v>58</v>
      </c>
      <c r="J86" s="6" t="s">
        <v>6</v>
      </c>
      <c r="K86" s="5" t="s">
        <v>58</v>
      </c>
      <c r="L86" s="145" t="s">
        <v>272</v>
      </c>
      <c r="M86" s="23" t="s">
        <v>142</v>
      </c>
      <c r="N86" s="8" t="s">
        <v>57</v>
      </c>
    </row>
    <row r="87" spans="1:14" ht="15.75" customHeight="1" x14ac:dyDescent="0.25">
      <c r="A87" s="270"/>
      <c r="C87" s="14">
        <v>1995</v>
      </c>
      <c r="D87" s="103">
        <v>0.106</v>
      </c>
      <c r="E87" s="54"/>
      <c r="F87" s="103">
        <v>0.10299999999999999</v>
      </c>
      <c r="G87" s="54"/>
      <c r="H87" s="103">
        <v>0.1</v>
      </c>
      <c r="I87" s="54"/>
      <c r="J87" s="103">
        <v>9.5000000000000001E-2</v>
      </c>
      <c r="K87" s="118"/>
      <c r="L87" s="67">
        <v>10</v>
      </c>
      <c r="M87" s="14" t="s">
        <v>190</v>
      </c>
      <c r="N87" s="340">
        <f>TRUNC(AVERAGE(J87),3)</f>
        <v>9.5000000000000001E-2</v>
      </c>
    </row>
    <row r="88" spans="1:14" ht="15.75" customHeight="1" x14ac:dyDescent="0.25">
      <c r="A88" s="280" t="s">
        <v>170</v>
      </c>
      <c r="C88" s="10">
        <v>1996</v>
      </c>
      <c r="D88" s="16">
        <v>0.113</v>
      </c>
      <c r="E88" s="12"/>
      <c r="F88" s="16">
        <v>0.1</v>
      </c>
      <c r="G88" s="12"/>
      <c r="H88" s="16">
        <v>0.1</v>
      </c>
      <c r="I88" s="12"/>
      <c r="J88" s="16">
        <v>9.8000000000000004E-2</v>
      </c>
      <c r="K88" s="46"/>
      <c r="L88" s="41">
        <v>14</v>
      </c>
      <c r="M88" s="10" t="s">
        <v>189</v>
      </c>
      <c r="N88" s="341">
        <f>TRUNC(AVERAGE(J87:J88),3)</f>
        <v>9.6000000000000002E-2</v>
      </c>
    </row>
    <row r="89" spans="1:14" ht="15.75" customHeight="1" x14ac:dyDescent="0.25">
      <c r="A89" s="270" t="s">
        <v>107</v>
      </c>
      <c r="C89" s="10">
        <v>1997</v>
      </c>
      <c r="D89" s="16">
        <v>9.7000000000000003E-2</v>
      </c>
      <c r="E89" s="12">
        <v>36008</v>
      </c>
      <c r="F89" s="16">
        <v>8.5999999999999993E-2</v>
      </c>
      <c r="G89" s="12">
        <v>35988</v>
      </c>
      <c r="H89" s="16">
        <v>8.5000000000000006E-2</v>
      </c>
      <c r="I89" s="12">
        <v>35989</v>
      </c>
      <c r="J89" s="16">
        <v>8.2000000000000003E-2</v>
      </c>
      <c r="K89" s="46">
        <v>35939</v>
      </c>
      <c r="L89" s="41">
        <v>3</v>
      </c>
      <c r="M89" s="10" t="s">
        <v>143</v>
      </c>
      <c r="N89" s="341">
        <f>TRUNC(AVERAGE(J87:J89),3)</f>
        <v>9.0999999999999998E-2</v>
      </c>
    </row>
    <row r="90" spans="1:14" ht="15.75" customHeight="1" x14ac:dyDescent="0.25">
      <c r="A90" s="267"/>
      <c r="C90" s="10">
        <v>1998</v>
      </c>
      <c r="D90" s="16">
        <v>0.108</v>
      </c>
      <c r="E90" s="12">
        <v>36051</v>
      </c>
      <c r="F90" s="16">
        <v>0.107</v>
      </c>
      <c r="G90" s="12">
        <v>36050</v>
      </c>
      <c r="H90" s="16">
        <v>9.8000000000000004E-2</v>
      </c>
      <c r="I90" s="12">
        <v>35944</v>
      </c>
      <c r="J90" s="16">
        <v>9.7000000000000003E-2</v>
      </c>
      <c r="K90" s="46">
        <v>35930</v>
      </c>
      <c r="L90" s="41">
        <v>13</v>
      </c>
      <c r="M90" s="10" t="s">
        <v>144</v>
      </c>
      <c r="N90" s="341">
        <f t="shared" ref="N90:N96" si="3">TRUNC(AVERAGE(J88:J90),3)</f>
        <v>9.1999999999999998E-2</v>
      </c>
    </row>
    <row r="91" spans="1:14" ht="15.75" customHeight="1" x14ac:dyDescent="0.25">
      <c r="A91" s="267"/>
      <c r="C91" s="10">
        <v>1999</v>
      </c>
      <c r="D91" s="16">
        <v>9.9000000000000005E-2</v>
      </c>
      <c r="E91" s="12">
        <v>36321</v>
      </c>
      <c r="F91" s="16">
        <v>9.9000000000000005E-2</v>
      </c>
      <c r="G91" s="12">
        <v>36333</v>
      </c>
      <c r="H91" s="16">
        <v>9.8000000000000004E-2</v>
      </c>
      <c r="I91" s="12">
        <v>36309</v>
      </c>
      <c r="J91" s="16">
        <v>9.2999999999999999E-2</v>
      </c>
      <c r="K91" s="46">
        <v>36407</v>
      </c>
      <c r="L91" s="41">
        <v>15</v>
      </c>
      <c r="M91" s="10" t="s">
        <v>145</v>
      </c>
      <c r="N91" s="341">
        <f t="shared" si="3"/>
        <v>0.09</v>
      </c>
    </row>
    <row r="92" spans="1:14" ht="15.75" customHeight="1" x14ac:dyDescent="0.25">
      <c r="A92" s="267"/>
      <c r="C92" s="10">
        <v>2000</v>
      </c>
      <c r="D92" s="16">
        <v>9.0999999999999998E-2</v>
      </c>
      <c r="E92" s="12">
        <v>36678</v>
      </c>
      <c r="F92" s="16">
        <v>8.2000000000000003E-2</v>
      </c>
      <c r="G92" s="12">
        <v>36734</v>
      </c>
      <c r="H92" s="16">
        <v>8.1000000000000003E-2</v>
      </c>
      <c r="I92" s="12">
        <v>36646</v>
      </c>
      <c r="J92" s="16">
        <v>0.08</v>
      </c>
      <c r="K92" s="46">
        <v>36686</v>
      </c>
      <c r="L92" s="41">
        <v>1</v>
      </c>
      <c r="M92" s="10" t="s">
        <v>146</v>
      </c>
      <c r="N92" s="341">
        <f t="shared" si="3"/>
        <v>0.09</v>
      </c>
    </row>
    <row r="93" spans="1:14" ht="15.75" customHeight="1" x14ac:dyDescent="0.25">
      <c r="A93" s="267"/>
      <c r="C93" s="10">
        <v>2001</v>
      </c>
      <c r="D93" s="16">
        <v>0.10199999999999999</v>
      </c>
      <c r="E93" s="12">
        <v>37111</v>
      </c>
      <c r="F93" s="16">
        <v>9.2999999999999999E-2</v>
      </c>
      <c r="G93" s="12">
        <v>37055</v>
      </c>
      <c r="H93" s="16">
        <v>9.2999999999999999E-2</v>
      </c>
      <c r="I93" s="12">
        <v>37061</v>
      </c>
      <c r="J93" s="16">
        <v>0.09</v>
      </c>
      <c r="K93" s="46">
        <v>37060</v>
      </c>
      <c r="L93" s="41">
        <v>4</v>
      </c>
      <c r="M93" s="10" t="s">
        <v>147</v>
      </c>
      <c r="N93" s="341">
        <f t="shared" si="3"/>
        <v>8.6999999999999994E-2</v>
      </c>
    </row>
    <row r="94" spans="1:14" ht="15.75" customHeight="1" x14ac:dyDescent="0.25">
      <c r="A94" s="267"/>
      <c r="C94" s="10">
        <v>2002</v>
      </c>
      <c r="D94" s="16">
        <v>0.109</v>
      </c>
      <c r="E94" s="12">
        <v>37428</v>
      </c>
      <c r="F94" s="16">
        <v>0.106</v>
      </c>
      <c r="G94" s="12">
        <v>37445</v>
      </c>
      <c r="H94" s="16">
        <v>0.104</v>
      </c>
      <c r="I94" s="12">
        <v>37429</v>
      </c>
      <c r="J94" s="16">
        <v>0.104</v>
      </c>
      <c r="K94" s="46">
        <v>37452</v>
      </c>
      <c r="L94" s="41">
        <v>16</v>
      </c>
      <c r="M94" s="10" t="s">
        <v>148</v>
      </c>
      <c r="N94" s="341">
        <f t="shared" si="3"/>
        <v>9.0999999999999998E-2</v>
      </c>
    </row>
    <row r="95" spans="1:14" ht="15.75" customHeight="1" x14ac:dyDescent="0.25">
      <c r="A95" s="267"/>
      <c r="C95" s="10">
        <v>2003</v>
      </c>
      <c r="D95" s="16">
        <v>0.10100000000000001</v>
      </c>
      <c r="E95" s="12">
        <v>37790</v>
      </c>
      <c r="F95" s="16">
        <v>9.2999999999999999E-2</v>
      </c>
      <c r="G95" s="12">
        <v>37797</v>
      </c>
      <c r="H95" s="16">
        <v>9.1999999999999998E-2</v>
      </c>
      <c r="I95" s="12">
        <v>37858</v>
      </c>
      <c r="J95" s="16">
        <v>9.0999999999999998E-2</v>
      </c>
      <c r="K95" s="46">
        <v>37727</v>
      </c>
      <c r="L95" s="41">
        <v>8</v>
      </c>
      <c r="M95" s="10" t="s">
        <v>149</v>
      </c>
      <c r="N95" s="341">
        <f t="shared" si="3"/>
        <v>9.5000000000000001E-2</v>
      </c>
    </row>
    <row r="96" spans="1:14" ht="15.75" customHeight="1" x14ac:dyDescent="0.25">
      <c r="A96" s="267"/>
      <c r="C96" s="10">
        <v>2004</v>
      </c>
      <c r="D96" s="16">
        <v>7.6999999999999999E-2</v>
      </c>
      <c r="E96" s="12">
        <v>38252</v>
      </c>
      <c r="F96" s="16">
        <v>7.1999999999999995E-2</v>
      </c>
      <c r="G96" s="12">
        <v>38093</v>
      </c>
      <c r="H96" s="16">
        <v>7.1999999999999995E-2</v>
      </c>
      <c r="I96" s="12">
        <v>38118</v>
      </c>
      <c r="J96" s="16">
        <v>7.1999999999999995E-2</v>
      </c>
      <c r="K96" s="46">
        <v>38169</v>
      </c>
      <c r="L96" s="41">
        <v>0</v>
      </c>
      <c r="M96" s="10" t="s">
        <v>150</v>
      </c>
      <c r="N96" s="341">
        <f t="shared" si="3"/>
        <v>8.8999999999999996E-2</v>
      </c>
    </row>
    <row r="97" spans="1:14" ht="15.75" customHeight="1" x14ac:dyDescent="0.25">
      <c r="A97" s="267"/>
      <c r="C97" s="10">
        <v>2005</v>
      </c>
      <c r="D97" s="27">
        <v>0.09</v>
      </c>
      <c r="E97" s="12">
        <v>38527</v>
      </c>
      <c r="F97" s="16">
        <v>8.3000000000000004E-2</v>
      </c>
      <c r="G97" s="12">
        <v>38529</v>
      </c>
      <c r="H97" s="16">
        <v>7.8E-2</v>
      </c>
      <c r="I97" s="12">
        <v>38459</v>
      </c>
      <c r="J97" s="16">
        <v>7.8E-2</v>
      </c>
      <c r="K97" s="46">
        <v>38460</v>
      </c>
      <c r="L97" s="41">
        <v>1</v>
      </c>
      <c r="M97" s="10" t="s">
        <v>151</v>
      </c>
      <c r="N97" s="341">
        <f>TRUNC(AVERAGE(J95:J97),3)</f>
        <v>0.08</v>
      </c>
    </row>
    <row r="98" spans="1:14" ht="15.75" customHeight="1" thickBot="1" x14ac:dyDescent="0.3">
      <c r="A98" s="267"/>
      <c r="C98" s="17">
        <v>2006</v>
      </c>
      <c r="D98" s="129">
        <v>7.9000000000000001E-2</v>
      </c>
      <c r="E98" s="19">
        <v>38908</v>
      </c>
      <c r="F98" s="28">
        <v>7.5999999999999998E-2</v>
      </c>
      <c r="G98" s="19">
        <v>38885</v>
      </c>
      <c r="H98" s="28">
        <v>7.2999999999999995E-2</v>
      </c>
      <c r="I98" s="19">
        <v>40345</v>
      </c>
      <c r="J98" s="28">
        <v>7.1999999999999995E-2</v>
      </c>
      <c r="K98" s="47">
        <v>40415</v>
      </c>
      <c r="L98" s="42">
        <v>0</v>
      </c>
      <c r="M98" s="17" t="s">
        <v>152</v>
      </c>
      <c r="N98" s="342">
        <f>TRUNC(AVERAGE(J96:J98),3)</f>
        <v>7.3999999999999996E-2</v>
      </c>
    </row>
    <row r="99" spans="1:14" ht="15.75" customHeight="1" x14ac:dyDescent="0.3">
      <c r="A99" s="267"/>
      <c r="C99" s="11"/>
      <c r="D99" s="27"/>
      <c r="E99" s="12"/>
      <c r="F99" s="16"/>
      <c r="G99" s="12"/>
      <c r="H99" s="16"/>
      <c r="I99" s="12"/>
      <c r="J99" s="13"/>
      <c r="K99" s="12"/>
      <c r="L99" s="11"/>
      <c r="M99" s="11"/>
      <c r="N99" s="13"/>
    </row>
    <row r="100" spans="1:14" ht="15.75" customHeight="1" thickBot="1" x14ac:dyDescent="0.35">
      <c r="A100" s="267"/>
      <c r="C100" s="18"/>
      <c r="D100" s="28"/>
      <c r="E100" s="19"/>
      <c r="F100" s="28"/>
      <c r="G100" s="19"/>
      <c r="H100" s="28"/>
      <c r="I100" s="19"/>
      <c r="J100" s="20"/>
      <c r="K100" s="19"/>
      <c r="L100" s="48"/>
      <c r="M100" s="48"/>
      <c r="N100" s="48"/>
    </row>
    <row r="101" spans="1:14" ht="15.75" customHeight="1" x14ac:dyDescent="0.3">
      <c r="A101" s="281" t="s">
        <v>12</v>
      </c>
      <c r="C101" s="322"/>
      <c r="D101" s="323"/>
      <c r="E101" s="324"/>
      <c r="F101" s="323"/>
      <c r="G101" s="324"/>
      <c r="H101" s="323"/>
      <c r="I101" s="324"/>
      <c r="J101" s="325"/>
      <c r="K101" s="324"/>
      <c r="L101" s="336"/>
      <c r="M101" s="358" t="s">
        <v>56</v>
      </c>
      <c r="N101" s="359"/>
    </row>
    <row r="102" spans="1:14" ht="15.75" customHeight="1" thickBot="1" x14ac:dyDescent="0.3">
      <c r="A102" s="270"/>
      <c r="B102" s="22"/>
      <c r="C102" s="4" t="s">
        <v>2</v>
      </c>
      <c r="D102" s="99" t="s">
        <v>3</v>
      </c>
      <c r="E102" s="5" t="s">
        <v>58</v>
      </c>
      <c r="F102" s="99" t="s">
        <v>4</v>
      </c>
      <c r="G102" s="5" t="s">
        <v>58</v>
      </c>
      <c r="H102" s="99" t="s">
        <v>5</v>
      </c>
      <c r="I102" s="5" t="s">
        <v>58</v>
      </c>
      <c r="J102" s="6" t="s">
        <v>6</v>
      </c>
      <c r="K102" s="5" t="s">
        <v>58</v>
      </c>
      <c r="L102" s="145" t="s">
        <v>272</v>
      </c>
      <c r="M102" s="23" t="s">
        <v>142</v>
      </c>
      <c r="N102" s="8" t="s">
        <v>57</v>
      </c>
    </row>
    <row r="103" spans="1:14" ht="15.75" customHeight="1" x14ac:dyDescent="0.25">
      <c r="A103" s="267"/>
      <c r="C103" s="14">
        <v>1995</v>
      </c>
      <c r="D103" s="103">
        <v>9.5000000000000001E-2</v>
      </c>
      <c r="E103" s="54"/>
      <c r="F103" s="103">
        <v>9.2999999999999999E-2</v>
      </c>
      <c r="G103" s="54"/>
      <c r="H103" s="103">
        <v>9.1999999999999998E-2</v>
      </c>
      <c r="I103" s="54"/>
      <c r="J103" s="103">
        <v>8.8999999999999996E-2</v>
      </c>
      <c r="K103" s="118"/>
      <c r="L103" s="67">
        <v>7</v>
      </c>
      <c r="M103" s="14" t="s">
        <v>190</v>
      </c>
      <c r="N103" s="340">
        <f>TRUNC(AVERAGE(J103),3)</f>
        <v>8.8999999999999996E-2</v>
      </c>
    </row>
    <row r="104" spans="1:14" ht="15.75" customHeight="1" x14ac:dyDescent="0.25">
      <c r="A104" s="280" t="s">
        <v>236</v>
      </c>
      <c r="C104" s="10">
        <v>1996</v>
      </c>
      <c r="D104" s="16">
        <v>9.8000000000000004E-2</v>
      </c>
      <c r="E104" s="12"/>
      <c r="F104" s="16">
        <v>9.7000000000000003E-2</v>
      </c>
      <c r="G104" s="12"/>
      <c r="H104" s="16">
        <v>9.7000000000000003E-2</v>
      </c>
      <c r="I104" s="12"/>
      <c r="J104" s="16">
        <v>9.1999999999999998E-2</v>
      </c>
      <c r="K104" s="46"/>
      <c r="L104" s="41">
        <v>5</v>
      </c>
      <c r="M104" s="10" t="s">
        <v>189</v>
      </c>
      <c r="N104" s="341">
        <f>TRUNC(AVERAGE(J103:J104),3)</f>
        <v>0.09</v>
      </c>
    </row>
    <row r="105" spans="1:14" ht="15.75" customHeight="1" x14ac:dyDescent="0.25">
      <c r="A105" s="270" t="s">
        <v>96</v>
      </c>
      <c r="C105" s="10">
        <v>1997</v>
      </c>
      <c r="D105" s="16">
        <v>8.8999999999999996E-2</v>
      </c>
      <c r="E105" s="12">
        <v>35974</v>
      </c>
      <c r="F105" s="16">
        <v>8.5999999999999993E-2</v>
      </c>
      <c r="G105" s="12">
        <v>35939</v>
      </c>
      <c r="H105" s="16">
        <v>8.5000000000000006E-2</v>
      </c>
      <c r="I105" s="12">
        <v>36054</v>
      </c>
      <c r="J105" s="16">
        <v>8.4000000000000005E-2</v>
      </c>
      <c r="K105" s="46">
        <v>35988</v>
      </c>
      <c r="L105" s="41">
        <v>3</v>
      </c>
      <c r="M105" s="10" t="s">
        <v>143</v>
      </c>
      <c r="N105" s="341">
        <f>TRUNC(AVERAGE(J103:J105),3)</f>
        <v>8.7999999999999995E-2</v>
      </c>
    </row>
    <row r="106" spans="1:14" ht="15.75" customHeight="1" x14ac:dyDescent="0.25">
      <c r="A106" s="267"/>
      <c r="C106" s="10">
        <v>1998</v>
      </c>
      <c r="D106" s="16">
        <v>9.6000000000000002E-2</v>
      </c>
      <c r="E106" s="12">
        <v>35934</v>
      </c>
      <c r="F106" s="16">
        <v>9.4E-2</v>
      </c>
      <c r="G106" s="12">
        <v>36052</v>
      </c>
      <c r="H106" s="16">
        <v>9.2999999999999999E-2</v>
      </c>
      <c r="I106" s="12">
        <v>35929</v>
      </c>
      <c r="J106" s="16">
        <v>9.1999999999999998E-2</v>
      </c>
      <c r="K106" s="46">
        <v>36050</v>
      </c>
      <c r="L106" s="41">
        <v>9</v>
      </c>
      <c r="M106" s="10" t="s">
        <v>144</v>
      </c>
      <c r="N106" s="341">
        <f t="shared" ref="N106:N115" si="4">TRUNC(AVERAGE(J104:J106),3)</f>
        <v>8.8999999999999996E-2</v>
      </c>
    </row>
    <row r="107" spans="1:14" ht="15.75" customHeight="1" x14ac:dyDescent="0.25">
      <c r="A107" s="267"/>
      <c r="C107" s="10">
        <v>1999</v>
      </c>
      <c r="D107" s="16">
        <v>9.4E-2</v>
      </c>
      <c r="E107" s="12">
        <v>36309</v>
      </c>
      <c r="F107" s="16">
        <v>9.2999999999999999E-2</v>
      </c>
      <c r="G107" s="12">
        <v>36332</v>
      </c>
      <c r="H107" s="16">
        <v>9.2999999999999999E-2</v>
      </c>
      <c r="I107" s="12">
        <v>36407</v>
      </c>
      <c r="J107" s="16">
        <v>0.09</v>
      </c>
      <c r="K107" s="46">
        <v>36405</v>
      </c>
      <c r="L107" s="41">
        <v>9</v>
      </c>
      <c r="M107" s="10" t="s">
        <v>145</v>
      </c>
      <c r="N107" s="341">
        <f t="shared" si="4"/>
        <v>8.7999999999999995E-2</v>
      </c>
    </row>
    <row r="108" spans="1:14" ht="15.75" customHeight="1" x14ac:dyDescent="0.25">
      <c r="A108" s="267"/>
      <c r="C108" s="10">
        <v>2000</v>
      </c>
      <c r="D108" s="16">
        <v>8.8999999999999996E-2</v>
      </c>
      <c r="E108" s="12">
        <v>36686</v>
      </c>
      <c r="F108" s="16">
        <v>8.5999999999999993E-2</v>
      </c>
      <c r="G108" s="12">
        <v>36678</v>
      </c>
      <c r="H108" s="16">
        <v>8.2000000000000003E-2</v>
      </c>
      <c r="I108" s="12">
        <v>36685</v>
      </c>
      <c r="J108" s="16">
        <v>8.2000000000000003E-2</v>
      </c>
      <c r="K108" s="46">
        <v>36734</v>
      </c>
      <c r="L108" s="41">
        <v>2</v>
      </c>
      <c r="M108" s="10" t="s">
        <v>146</v>
      </c>
      <c r="N108" s="341">
        <f t="shared" si="4"/>
        <v>8.7999999999999995E-2</v>
      </c>
    </row>
    <row r="109" spans="1:14" ht="15.75" customHeight="1" x14ac:dyDescent="0.25">
      <c r="A109" s="267"/>
      <c r="C109" s="10">
        <v>2001</v>
      </c>
      <c r="D109" s="16">
        <v>0.08</v>
      </c>
      <c r="E109" s="12">
        <v>37055</v>
      </c>
      <c r="F109" s="16">
        <v>0.08</v>
      </c>
      <c r="G109" s="12">
        <v>37061</v>
      </c>
      <c r="H109" s="16">
        <v>0.08</v>
      </c>
      <c r="I109" s="12">
        <v>37109</v>
      </c>
      <c r="J109" s="16">
        <v>7.8E-2</v>
      </c>
      <c r="K109" s="46">
        <v>37017</v>
      </c>
      <c r="L109" s="41">
        <v>0</v>
      </c>
      <c r="M109" s="10" t="s">
        <v>147</v>
      </c>
      <c r="N109" s="341">
        <f t="shared" si="4"/>
        <v>8.3000000000000004E-2</v>
      </c>
    </row>
    <row r="110" spans="1:14" ht="15.75" customHeight="1" x14ac:dyDescent="0.25">
      <c r="A110" s="267"/>
      <c r="C110" s="10">
        <v>2002</v>
      </c>
      <c r="D110" s="16">
        <v>0.10199999999999999</v>
      </c>
      <c r="E110" s="12">
        <v>37428</v>
      </c>
      <c r="F110" s="16">
        <v>0.1</v>
      </c>
      <c r="G110" s="12">
        <v>37429</v>
      </c>
      <c r="H110" s="16">
        <v>9.9000000000000005E-2</v>
      </c>
      <c r="I110" s="12">
        <v>37452</v>
      </c>
      <c r="J110" s="16">
        <v>9.2999999999999999E-2</v>
      </c>
      <c r="K110" s="46">
        <v>37478</v>
      </c>
      <c r="L110" s="41">
        <v>11</v>
      </c>
      <c r="M110" s="10" t="s">
        <v>148</v>
      </c>
      <c r="N110" s="341">
        <f t="shared" si="4"/>
        <v>8.4000000000000005E-2</v>
      </c>
    </row>
    <row r="111" spans="1:14" ht="15.75" customHeight="1" x14ac:dyDescent="0.25">
      <c r="A111" s="267"/>
      <c r="C111" s="10">
        <v>2003</v>
      </c>
      <c r="D111" s="16">
        <v>8.6999999999999994E-2</v>
      </c>
      <c r="E111" s="12">
        <v>37790</v>
      </c>
      <c r="F111" s="16">
        <v>8.6999999999999994E-2</v>
      </c>
      <c r="G111" s="12">
        <v>37797</v>
      </c>
      <c r="H111" s="16">
        <v>7.4999999999999997E-2</v>
      </c>
      <c r="I111" s="12">
        <v>37727</v>
      </c>
      <c r="J111" s="16">
        <v>7.3999999999999996E-2</v>
      </c>
      <c r="K111" s="46">
        <v>37725</v>
      </c>
      <c r="L111" s="41">
        <v>2</v>
      </c>
      <c r="M111" s="10" t="s">
        <v>149</v>
      </c>
      <c r="N111" s="341">
        <f t="shared" si="4"/>
        <v>8.1000000000000003E-2</v>
      </c>
    </row>
    <row r="112" spans="1:14" ht="15.75" customHeight="1" x14ac:dyDescent="0.25">
      <c r="A112" s="267"/>
      <c r="C112" s="10">
        <v>2004</v>
      </c>
      <c r="D112" s="16">
        <v>7.0999999999999994E-2</v>
      </c>
      <c r="E112" s="12">
        <v>38093</v>
      </c>
      <c r="F112" s="16">
        <v>6.8000000000000005E-2</v>
      </c>
      <c r="G112" s="12">
        <v>38106</v>
      </c>
      <c r="H112" s="16">
        <v>6.8000000000000005E-2</v>
      </c>
      <c r="I112" s="12">
        <v>38170</v>
      </c>
      <c r="J112" s="16">
        <v>6.5000000000000002E-2</v>
      </c>
      <c r="K112" s="46">
        <v>38115</v>
      </c>
      <c r="L112" s="41">
        <v>0</v>
      </c>
      <c r="M112" s="10" t="s">
        <v>150</v>
      </c>
      <c r="N112" s="341">
        <f t="shared" si="4"/>
        <v>7.6999999999999999E-2</v>
      </c>
    </row>
    <row r="113" spans="1:14" ht="15.75" customHeight="1" x14ac:dyDescent="0.25">
      <c r="A113" s="267"/>
      <c r="C113" s="10">
        <v>2005</v>
      </c>
      <c r="D113" s="27">
        <v>8.3000000000000004E-2</v>
      </c>
      <c r="E113" s="12">
        <v>38542</v>
      </c>
      <c r="F113" s="16">
        <v>8.1000000000000003E-2</v>
      </c>
      <c r="G113" s="12">
        <v>38529</v>
      </c>
      <c r="H113" s="16">
        <v>7.6999999999999999E-2</v>
      </c>
      <c r="I113" s="12">
        <v>38564</v>
      </c>
      <c r="J113" s="16">
        <v>7.5999999999999998E-2</v>
      </c>
      <c r="K113" s="46">
        <v>38527</v>
      </c>
      <c r="L113" s="41">
        <v>0</v>
      </c>
      <c r="M113" s="10" t="s">
        <v>151</v>
      </c>
      <c r="N113" s="341">
        <f t="shared" si="4"/>
        <v>7.0999999999999994E-2</v>
      </c>
    </row>
    <row r="114" spans="1:14" ht="15.75" customHeight="1" x14ac:dyDescent="0.25">
      <c r="A114" s="267"/>
      <c r="C114" s="10">
        <v>2006</v>
      </c>
      <c r="D114" s="27">
        <v>8.2000000000000003E-2</v>
      </c>
      <c r="E114" s="12">
        <v>38916</v>
      </c>
      <c r="F114" s="16">
        <v>7.8E-2</v>
      </c>
      <c r="G114" s="12">
        <v>38885</v>
      </c>
      <c r="H114" s="16">
        <v>7.4999999999999997E-2</v>
      </c>
      <c r="I114" s="12">
        <v>38914</v>
      </c>
      <c r="J114" s="16">
        <v>7.3999999999999996E-2</v>
      </c>
      <c r="K114" s="46">
        <v>38861</v>
      </c>
      <c r="L114" s="41">
        <v>0</v>
      </c>
      <c r="M114" s="10" t="s">
        <v>152</v>
      </c>
      <c r="N114" s="341">
        <f t="shared" si="4"/>
        <v>7.0999999999999994E-2</v>
      </c>
    </row>
    <row r="115" spans="1:14" ht="15.75" customHeight="1" thickBot="1" x14ac:dyDescent="0.3">
      <c r="A115" s="267"/>
      <c r="C115" s="17">
        <v>2007</v>
      </c>
      <c r="D115" s="129">
        <v>8.5000000000000006E-2</v>
      </c>
      <c r="E115" s="19">
        <v>39330</v>
      </c>
      <c r="F115" s="28">
        <v>8.2000000000000003E-2</v>
      </c>
      <c r="G115" s="19">
        <v>39225</v>
      </c>
      <c r="H115" s="28">
        <v>8.1000000000000003E-2</v>
      </c>
      <c r="I115" s="19">
        <v>39250</v>
      </c>
      <c r="J115" s="28">
        <v>0.08</v>
      </c>
      <c r="K115" s="47">
        <v>39224</v>
      </c>
      <c r="L115" s="42">
        <v>1</v>
      </c>
      <c r="M115" s="17" t="s">
        <v>153</v>
      </c>
      <c r="N115" s="342">
        <f t="shared" si="4"/>
        <v>7.5999999999999998E-2</v>
      </c>
    </row>
    <row r="116" spans="1:14" ht="15.75" customHeight="1" thickBot="1" x14ac:dyDescent="0.35">
      <c r="A116" s="267"/>
      <c r="C116" s="363" t="s">
        <v>219</v>
      </c>
      <c r="D116" s="364"/>
      <c r="E116" s="364"/>
      <c r="F116" s="364"/>
      <c r="G116" s="364"/>
      <c r="H116" s="364"/>
      <c r="I116" s="364"/>
      <c r="J116" s="364"/>
      <c r="K116" s="364"/>
      <c r="L116" s="364"/>
      <c r="M116" s="364"/>
      <c r="N116" s="365"/>
    </row>
    <row r="117" spans="1:14" ht="15.75" customHeight="1" x14ac:dyDescent="0.25">
      <c r="A117" s="265"/>
      <c r="D117" s="98"/>
      <c r="F117" s="98"/>
      <c r="H117" s="98"/>
    </row>
    <row r="118" spans="1:14" ht="15.75" customHeight="1" thickBot="1" x14ac:dyDescent="0.3">
      <c r="A118" s="265"/>
      <c r="D118" s="98"/>
      <c r="F118" s="98"/>
      <c r="H118" s="98"/>
    </row>
    <row r="119" spans="1:14" ht="15.75" customHeight="1" x14ac:dyDescent="0.3">
      <c r="A119" s="281" t="s">
        <v>12</v>
      </c>
      <c r="C119" s="322"/>
      <c r="D119" s="323"/>
      <c r="E119" s="324"/>
      <c r="F119" s="323"/>
      <c r="G119" s="324"/>
      <c r="H119" s="323"/>
      <c r="I119" s="324"/>
      <c r="J119" s="325"/>
      <c r="K119" s="324"/>
      <c r="L119" s="336"/>
      <c r="M119" s="358" t="s">
        <v>56</v>
      </c>
      <c r="N119" s="359"/>
    </row>
    <row r="120" spans="1:14" ht="15.75" customHeight="1" thickBot="1" x14ac:dyDescent="0.3">
      <c r="A120" s="270"/>
      <c r="B120" s="22"/>
      <c r="C120" s="4" t="s">
        <v>2</v>
      </c>
      <c r="D120" s="99" t="s">
        <v>3</v>
      </c>
      <c r="E120" s="5" t="s">
        <v>58</v>
      </c>
      <c r="F120" s="99" t="s">
        <v>4</v>
      </c>
      <c r="G120" s="5" t="s">
        <v>58</v>
      </c>
      <c r="H120" s="99" t="s">
        <v>5</v>
      </c>
      <c r="I120" s="5" t="s">
        <v>58</v>
      </c>
      <c r="J120" s="6" t="s">
        <v>6</v>
      </c>
      <c r="K120" s="5" t="s">
        <v>58</v>
      </c>
      <c r="L120" s="145" t="s">
        <v>272</v>
      </c>
      <c r="M120" s="23" t="s">
        <v>142</v>
      </c>
      <c r="N120" s="8" t="s">
        <v>57</v>
      </c>
    </row>
    <row r="121" spans="1:14" ht="15.75" customHeight="1" x14ac:dyDescent="0.25">
      <c r="A121" s="267"/>
      <c r="C121" s="14">
        <v>1995</v>
      </c>
      <c r="D121" s="103">
        <v>0.106</v>
      </c>
      <c r="E121" s="54"/>
      <c r="F121" s="103">
        <v>0.10100000000000001</v>
      </c>
      <c r="G121" s="54"/>
      <c r="H121" s="103">
        <v>9.9000000000000005E-2</v>
      </c>
      <c r="I121" s="54"/>
      <c r="J121" s="103">
        <v>9.9000000000000005E-2</v>
      </c>
      <c r="K121" s="118"/>
      <c r="L121" s="67">
        <v>15</v>
      </c>
      <c r="M121" s="14" t="s">
        <v>190</v>
      </c>
      <c r="N121" s="340">
        <f>TRUNC(AVERAGE(J121),3)</f>
        <v>9.9000000000000005E-2</v>
      </c>
    </row>
    <row r="122" spans="1:14" ht="15.75" customHeight="1" x14ac:dyDescent="0.25">
      <c r="A122" s="280" t="s">
        <v>227</v>
      </c>
      <c r="C122" s="10">
        <v>1996</v>
      </c>
      <c r="D122" s="16">
        <v>0.122</v>
      </c>
      <c r="E122" s="12"/>
      <c r="F122" s="16">
        <v>0.10100000000000001</v>
      </c>
      <c r="G122" s="12"/>
      <c r="H122" s="16">
        <v>9.9000000000000005E-2</v>
      </c>
      <c r="I122" s="12"/>
      <c r="J122" s="16">
        <v>9.6000000000000002E-2</v>
      </c>
      <c r="K122" s="46"/>
      <c r="L122" s="41">
        <v>10</v>
      </c>
      <c r="M122" s="10" t="s">
        <v>189</v>
      </c>
      <c r="N122" s="341">
        <f>TRUNC(AVERAGE(J121:J122),3)</f>
        <v>9.7000000000000003E-2</v>
      </c>
    </row>
    <row r="123" spans="1:14" ht="15.75" customHeight="1" x14ac:dyDescent="0.25">
      <c r="A123" s="270" t="s">
        <v>98</v>
      </c>
      <c r="C123" s="10">
        <v>1997</v>
      </c>
      <c r="D123" s="16">
        <v>0.105</v>
      </c>
      <c r="E123" s="12">
        <v>35988</v>
      </c>
      <c r="F123" s="16">
        <v>9.5000000000000001E-2</v>
      </c>
      <c r="G123" s="12">
        <v>36008</v>
      </c>
      <c r="H123" s="16">
        <v>9.1999999999999998E-2</v>
      </c>
      <c r="I123" s="12">
        <v>36001</v>
      </c>
      <c r="J123" s="16">
        <v>0.09</v>
      </c>
      <c r="K123" s="46">
        <v>35993</v>
      </c>
      <c r="L123" s="41">
        <v>8</v>
      </c>
      <c r="M123" s="10" t="s">
        <v>143</v>
      </c>
      <c r="N123" s="341">
        <f>TRUNC(AVERAGE(J121:J123),3)</f>
        <v>9.5000000000000001E-2</v>
      </c>
    </row>
    <row r="124" spans="1:14" ht="15.75" customHeight="1" x14ac:dyDescent="0.25">
      <c r="A124" s="267"/>
      <c r="C124" s="10">
        <v>1998</v>
      </c>
      <c r="D124" s="16">
        <v>0.10199999999999999</v>
      </c>
      <c r="E124" s="12">
        <v>36051</v>
      </c>
      <c r="F124" s="16">
        <v>9.7000000000000003E-2</v>
      </c>
      <c r="G124" s="12">
        <v>36050</v>
      </c>
      <c r="H124" s="16">
        <v>9.6000000000000002E-2</v>
      </c>
      <c r="I124" s="12">
        <v>35929</v>
      </c>
      <c r="J124" s="16">
        <v>9.5000000000000001E-2</v>
      </c>
      <c r="K124" s="46">
        <v>35930</v>
      </c>
      <c r="L124" s="41">
        <v>14</v>
      </c>
      <c r="M124" s="10" t="s">
        <v>144</v>
      </c>
      <c r="N124" s="341">
        <f t="shared" ref="N124:N130" si="5">TRUNC(AVERAGE(J122:J124),3)</f>
        <v>9.2999999999999999E-2</v>
      </c>
    </row>
    <row r="125" spans="1:14" ht="15.75" customHeight="1" x14ac:dyDescent="0.25">
      <c r="A125" s="267"/>
      <c r="C125" s="10">
        <v>1999</v>
      </c>
      <c r="D125" s="16">
        <v>0.10100000000000001</v>
      </c>
      <c r="E125" s="12">
        <v>36309</v>
      </c>
      <c r="F125" s="16">
        <v>0.10100000000000001</v>
      </c>
      <c r="G125" s="12">
        <v>36404</v>
      </c>
      <c r="H125" s="16">
        <v>9.6000000000000002E-2</v>
      </c>
      <c r="I125" s="12">
        <v>36321</v>
      </c>
      <c r="J125" s="16">
        <v>9.6000000000000002E-2</v>
      </c>
      <c r="K125" s="46">
        <v>36333</v>
      </c>
      <c r="L125" s="41">
        <v>11</v>
      </c>
      <c r="M125" s="10" t="s">
        <v>145</v>
      </c>
      <c r="N125" s="341">
        <f t="shared" si="5"/>
        <v>9.2999999999999999E-2</v>
      </c>
    </row>
    <row r="126" spans="1:14" ht="15.75" customHeight="1" x14ac:dyDescent="0.25">
      <c r="A126" s="267"/>
      <c r="C126" s="10">
        <v>2000</v>
      </c>
      <c r="D126" s="16">
        <v>9.8000000000000004E-2</v>
      </c>
      <c r="E126" s="12">
        <v>36686</v>
      </c>
      <c r="F126" s="16">
        <v>9.0999999999999998E-2</v>
      </c>
      <c r="G126" s="12">
        <v>36678</v>
      </c>
      <c r="H126" s="16">
        <v>8.8999999999999996E-2</v>
      </c>
      <c r="I126" s="12">
        <v>36734</v>
      </c>
      <c r="J126" s="16">
        <v>8.3000000000000004E-2</v>
      </c>
      <c r="K126" s="46">
        <v>36685</v>
      </c>
      <c r="L126" s="41">
        <v>3</v>
      </c>
      <c r="M126" s="10" t="s">
        <v>146</v>
      </c>
      <c r="N126" s="341">
        <f t="shared" si="5"/>
        <v>9.0999999999999998E-2</v>
      </c>
    </row>
    <row r="127" spans="1:14" ht="15.75" customHeight="1" x14ac:dyDescent="0.25">
      <c r="A127" s="267"/>
      <c r="C127" s="10">
        <v>2001</v>
      </c>
      <c r="D127" s="16">
        <v>9.8000000000000004E-2</v>
      </c>
      <c r="E127" s="12">
        <v>37103</v>
      </c>
      <c r="F127" s="16">
        <v>9.0999999999999998E-2</v>
      </c>
      <c r="G127" s="12">
        <v>37055</v>
      </c>
      <c r="H127" s="16">
        <v>8.8999999999999996E-2</v>
      </c>
      <c r="I127" s="12">
        <v>37111</v>
      </c>
      <c r="J127" s="16">
        <v>8.6999999999999994E-2</v>
      </c>
      <c r="K127" s="46">
        <v>37061</v>
      </c>
      <c r="L127" s="41">
        <v>6</v>
      </c>
      <c r="M127" s="10" t="s">
        <v>147</v>
      </c>
      <c r="N127" s="341">
        <f t="shared" si="5"/>
        <v>8.7999999999999995E-2</v>
      </c>
    </row>
    <row r="128" spans="1:14" ht="15.75" customHeight="1" x14ac:dyDescent="0.25">
      <c r="A128" s="267"/>
      <c r="C128" s="10">
        <v>2002</v>
      </c>
      <c r="D128" s="16">
        <v>0.112</v>
      </c>
      <c r="E128" s="12">
        <v>37428</v>
      </c>
      <c r="F128" s="16">
        <v>0.105</v>
      </c>
      <c r="G128" s="12">
        <v>37429</v>
      </c>
      <c r="H128" s="16">
        <v>0.104</v>
      </c>
      <c r="I128" s="12">
        <v>37452</v>
      </c>
      <c r="J128" s="16">
        <v>0.1</v>
      </c>
      <c r="K128" s="46">
        <v>37478</v>
      </c>
      <c r="L128" s="41">
        <v>11</v>
      </c>
      <c r="M128" s="10" t="s">
        <v>148</v>
      </c>
      <c r="N128" s="341">
        <f t="shared" si="5"/>
        <v>0.09</v>
      </c>
    </row>
    <row r="129" spans="1:14" ht="15.75" customHeight="1" x14ac:dyDescent="0.25">
      <c r="A129" s="267"/>
      <c r="C129" s="10">
        <v>2003</v>
      </c>
      <c r="D129" s="16">
        <v>0.104</v>
      </c>
      <c r="E129" s="12">
        <v>37790</v>
      </c>
      <c r="F129" s="16">
        <v>9.6000000000000002E-2</v>
      </c>
      <c r="G129" s="12">
        <v>37796</v>
      </c>
      <c r="H129" s="16">
        <v>9.4E-2</v>
      </c>
      <c r="I129" s="12">
        <v>37797</v>
      </c>
      <c r="J129" s="16">
        <v>9.0999999999999998E-2</v>
      </c>
      <c r="K129" s="46">
        <v>37795</v>
      </c>
      <c r="L129" s="41">
        <v>5</v>
      </c>
      <c r="M129" s="10" t="s">
        <v>149</v>
      </c>
      <c r="N129" s="341">
        <f t="shared" si="5"/>
        <v>9.1999999999999998E-2</v>
      </c>
    </row>
    <row r="130" spans="1:14" ht="15.75" customHeight="1" x14ac:dyDescent="0.25">
      <c r="A130" s="267"/>
      <c r="C130" s="10">
        <v>2004</v>
      </c>
      <c r="D130" s="16">
        <v>7.3999999999999996E-2</v>
      </c>
      <c r="E130" s="12">
        <v>38168</v>
      </c>
      <c r="F130" s="16">
        <v>7.3999999999999996E-2</v>
      </c>
      <c r="G130" s="12">
        <v>38170</v>
      </c>
      <c r="H130" s="16">
        <v>7.3999999999999996E-2</v>
      </c>
      <c r="I130" s="12">
        <v>38200</v>
      </c>
      <c r="J130" s="16">
        <v>7.2999999999999995E-2</v>
      </c>
      <c r="K130" s="46">
        <v>38093</v>
      </c>
      <c r="L130" s="41">
        <v>0</v>
      </c>
      <c r="M130" s="10" t="s">
        <v>150</v>
      </c>
      <c r="N130" s="341">
        <f t="shared" si="5"/>
        <v>8.7999999999999995E-2</v>
      </c>
    </row>
    <row r="131" spans="1:14" ht="15.75" customHeight="1" x14ac:dyDescent="0.25">
      <c r="A131" s="267"/>
      <c r="C131" s="10">
        <v>2005</v>
      </c>
      <c r="D131" s="27">
        <v>8.6999999999999994E-2</v>
      </c>
      <c r="E131" s="12">
        <v>38527</v>
      </c>
      <c r="F131" s="16">
        <v>8.2000000000000003E-2</v>
      </c>
      <c r="G131" s="12">
        <v>38528</v>
      </c>
      <c r="H131" s="16">
        <v>8.1000000000000003E-2</v>
      </c>
      <c r="I131" s="12">
        <v>38533</v>
      </c>
      <c r="J131" s="16">
        <v>0.08</v>
      </c>
      <c r="K131" s="46">
        <v>38529</v>
      </c>
      <c r="L131" s="41">
        <v>1</v>
      </c>
      <c r="M131" s="10" t="s">
        <v>151</v>
      </c>
      <c r="N131" s="341">
        <f>TRUNC(AVERAGE(J129:J131),3)</f>
        <v>8.1000000000000003E-2</v>
      </c>
    </row>
    <row r="132" spans="1:14" ht="15.75" customHeight="1" thickBot="1" x14ac:dyDescent="0.3">
      <c r="A132" s="267"/>
      <c r="C132" s="17">
        <v>2006</v>
      </c>
      <c r="D132" s="129">
        <v>7.9000000000000001E-2</v>
      </c>
      <c r="E132" s="19">
        <v>38916</v>
      </c>
      <c r="F132" s="28">
        <v>7.8E-2</v>
      </c>
      <c r="G132" s="19">
        <v>38885</v>
      </c>
      <c r="H132" s="28">
        <v>7.8E-2</v>
      </c>
      <c r="I132" s="19">
        <v>38915</v>
      </c>
      <c r="J132" s="28">
        <v>7.5999999999999998E-2</v>
      </c>
      <c r="K132" s="47">
        <v>38861</v>
      </c>
      <c r="L132" s="42">
        <v>0</v>
      </c>
      <c r="M132" s="17" t="s">
        <v>152</v>
      </c>
      <c r="N132" s="342">
        <f>TRUNC(AVERAGE(J130:J132),3)</f>
        <v>7.5999999999999998E-2</v>
      </c>
    </row>
    <row r="133" spans="1:14" ht="15.75" customHeight="1" x14ac:dyDescent="0.3">
      <c r="A133" s="267"/>
      <c r="C133" s="11"/>
      <c r="D133" s="27"/>
      <c r="E133" s="12"/>
      <c r="F133" s="16"/>
      <c r="G133" s="12"/>
      <c r="H133" s="16"/>
      <c r="I133" s="12"/>
      <c r="J133" s="13"/>
      <c r="K133" s="12"/>
      <c r="L133" s="11"/>
      <c r="M133" s="11"/>
      <c r="N133" s="13"/>
    </row>
    <row r="134" spans="1:14" ht="15.75" customHeight="1" thickBot="1" x14ac:dyDescent="0.3">
      <c r="A134" s="265"/>
      <c r="D134" s="98"/>
      <c r="F134" s="98"/>
      <c r="H134" s="98"/>
    </row>
    <row r="135" spans="1:14" ht="15.75" customHeight="1" x14ac:dyDescent="0.3">
      <c r="A135" s="281" t="s">
        <v>12</v>
      </c>
      <c r="C135" s="322"/>
      <c r="D135" s="323"/>
      <c r="E135" s="324"/>
      <c r="F135" s="323"/>
      <c r="G135" s="324"/>
      <c r="H135" s="323"/>
      <c r="I135" s="324"/>
      <c r="J135" s="325"/>
      <c r="K135" s="324"/>
      <c r="L135" s="336"/>
      <c r="M135" s="358" t="s">
        <v>56</v>
      </c>
      <c r="N135" s="359"/>
    </row>
    <row r="136" spans="1:14" ht="15.75" customHeight="1" thickBot="1" x14ac:dyDescent="0.3">
      <c r="A136" s="270"/>
      <c r="B136" s="22"/>
      <c r="C136" s="4" t="s">
        <v>2</v>
      </c>
      <c r="D136" s="99" t="s">
        <v>3</v>
      </c>
      <c r="E136" s="5" t="s">
        <v>58</v>
      </c>
      <c r="F136" s="99" t="s">
        <v>4</v>
      </c>
      <c r="G136" s="5" t="s">
        <v>58</v>
      </c>
      <c r="H136" s="99" t="s">
        <v>5</v>
      </c>
      <c r="I136" s="5" t="s">
        <v>58</v>
      </c>
      <c r="J136" s="6" t="s">
        <v>6</v>
      </c>
      <c r="K136" s="5" t="s">
        <v>58</v>
      </c>
      <c r="L136" s="145" t="s">
        <v>272</v>
      </c>
      <c r="M136" s="23" t="s">
        <v>142</v>
      </c>
      <c r="N136" s="8" t="s">
        <v>57</v>
      </c>
    </row>
    <row r="137" spans="1:14" ht="15.75" customHeight="1" x14ac:dyDescent="0.25">
      <c r="A137" s="267"/>
      <c r="C137" s="14">
        <v>1995</v>
      </c>
      <c r="D137" s="103">
        <v>0.104</v>
      </c>
      <c r="E137" s="54"/>
      <c r="F137" s="103">
        <v>9.8000000000000004E-2</v>
      </c>
      <c r="G137" s="54"/>
      <c r="H137" s="103">
        <v>9.5000000000000001E-2</v>
      </c>
      <c r="I137" s="54"/>
      <c r="J137" s="103">
        <v>9.0999999999999998E-2</v>
      </c>
      <c r="K137" s="118"/>
      <c r="L137" s="67">
        <v>8</v>
      </c>
      <c r="M137" s="14" t="s">
        <v>190</v>
      </c>
      <c r="N137" s="340">
        <f>TRUNC(AVERAGE(J137),3)</f>
        <v>9.0999999999999998E-2</v>
      </c>
    </row>
    <row r="138" spans="1:14" ht="15.75" customHeight="1" x14ac:dyDescent="0.25">
      <c r="A138" s="280" t="s">
        <v>228</v>
      </c>
      <c r="C138" s="10">
        <v>1996</v>
      </c>
      <c r="D138" s="16">
        <v>0.105</v>
      </c>
      <c r="E138" s="12"/>
      <c r="F138" s="16">
        <v>9.9000000000000005E-2</v>
      </c>
      <c r="G138" s="12"/>
      <c r="H138" s="16">
        <v>9.8000000000000004E-2</v>
      </c>
      <c r="I138" s="12"/>
      <c r="J138" s="16">
        <v>9.6000000000000002E-2</v>
      </c>
      <c r="K138" s="46"/>
      <c r="L138" s="41">
        <v>7</v>
      </c>
      <c r="M138" s="10" t="s">
        <v>189</v>
      </c>
      <c r="N138" s="341">
        <f>TRUNC(AVERAGE(J137:J138),3)</f>
        <v>9.2999999999999999E-2</v>
      </c>
    </row>
    <row r="139" spans="1:14" ht="15.75" customHeight="1" x14ac:dyDescent="0.25">
      <c r="A139" s="270" t="s">
        <v>97</v>
      </c>
      <c r="C139" s="10">
        <v>1997</v>
      </c>
      <c r="D139" s="16">
        <v>9.2999999999999999E-2</v>
      </c>
      <c r="E139" s="12">
        <v>35974</v>
      </c>
      <c r="F139" s="16">
        <v>9.2999999999999999E-2</v>
      </c>
      <c r="G139" s="12">
        <v>35996</v>
      </c>
      <c r="H139" s="16">
        <v>8.6999999999999994E-2</v>
      </c>
      <c r="I139" s="12">
        <v>36054</v>
      </c>
      <c r="J139" s="16">
        <v>8.5000000000000006E-2</v>
      </c>
      <c r="K139" s="46">
        <v>35939</v>
      </c>
      <c r="L139" s="41">
        <v>6</v>
      </c>
      <c r="M139" s="10" t="s">
        <v>143</v>
      </c>
      <c r="N139" s="341">
        <f>TRUNC(AVERAGE(J137:J139),3)</f>
        <v>0.09</v>
      </c>
    </row>
    <row r="140" spans="1:14" ht="15.75" customHeight="1" x14ac:dyDescent="0.25">
      <c r="A140" s="267"/>
      <c r="C140" s="10">
        <v>1998</v>
      </c>
      <c r="D140" s="16">
        <v>9.1999999999999998E-2</v>
      </c>
      <c r="E140" s="12">
        <v>36050</v>
      </c>
      <c r="F140" s="16">
        <v>8.8999999999999996E-2</v>
      </c>
      <c r="G140" s="12">
        <v>36043</v>
      </c>
      <c r="H140" s="16">
        <v>8.7999999999999995E-2</v>
      </c>
      <c r="I140" s="12">
        <v>35930</v>
      </c>
      <c r="J140" s="16">
        <v>8.6999999999999994E-2</v>
      </c>
      <c r="K140" s="46">
        <v>36051</v>
      </c>
      <c r="L140" s="41">
        <v>7</v>
      </c>
      <c r="M140" s="10" t="s">
        <v>144</v>
      </c>
      <c r="N140" s="341">
        <f t="shared" ref="N140:N146" si="6">TRUNC(AVERAGE(J138:J140),3)</f>
        <v>8.8999999999999996E-2</v>
      </c>
    </row>
    <row r="141" spans="1:14" ht="15.75" customHeight="1" x14ac:dyDescent="0.25">
      <c r="A141" s="265"/>
      <c r="C141" s="10">
        <v>1999</v>
      </c>
      <c r="D141" s="16">
        <v>9.9000000000000005E-2</v>
      </c>
      <c r="E141" s="12">
        <v>36309</v>
      </c>
      <c r="F141" s="16">
        <v>9.6000000000000002E-2</v>
      </c>
      <c r="G141" s="12">
        <v>36333</v>
      </c>
      <c r="H141" s="16">
        <v>9.5000000000000001E-2</v>
      </c>
      <c r="I141" s="12">
        <v>36332</v>
      </c>
      <c r="J141" s="16">
        <v>9.4E-2</v>
      </c>
      <c r="K141" s="46">
        <v>36321</v>
      </c>
      <c r="L141" s="41">
        <v>7</v>
      </c>
      <c r="M141" s="10" t="s">
        <v>145</v>
      </c>
      <c r="N141" s="341">
        <f t="shared" si="6"/>
        <v>8.7999999999999995E-2</v>
      </c>
    </row>
    <row r="142" spans="1:14" ht="15.75" customHeight="1" x14ac:dyDescent="0.25">
      <c r="A142" s="265"/>
      <c r="C142" s="10">
        <v>2000</v>
      </c>
      <c r="D142" s="16">
        <v>8.7999999999999995E-2</v>
      </c>
      <c r="E142" s="12">
        <v>36686</v>
      </c>
      <c r="F142" s="16">
        <v>8.5999999999999993E-2</v>
      </c>
      <c r="G142" s="12">
        <v>36734</v>
      </c>
      <c r="H142" s="16">
        <v>8.5000000000000006E-2</v>
      </c>
      <c r="I142" s="12">
        <v>36678</v>
      </c>
      <c r="J142" s="16">
        <v>7.8E-2</v>
      </c>
      <c r="K142" s="46">
        <v>36685</v>
      </c>
      <c r="L142" s="41">
        <v>3</v>
      </c>
      <c r="M142" s="10" t="s">
        <v>146</v>
      </c>
      <c r="N142" s="341">
        <f t="shared" si="6"/>
        <v>8.5999999999999993E-2</v>
      </c>
    </row>
    <row r="143" spans="1:14" ht="15.75" customHeight="1" x14ac:dyDescent="0.25">
      <c r="A143" s="265"/>
      <c r="C143" s="10">
        <v>2001</v>
      </c>
      <c r="D143" s="16">
        <v>8.7999999999999995E-2</v>
      </c>
      <c r="E143" s="12">
        <v>37055</v>
      </c>
      <c r="F143" s="16">
        <v>8.6999999999999994E-2</v>
      </c>
      <c r="G143" s="12">
        <v>37017</v>
      </c>
      <c r="H143" s="16">
        <v>8.5000000000000006E-2</v>
      </c>
      <c r="I143" s="12">
        <v>37061</v>
      </c>
      <c r="J143" s="16">
        <v>8.1000000000000003E-2</v>
      </c>
      <c r="K143" s="46">
        <v>37109</v>
      </c>
      <c r="L143" s="41">
        <v>3</v>
      </c>
      <c r="M143" s="10" t="s">
        <v>147</v>
      </c>
      <c r="N143" s="341">
        <f t="shared" si="6"/>
        <v>8.4000000000000005E-2</v>
      </c>
    </row>
    <row r="144" spans="1:14" ht="15.75" customHeight="1" x14ac:dyDescent="0.25">
      <c r="A144" s="265"/>
      <c r="C144" s="10">
        <v>2002</v>
      </c>
      <c r="D144" s="16">
        <v>0.11700000000000001</v>
      </c>
      <c r="E144" s="12">
        <v>37428</v>
      </c>
      <c r="F144" s="16">
        <v>0.111</v>
      </c>
      <c r="G144" s="12">
        <v>37429</v>
      </c>
      <c r="H144" s="16">
        <v>0.1</v>
      </c>
      <c r="I144" s="12">
        <v>37452</v>
      </c>
      <c r="J144" s="16">
        <v>9.9000000000000005E-2</v>
      </c>
      <c r="K144" s="46">
        <v>37478</v>
      </c>
      <c r="L144" s="41">
        <v>12</v>
      </c>
      <c r="M144" s="10" t="s">
        <v>148</v>
      </c>
      <c r="N144" s="341">
        <f t="shared" si="6"/>
        <v>8.5999999999999993E-2</v>
      </c>
    </row>
    <row r="145" spans="1:14" ht="15.75" customHeight="1" x14ac:dyDescent="0.25">
      <c r="A145" s="265"/>
      <c r="C145" s="10">
        <v>2003</v>
      </c>
      <c r="D145" s="16">
        <v>9.7000000000000003E-2</v>
      </c>
      <c r="E145" s="12">
        <v>37790</v>
      </c>
      <c r="F145" s="16">
        <v>8.8999999999999996E-2</v>
      </c>
      <c r="G145" s="12">
        <v>37797</v>
      </c>
      <c r="H145" s="16">
        <v>7.6999999999999999E-2</v>
      </c>
      <c r="I145" s="12">
        <v>37796</v>
      </c>
      <c r="J145" s="16">
        <v>7.4999999999999997E-2</v>
      </c>
      <c r="K145" s="46">
        <v>37861</v>
      </c>
      <c r="L145" s="41">
        <v>2</v>
      </c>
      <c r="M145" s="10" t="s">
        <v>149</v>
      </c>
      <c r="N145" s="341">
        <f t="shared" si="6"/>
        <v>8.5000000000000006E-2</v>
      </c>
    </row>
    <row r="146" spans="1:14" ht="15.75" customHeight="1" x14ac:dyDescent="0.25">
      <c r="A146" s="265"/>
      <c r="C146" s="10">
        <v>2004</v>
      </c>
      <c r="D146" s="16">
        <v>7.0000000000000007E-2</v>
      </c>
      <c r="E146" s="12">
        <v>38170</v>
      </c>
      <c r="F146" s="16">
        <v>6.8000000000000005E-2</v>
      </c>
      <c r="G146" s="12">
        <v>38617</v>
      </c>
      <c r="H146" s="16">
        <v>6.6000000000000003E-2</v>
      </c>
      <c r="I146" s="12">
        <v>38144</v>
      </c>
      <c r="J146" s="16">
        <v>6.6000000000000003E-2</v>
      </c>
      <c r="K146" s="46">
        <v>38509</v>
      </c>
      <c r="L146" s="41">
        <v>0</v>
      </c>
      <c r="M146" s="10" t="s">
        <v>150</v>
      </c>
      <c r="N146" s="341">
        <f t="shared" si="6"/>
        <v>0.08</v>
      </c>
    </row>
    <row r="147" spans="1:14" ht="15.75" customHeight="1" x14ac:dyDescent="0.25">
      <c r="A147" s="265"/>
      <c r="C147" s="10">
        <v>2005</v>
      </c>
      <c r="D147" s="27">
        <v>8.8999999999999996E-2</v>
      </c>
      <c r="E147" s="12">
        <v>38529</v>
      </c>
      <c r="F147" s="16">
        <v>8.4000000000000005E-2</v>
      </c>
      <c r="G147" s="12">
        <v>38542</v>
      </c>
      <c r="H147" s="16">
        <v>8.2000000000000003E-2</v>
      </c>
      <c r="I147" s="12">
        <v>38543</v>
      </c>
      <c r="J147" s="16">
        <v>8.1000000000000003E-2</v>
      </c>
      <c r="K147" s="46">
        <v>38459</v>
      </c>
      <c r="L147" s="41">
        <v>1</v>
      </c>
      <c r="M147" s="10" t="s">
        <v>151</v>
      </c>
      <c r="N147" s="341">
        <f>TRUNC(AVERAGE(J145:J147),3)</f>
        <v>7.3999999999999996E-2</v>
      </c>
    </row>
    <row r="148" spans="1:14" ht="15.75" customHeight="1" thickBot="1" x14ac:dyDescent="0.3">
      <c r="A148" s="265"/>
      <c r="C148" s="17">
        <v>2006</v>
      </c>
      <c r="D148" s="129">
        <v>8.2000000000000003E-2</v>
      </c>
      <c r="E148" s="19">
        <v>38914</v>
      </c>
      <c r="F148" s="28">
        <v>7.6999999999999999E-2</v>
      </c>
      <c r="G148" s="19">
        <v>38917</v>
      </c>
      <c r="H148" s="28">
        <v>7.5999999999999998E-2</v>
      </c>
      <c r="I148" s="19">
        <v>38916</v>
      </c>
      <c r="J148" s="28">
        <v>7.5999999999999998E-2</v>
      </c>
      <c r="K148" s="47">
        <v>38946</v>
      </c>
      <c r="L148" s="42">
        <v>0</v>
      </c>
      <c r="M148" s="17" t="s">
        <v>152</v>
      </c>
      <c r="N148" s="342">
        <f>TRUNC(AVERAGE(J146:J148),3)</f>
        <v>7.3999999999999996E-2</v>
      </c>
    </row>
    <row r="149" spans="1:14" ht="15.75" customHeight="1" x14ac:dyDescent="0.3">
      <c r="A149" s="265"/>
      <c r="C149" s="11"/>
      <c r="D149" s="27"/>
      <c r="E149" s="12"/>
      <c r="F149" s="16"/>
      <c r="G149" s="12"/>
      <c r="H149" s="16"/>
      <c r="I149" s="12"/>
      <c r="J149" s="13"/>
      <c r="K149" s="12"/>
      <c r="L149" s="11"/>
      <c r="M149" s="11"/>
      <c r="N149" s="13"/>
    </row>
    <row r="150" spans="1:14" ht="15.75" customHeight="1" thickBot="1" x14ac:dyDescent="0.3">
      <c r="A150" s="265"/>
      <c r="D150" s="98"/>
      <c r="F150" s="98"/>
      <c r="H150" s="98"/>
    </row>
    <row r="151" spans="1:14" ht="15.75" customHeight="1" x14ac:dyDescent="0.3">
      <c r="A151" s="281" t="s">
        <v>12</v>
      </c>
      <c r="C151" s="322"/>
      <c r="D151" s="323"/>
      <c r="E151" s="324"/>
      <c r="F151" s="323"/>
      <c r="G151" s="324"/>
      <c r="H151" s="323"/>
      <c r="I151" s="324"/>
      <c r="J151" s="325"/>
      <c r="K151" s="324"/>
      <c r="L151" s="336"/>
      <c r="M151" s="358" t="s">
        <v>56</v>
      </c>
      <c r="N151" s="359"/>
    </row>
    <row r="152" spans="1:14" ht="15.75" customHeight="1" thickBot="1" x14ac:dyDescent="0.3">
      <c r="A152" s="267"/>
      <c r="B152" s="22"/>
      <c r="C152" s="4" t="s">
        <v>2</v>
      </c>
      <c r="D152" s="99" t="s">
        <v>3</v>
      </c>
      <c r="E152" s="5" t="s">
        <v>58</v>
      </c>
      <c r="F152" s="99" t="s">
        <v>4</v>
      </c>
      <c r="G152" s="5" t="s">
        <v>58</v>
      </c>
      <c r="H152" s="99" t="s">
        <v>5</v>
      </c>
      <c r="I152" s="5" t="s">
        <v>58</v>
      </c>
      <c r="J152" s="6" t="s">
        <v>6</v>
      </c>
      <c r="K152" s="5" t="s">
        <v>58</v>
      </c>
      <c r="L152" s="145" t="s">
        <v>272</v>
      </c>
      <c r="M152" s="23" t="s">
        <v>142</v>
      </c>
      <c r="N152" s="8" t="s">
        <v>57</v>
      </c>
    </row>
    <row r="153" spans="1:14" ht="15.75" customHeight="1" x14ac:dyDescent="0.25">
      <c r="A153" s="267"/>
      <c r="C153" s="14">
        <v>1995</v>
      </c>
      <c r="D153" s="103">
        <v>0.104</v>
      </c>
      <c r="E153" s="54"/>
      <c r="F153" s="103">
        <v>9.6000000000000002E-2</v>
      </c>
      <c r="G153" s="54"/>
      <c r="H153" s="103">
        <v>9.4E-2</v>
      </c>
      <c r="I153" s="54"/>
      <c r="J153" s="103">
        <v>9.0999999999999998E-2</v>
      </c>
      <c r="K153" s="118"/>
      <c r="L153" s="67">
        <v>12</v>
      </c>
      <c r="M153" s="14" t="s">
        <v>190</v>
      </c>
      <c r="N153" s="340">
        <f>TRUNC(AVERAGE(J153),3)</f>
        <v>9.0999999999999998E-2</v>
      </c>
    </row>
    <row r="154" spans="1:14" ht="15.75" customHeight="1" x14ac:dyDescent="0.25">
      <c r="A154" s="280" t="s">
        <v>225</v>
      </c>
      <c r="C154" s="10">
        <v>1996</v>
      </c>
      <c r="D154" s="16">
        <v>0.125</v>
      </c>
      <c r="E154" s="12"/>
      <c r="F154" s="16">
        <v>9.9000000000000005E-2</v>
      </c>
      <c r="G154" s="12"/>
      <c r="H154" s="16">
        <v>9.4E-2</v>
      </c>
      <c r="I154" s="12"/>
      <c r="J154" s="16">
        <v>0.09</v>
      </c>
      <c r="K154" s="46"/>
      <c r="L154" s="41">
        <v>6</v>
      </c>
      <c r="M154" s="10" t="s">
        <v>189</v>
      </c>
      <c r="N154" s="341">
        <f>TRUNC(AVERAGE(J153:J154),3)</f>
        <v>0.09</v>
      </c>
    </row>
    <row r="155" spans="1:14" ht="15.75" customHeight="1" x14ac:dyDescent="0.25">
      <c r="A155" s="270" t="s">
        <v>99</v>
      </c>
      <c r="C155" s="10">
        <v>1997</v>
      </c>
      <c r="D155" s="16">
        <v>9.4E-2</v>
      </c>
      <c r="E155" s="12">
        <v>35988</v>
      </c>
      <c r="F155" s="16">
        <v>8.8999999999999996E-2</v>
      </c>
      <c r="G155" s="12">
        <v>36008</v>
      </c>
      <c r="H155" s="16">
        <v>8.7999999999999995E-2</v>
      </c>
      <c r="I155" s="12">
        <v>35993</v>
      </c>
      <c r="J155" s="16">
        <v>8.5999999999999993E-2</v>
      </c>
      <c r="K155" s="46">
        <v>36010</v>
      </c>
      <c r="L155" s="41">
        <v>5</v>
      </c>
      <c r="M155" s="10" t="s">
        <v>143</v>
      </c>
      <c r="N155" s="341">
        <f>TRUNC(AVERAGE(J153:J155),3)</f>
        <v>8.8999999999999996E-2</v>
      </c>
    </row>
    <row r="156" spans="1:14" ht="15.75" customHeight="1" x14ac:dyDescent="0.25">
      <c r="A156" s="267"/>
      <c r="C156" s="10">
        <v>1998</v>
      </c>
      <c r="D156" s="16">
        <v>9.5000000000000001E-2</v>
      </c>
      <c r="E156" s="12">
        <v>35929</v>
      </c>
      <c r="F156" s="16">
        <v>9.4E-2</v>
      </c>
      <c r="G156" s="12">
        <v>35930</v>
      </c>
      <c r="H156" s="16">
        <v>9.2999999999999999E-2</v>
      </c>
      <c r="I156" s="12">
        <v>36050</v>
      </c>
      <c r="J156" s="16">
        <v>9.2999999999999999E-2</v>
      </c>
      <c r="K156" s="46">
        <v>36051</v>
      </c>
      <c r="L156" s="41">
        <v>8</v>
      </c>
      <c r="M156" s="10" t="s">
        <v>144</v>
      </c>
      <c r="N156" s="341">
        <f t="shared" ref="N156:N162" si="7">TRUNC(AVERAGE(J154:J156),3)</f>
        <v>8.8999999999999996E-2</v>
      </c>
    </row>
    <row r="157" spans="1:14" ht="15.75" customHeight="1" x14ac:dyDescent="0.25">
      <c r="A157" s="267"/>
      <c r="C157" s="10">
        <v>1999</v>
      </c>
      <c r="D157" s="16">
        <v>9.9000000000000005E-2</v>
      </c>
      <c r="E157" s="12">
        <v>36309</v>
      </c>
      <c r="F157" s="16">
        <v>9.8000000000000004E-2</v>
      </c>
      <c r="G157" s="12">
        <v>36321</v>
      </c>
      <c r="H157" s="16">
        <v>9.6000000000000002E-2</v>
      </c>
      <c r="I157" s="12">
        <v>36333</v>
      </c>
      <c r="J157" s="16">
        <v>9.6000000000000002E-2</v>
      </c>
      <c r="K157" s="46">
        <v>36404</v>
      </c>
      <c r="L157" s="41">
        <v>8</v>
      </c>
      <c r="M157" s="10" t="s">
        <v>145</v>
      </c>
      <c r="N157" s="341">
        <f t="shared" si="7"/>
        <v>9.0999999999999998E-2</v>
      </c>
    </row>
    <row r="158" spans="1:14" ht="15.75" customHeight="1" x14ac:dyDescent="0.25">
      <c r="A158" s="267"/>
      <c r="C158" s="10">
        <v>2000</v>
      </c>
      <c r="D158" s="16">
        <v>9.1999999999999998E-2</v>
      </c>
      <c r="E158" s="12">
        <v>36686</v>
      </c>
      <c r="F158" s="16">
        <v>9.0999999999999998E-2</v>
      </c>
      <c r="G158" s="12">
        <v>36678</v>
      </c>
      <c r="H158" s="16">
        <v>8.3000000000000004E-2</v>
      </c>
      <c r="I158" s="12">
        <v>36734</v>
      </c>
      <c r="J158" s="16">
        <v>8.2000000000000003E-2</v>
      </c>
      <c r="K158" s="46">
        <v>36685</v>
      </c>
      <c r="L158" s="41">
        <v>2</v>
      </c>
      <c r="M158" s="10" t="s">
        <v>146</v>
      </c>
      <c r="N158" s="341">
        <f t="shared" si="7"/>
        <v>0.09</v>
      </c>
    </row>
    <row r="159" spans="1:14" ht="15.75" customHeight="1" x14ac:dyDescent="0.25">
      <c r="A159" s="267"/>
      <c r="C159" s="10">
        <v>2001</v>
      </c>
      <c r="D159" s="16">
        <v>9.4E-2</v>
      </c>
      <c r="E159" s="12">
        <v>37103</v>
      </c>
      <c r="F159" s="16">
        <v>8.5000000000000006E-2</v>
      </c>
      <c r="G159" s="12">
        <v>37017</v>
      </c>
      <c r="H159" s="16">
        <v>8.1000000000000003E-2</v>
      </c>
      <c r="I159" s="12">
        <v>37840</v>
      </c>
      <c r="J159" s="16">
        <v>8.1000000000000003E-2</v>
      </c>
      <c r="K159" s="46">
        <v>37839</v>
      </c>
      <c r="L159" s="41">
        <v>2</v>
      </c>
      <c r="M159" s="10" t="s">
        <v>147</v>
      </c>
      <c r="N159" s="341">
        <f t="shared" si="7"/>
        <v>8.5999999999999993E-2</v>
      </c>
    </row>
    <row r="160" spans="1:14" ht="15.75" customHeight="1" x14ac:dyDescent="0.25">
      <c r="A160" s="267"/>
      <c r="C160" s="10">
        <v>2002</v>
      </c>
      <c r="D160" s="16">
        <v>0.13100000000000001</v>
      </c>
      <c r="E160" s="12">
        <v>37428</v>
      </c>
      <c r="F160" s="16">
        <v>0.111</v>
      </c>
      <c r="G160" s="12">
        <v>37452</v>
      </c>
      <c r="H160" s="16">
        <v>0.107</v>
      </c>
      <c r="I160" s="12">
        <v>37453</v>
      </c>
      <c r="J160" s="16">
        <v>0.106</v>
      </c>
      <c r="K160" s="46">
        <v>37429</v>
      </c>
      <c r="L160" s="41">
        <v>16</v>
      </c>
      <c r="M160" s="10" t="s">
        <v>148</v>
      </c>
      <c r="N160" s="341">
        <f t="shared" si="7"/>
        <v>8.8999999999999996E-2</v>
      </c>
    </row>
    <row r="161" spans="1:14" ht="15.75" customHeight="1" x14ac:dyDescent="0.25">
      <c r="A161" s="267"/>
      <c r="C161" s="10">
        <v>2003</v>
      </c>
      <c r="D161" s="16">
        <v>0.10100000000000001</v>
      </c>
      <c r="E161" s="12">
        <v>37790</v>
      </c>
      <c r="F161" s="16">
        <v>8.7999999999999995E-2</v>
      </c>
      <c r="G161" s="12">
        <v>37796</v>
      </c>
      <c r="H161" s="16">
        <v>8.6999999999999994E-2</v>
      </c>
      <c r="I161" s="12">
        <v>37797</v>
      </c>
      <c r="J161" s="16">
        <v>8.2000000000000003E-2</v>
      </c>
      <c r="K161" s="46">
        <v>37795</v>
      </c>
      <c r="L161" s="41">
        <v>3</v>
      </c>
      <c r="M161" s="10" t="s">
        <v>149</v>
      </c>
      <c r="N161" s="341">
        <f t="shared" si="7"/>
        <v>8.8999999999999996E-2</v>
      </c>
    </row>
    <row r="162" spans="1:14" ht="15.75" customHeight="1" x14ac:dyDescent="0.25">
      <c r="A162" s="267"/>
      <c r="C162" s="10">
        <v>2004</v>
      </c>
      <c r="D162" s="16">
        <v>7.4999999999999997E-2</v>
      </c>
      <c r="E162" s="12">
        <v>38168</v>
      </c>
      <c r="F162" s="16">
        <v>7.4999999999999997E-2</v>
      </c>
      <c r="G162" s="12">
        <v>38169</v>
      </c>
      <c r="H162" s="16">
        <v>7.2999999999999995E-2</v>
      </c>
      <c r="I162" s="12">
        <v>38252</v>
      </c>
      <c r="J162" s="16">
        <v>7.0999999999999994E-2</v>
      </c>
      <c r="K162" s="46">
        <v>38093</v>
      </c>
      <c r="L162" s="41">
        <v>0</v>
      </c>
      <c r="M162" s="10" t="s">
        <v>150</v>
      </c>
      <c r="N162" s="341">
        <f t="shared" si="7"/>
        <v>8.5999999999999993E-2</v>
      </c>
    </row>
    <row r="163" spans="1:14" ht="15.75" customHeight="1" x14ac:dyDescent="0.25">
      <c r="A163" s="267"/>
      <c r="C163" s="10">
        <v>2005</v>
      </c>
      <c r="D163" s="27">
        <v>8.2000000000000003E-2</v>
      </c>
      <c r="E163" s="12">
        <v>38527</v>
      </c>
      <c r="F163" s="16">
        <v>8.1000000000000003E-2</v>
      </c>
      <c r="G163" s="12">
        <v>38528</v>
      </c>
      <c r="H163" s="16">
        <v>8.1000000000000003E-2</v>
      </c>
      <c r="I163" s="12">
        <v>38530</v>
      </c>
      <c r="J163" s="16">
        <v>0.08</v>
      </c>
      <c r="K163" s="46">
        <v>38529</v>
      </c>
      <c r="L163" s="41">
        <v>0</v>
      </c>
      <c r="M163" s="10" t="s">
        <v>151</v>
      </c>
      <c r="N163" s="341">
        <f>TRUNC(AVERAGE(J161:J163),3)</f>
        <v>7.6999999999999999E-2</v>
      </c>
    </row>
    <row r="164" spans="1:14" ht="15.75" customHeight="1" thickBot="1" x14ac:dyDescent="0.3">
      <c r="A164" s="265"/>
      <c r="C164" s="17">
        <v>2006</v>
      </c>
      <c r="D164" s="129">
        <v>7.8E-2</v>
      </c>
      <c r="E164" s="19">
        <v>38916</v>
      </c>
      <c r="F164" s="28">
        <v>7.2999999999999995E-2</v>
      </c>
      <c r="G164" s="19">
        <v>38915</v>
      </c>
      <c r="H164" s="28">
        <v>7.2999999999999995E-2</v>
      </c>
      <c r="I164" s="19">
        <v>38914</v>
      </c>
      <c r="J164" s="28">
        <v>7.1999999999999995E-2</v>
      </c>
      <c r="K164" s="47">
        <v>38885</v>
      </c>
      <c r="L164" s="42">
        <v>0</v>
      </c>
      <c r="M164" s="17" t="s">
        <v>152</v>
      </c>
      <c r="N164" s="342">
        <f>TRUNC(AVERAGE(J162:J164),3)</f>
        <v>7.3999999999999996E-2</v>
      </c>
    </row>
    <row r="165" spans="1:14" ht="15.75" customHeight="1" x14ac:dyDescent="0.3">
      <c r="A165" s="265"/>
      <c r="C165" s="11"/>
      <c r="D165" s="27"/>
      <c r="E165" s="12"/>
      <c r="F165" s="16"/>
      <c r="G165" s="12"/>
      <c r="H165" s="16"/>
      <c r="I165" s="12"/>
      <c r="J165" s="13"/>
      <c r="K165" s="12"/>
      <c r="L165" s="11"/>
      <c r="M165" s="11"/>
      <c r="N165" s="13"/>
    </row>
    <row r="166" spans="1:14" ht="15.75" customHeight="1" thickBot="1" x14ac:dyDescent="0.3">
      <c r="A166" s="265"/>
      <c r="C166" s="61"/>
      <c r="D166" s="105"/>
      <c r="E166" s="61"/>
      <c r="F166" s="105"/>
      <c r="G166" s="61"/>
      <c r="H166" s="105"/>
      <c r="I166" s="61"/>
      <c r="J166" s="61"/>
      <c r="K166" s="61"/>
      <c r="L166" s="61"/>
      <c r="M166" s="61"/>
      <c r="N166" s="61"/>
    </row>
    <row r="167" spans="1:14" ht="15.75" customHeight="1" x14ac:dyDescent="0.3">
      <c r="A167" s="281" t="s">
        <v>20</v>
      </c>
      <c r="C167" s="322"/>
      <c r="D167" s="323"/>
      <c r="E167" s="324"/>
      <c r="F167" s="323"/>
      <c r="G167" s="324"/>
      <c r="H167" s="323"/>
      <c r="I167" s="324"/>
      <c r="J167" s="325"/>
      <c r="K167" s="324"/>
      <c r="L167" s="336"/>
      <c r="M167" s="358" t="s">
        <v>56</v>
      </c>
      <c r="N167" s="359"/>
    </row>
    <row r="168" spans="1:14" ht="15.75" customHeight="1" thickBot="1" x14ac:dyDescent="0.3">
      <c r="A168" s="267"/>
      <c r="B168" s="22"/>
      <c r="C168" s="4" t="s">
        <v>2</v>
      </c>
      <c r="D168" s="99" t="s">
        <v>3</v>
      </c>
      <c r="E168" s="5" t="s">
        <v>58</v>
      </c>
      <c r="F168" s="99" t="s">
        <v>4</v>
      </c>
      <c r="G168" s="5" t="s">
        <v>58</v>
      </c>
      <c r="H168" s="99" t="s">
        <v>5</v>
      </c>
      <c r="I168" s="5" t="s">
        <v>58</v>
      </c>
      <c r="J168" s="6" t="s">
        <v>6</v>
      </c>
      <c r="K168" s="5" t="s">
        <v>58</v>
      </c>
      <c r="L168" s="145" t="s">
        <v>272</v>
      </c>
      <c r="M168" s="23" t="s">
        <v>142</v>
      </c>
      <c r="N168" s="8" t="s">
        <v>57</v>
      </c>
    </row>
    <row r="169" spans="1:14" ht="15.75" customHeight="1" x14ac:dyDescent="0.25">
      <c r="A169" s="270"/>
      <c r="C169" s="14">
        <v>1997</v>
      </c>
      <c r="D169" s="103">
        <v>9.0999999999999998E-2</v>
      </c>
      <c r="E169" s="54">
        <v>35974</v>
      </c>
      <c r="F169" s="103">
        <v>8.8999999999999996E-2</v>
      </c>
      <c r="G169" s="54">
        <v>35939</v>
      </c>
      <c r="H169" s="103">
        <v>8.7999999999999995E-2</v>
      </c>
      <c r="I169" s="54">
        <v>35970</v>
      </c>
      <c r="J169" s="103">
        <v>8.7999999999999995E-2</v>
      </c>
      <c r="K169" s="118">
        <v>35993</v>
      </c>
      <c r="L169" s="67">
        <v>7</v>
      </c>
      <c r="M169" s="14" t="s">
        <v>163</v>
      </c>
      <c r="N169" s="340">
        <f>TRUNC(AVERAGE(J169),3)</f>
        <v>8.7999999999999995E-2</v>
      </c>
    </row>
    <row r="170" spans="1:14" ht="15.75" customHeight="1" x14ac:dyDescent="0.25">
      <c r="A170" s="280" t="s">
        <v>21</v>
      </c>
      <c r="C170" s="10">
        <v>1998</v>
      </c>
      <c r="D170" s="16">
        <v>9.7000000000000003E-2</v>
      </c>
      <c r="E170" s="12">
        <v>35934</v>
      </c>
      <c r="F170" s="16">
        <v>9.2999999999999999E-2</v>
      </c>
      <c r="G170" s="12">
        <v>36050</v>
      </c>
      <c r="H170" s="16">
        <v>9.1999999999999998E-2</v>
      </c>
      <c r="I170" s="12">
        <v>36051</v>
      </c>
      <c r="J170" s="16">
        <v>0.09</v>
      </c>
      <c r="K170" s="46">
        <v>36029</v>
      </c>
      <c r="L170" s="41">
        <v>10</v>
      </c>
      <c r="M170" s="10" t="s">
        <v>166</v>
      </c>
      <c r="N170" s="341">
        <f>TRUNC(AVERAGE(J169:J170),3)</f>
        <v>8.8999999999999996E-2</v>
      </c>
    </row>
    <row r="171" spans="1:14" ht="15.75" customHeight="1" x14ac:dyDescent="0.25">
      <c r="A171" s="270" t="s">
        <v>104</v>
      </c>
      <c r="C171" s="10">
        <v>1999</v>
      </c>
      <c r="D171" s="16">
        <v>9.7000000000000003E-2</v>
      </c>
      <c r="E171" s="12">
        <v>36309</v>
      </c>
      <c r="F171" s="16">
        <v>9.7000000000000003E-2</v>
      </c>
      <c r="G171" s="12">
        <v>36405</v>
      </c>
      <c r="H171" s="16">
        <v>9.7000000000000003E-2</v>
      </c>
      <c r="I171" s="12">
        <v>36407</v>
      </c>
      <c r="J171" s="16">
        <v>9.2999999999999999E-2</v>
      </c>
      <c r="K171" s="46">
        <v>36291</v>
      </c>
      <c r="L171" s="41">
        <v>11</v>
      </c>
      <c r="M171" s="10" t="s">
        <v>145</v>
      </c>
      <c r="N171" s="341">
        <f t="shared" ref="N171:N176" si="8">TRUNC(AVERAGE(J169:J171),3)</f>
        <v>0.09</v>
      </c>
    </row>
    <row r="172" spans="1:14" ht="15.75" customHeight="1" x14ac:dyDescent="0.25">
      <c r="A172" s="267"/>
      <c r="C172" s="10">
        <v>2000</v>
      </c>
      <c r="D172" s="16">
        <v>9.2999999999999999E-2</v>
      </c>
      <c r="E172" s="12">
        <v>36678</v>
      </c>
      <c r="F172" s="16">
        <v>9.2999999999999999E-2</v>
      </c>
      <c r="G172" s="12">
        <v>36686</v>
      </c>
      <c r="H172" s="16">
        <v>0.09</v>
      </c>
      <c r="I172" s="12">
        <v>36734</v>
      </c>
      <c r="J172" s="16">
        <v>8.7999999999999995E-2</v>
      </c>
      <c r="K172" s="46">
        <v>36685</v>
      </c>
      <c r="L172" s="41">
        <v>5</v>
      </c>
      <c r="M172" s="10" t="s">
        <v>146</v>
      </c>
      <c r="N172" s="341">
        <f t="shared" si="8"/>
        <v>0.09</v>
      </c>
    </row>
    <row r="173" spans="1:14" ht="15.75" customHeight="1" x14ac:dyDescent="0.25">
      <c r="A173" s="267"/>
      <c r="C173" s="10">
        <v>2001</v>
      </c>
      <c r="D173" s="16">
        <v>8.8999999999999996E-2</v>
      </c>
      <c r="E173" s="12">
        <v>37109</v>
      </c>
      <c r="F173" s="16">
        <v>8.7999999999999995E-2</v>
      </c>
      <c r="G173" s="12">
        <v>37061</v>
      </c>
      <c r="H173" s="16">
        <v>8.4000000000000005E-2</v>
      </c>
      <c r="I173" s="12">
        <v>37055</v>
      </c>
      <c r="J173" s="16">
        <v>8.2000000000000003E-2</v>
      </c>
      <c r="K173" s="46">
        <v>37014</v>
      </c>
      <c r="L173" s="41">
        <v>2</v>
      </c>
      <c r="M173" s="10" t="s">
        <v>147</v>
      </c>
      <c r="N173" s="341">
        <f t="shared" si="8"/>
        <v>8.6999999999999994E-2</v>
      </c>
    </row>
    <row r="174" spans="1:14" ht="15.75" customHeight="1" x14ac:dyDescent="0.25">
      <c r="A174" s="267"/>
      <c r="C174" s="10">
        <v>2002</v>
      </c>
      <c r="D174" s="16">
        <v>0.10100000000000001</v>
      </c>
      <c r="E174" s="12">
        <v>37428</v>
      </c>
      <c r="F174" s="16">
        <v>0.10100000000000001</v>
      </c>
      <c r="G174" s="12">
        <v>37429</v>
      </c>
      <c r="H174" s="16">
        <v>9.6000000000000002E-2</v>
      </c>
      <c r="I174" s="12">
        <v>37452</v>
      </c>
      <c r="J174" s="16">
        <v>9.4E-2</v>
      </c>
      <c r="K174" s="46">
        <v>37444</v>
      </c>
      <c r="L174" s="41">
        <v>13</v>
      </c>
      <c r="M174" s="10" t="s">
        <v>148</v>
      </c>
      <c r="N174" s="341">
        <f t="shared" si="8"/>
        <v>8.7999999999999995E-2</v>
      </c>
    </row>
    <row r="175" spans="1:14" ht="15.75" customHeight="1" x14ac:dyDescent="0.25">
      <c r="A175" s="267"/>
      <c r="C175" s="10">
        <v>2003</v>
      </c>
      <c r="D175" s="16">
        <v>8.7999999999999995E-2</v>
      </c>
      <c r="E175" s="12">
        <v>37790</v>
      </c>
      <c r="F175" s="16">
        <v>8.7999999999999995E-2</v>
      </c>
      <c r="G175" s="12">
        <v>37797</v>
      </c>
      <c r="H175" s="16">
        <v>8.3000000000000004E-2</v>
      </c>
      <c r="I175" s="12">
        <v>37725</v>
      </c>
      <c r="J175" s="16">
        <v>8.1000000000000003E-2</v>
      </c>
      <c r="K175" s="46">
        <v>37805</v>
      </c>
      <c r="L175" s="41">
        <v>2</v>
      </c>
      <c r="M175" s="10" t="s">
        <v>149</v>
      </c>
      <c r="N175" s="341">
        <f t="shared" si="8"/>
        <v>8.5000000000000006E-2</v>
      </c>
    </row>
    <row r="176" spans="1:14" ht="15.75" customHeight="1" x14ac:dyDescent="0.25">
      <c r="A176" s="267"/>
      <c r="C176" s="10">
        <v>2004</v>
      </c>
      <c r="D176" s="16">
        <v>7.4999999999999997E-2</v>
      </c>
      <c r="E176" s="12">
        <v>38533</v>
      </c>
      <c r="F176" s="16">
        <v>7.2999999999999995E-2</v>
      </c>
      <c r="G176" s="12">
        <v>38617</v>
      </c>
      <c r="H176" s="16">
        <v>7.1999999999999995E-2</v>
      </c>
      <c r="I176" s="12">
        <v>38458</v>
      </c>
      <c r="J176" s="16">
        <v>7.1999999999999995E-2</v>
      </c>
      <c r="K176" s="46">
        <v>38567</v>
      </c>
      <c r="L176" s="41">
        <v>0</v>
      </c>
      <c r="M176" s="10" t="s">
        <v>150</v>
      </c>
      <c r="N176" s="341">
        <f t="shared" si="8"/>
        <v>8.2000000000000003E-2</v>
      </c>
    </row>
    <row r="177" spans="1:14" ht="15.75" customHeight="1" x14ac:dyDescent="0.25">
      <c r="A177" s="267"/>
      <c r="C177" s="10">
        <v>2005</v>
      </c>
      <c r="D177" s="27">
        <v>8.4000000000000005E-2</v>
      </c>
      <c r="E177" s="12">
        <v>38542</v>
      </c>
      <c r="F177" s="16">
        <v>8.1000000000000003E-2</v>
      </c>
      <c r="G177" s="12">
        <v>38529</v>
      </c>
      <c r="H177" s="16">
        <v>8.1000000000000003E-2</v>
      </c>
      <c r="I177" s="12">
        <v>38604</v>
      </c>
      <c r="J177" s="16">
        <v>7.8E-2</v>
      </c>
      <c r="K177" s="46">
        <v>38563</v>
      </c>
      <c r="L177" s="41">
        <v>0</v>
      </c>
      <c r="M177" s="10" t="s">
        <v>151</v>
      </c>
      <c r="N177" s="341">
        <f>TRUNC(AVERAGE(J175:J177),3)</f>
        <v>7.6999999999999999E-2</v>
      </c>
    </row>
    <row r="178" spans="1:14" ht="15.75" customHeight="1" thickBot="1" x14ac:dyDescent="0.3">
      <c r="A178" s="265"/>
      <c r="C178" s="17">
        <v>2006</v>
      </c>
      <c r="D178" s="129">
        <v>7.9000000000000001E-2</v>
      </c>
      <c r="E178" s="19">
        <v>38885</v>
      </c>
      <c r="F178" s="28">
        <v>7.6999999999999999E-2</v>
      </c>
      <c r="G178" s="19">
        <v>38874</v>
      </c>
      <c r="H178" s="28">
        <v>7.6999999999999999E-2</v>
      </c>
      <c r="I178" s="19">
        <v>38916</v>
      </c>
      <c r="J178" s="28">
        <v>7.6999999999999999E-2</v>
      </c>
      <c r="K178" s="47">
        <v>38917</v>
      </c>
      <c r="L178" s="42">
        <v>0</v>
      </c>
      <c r="M178" s="17" t="s">
        <v>152</v>
      </c>
      <c r="N178" s="342">
        <f>TRUNC(AVERAGE(J176:J178),3)</f>
        <v>7.4999999999999997E-2</v>
      </c>
    </row>
    <row r="179" spans="1:14" ht="15.75" customHeight="1" x14ac:dyDescent="0.3">
      <c r="A179" s="265"/>
      <c r="C179" s="11"/>
      <c r="D179" s="27"/>
      <c r="E179" s="12"/>
      <c r="F179" s="16"/>
      <c r="G179" s="12"/>
      <c r="H179" s="16"/>
      <c r="I179" s="12"/>
      <c r="J179" s="13"/>
      <c r="K179" s="12"/>
      <c r="L179" s="11"/>
      <c r="M179" s="11"/>
      <c r="N179" s="13"/>
    </row>
    <row r="180" spans="1:14" ht="15.75" customHeight="1" thickBot="1" x14ac:dyDescent="0.3">
      <c r="A180" s="265"/>
      <c r="D180" s="98"/>
      <c r="F180" s="98"/>
      <c r="H180" s="98"/>
    </row>
    <row r="181" spans="1:14" ht="15.75" customHeight="1" x14ac:dyDescent="0.3">
      <c r="A181" s="281" t="s">
        <v>16</v>
      </c>
      <c r="C181" s="322"/>
      <c r="D181" s="323"/>
      <c r="E181" s="324"/>
      <c r="F181" s="323"/>
      <c r="G181" s="324"/>
      <c r="H181" s="323"/>
      <c r="I181" s="324"/>
      <c r="J181" s="325"/>
      <c r="K181" s="324"/>
      <c r="L181" s="326"/>
      <c r="M181" s="358" t="s">
        <v>56</v>
      </c>
      <c r="N181" s="359"/>
    </row>
    <row r="182" spans="1:14" ht="15.75" customHeight="1" thickBot="1" x14ac:dyDescent="0.3">
      <c r="A182" s="267"/>
      <c r="B182" s="22"/>
      <c r="C182" s="4" t="s">
        <v>2</v>
      </c>
      <c r="D182" s="99" t="s">
        <v>3</v>
      </c>
      <c r="E182" s="5" t="s">
        <v>58</v>
      </c>
      <c r="F182" s="99" t="s">
        <v>4</v>
      </c>
      <c r="G182" s="5" t="s">
        <v>58</v>
      </c>
      <c r="H182" s="99" t="s">
        <v>5</v>
      </c>
      <c r="I182" s="5" t="s">
        <v>58</v>
      </c>
      <c r="J182" s="6" t="s">
        <v>6</v>
      </c>
      <c r="K182" s="5" t="s">
        <v>58</v>
      </c>
      <c r="L182" s="4" t="s">
        <v>272</v>
      </c>
      <c r="M182" s="7" t="s">
        <v>142</v>
      </c>
      <c r="N182" s="8" t="s">
        <v>57</v>
      </c>
    </row>
    <row r="183" spans="1:14" ht="15.75" customHeight="1" x14ac:dyDescent="0.25">
      <c r="A183" s="267"/>
      <c r="C183" s="14">
        <v>2000</v>
      </c>
      <c r="D183" s="103">
        <v>9.7000000000000003E-2</v>
      </c>
      <c r="E183" s="54">
        <v>36686</v>
      </c>
      <c r="F183" s="103">
        <v>9.1999999999999998E-2</v>
      </c>
      <c r="G183" s="54">
        <v>36685</v>
      </c>
      <c r="H183" s="103">
        <v>8.8999999999999996E-2</v>
      </c>
      <c r="I183" s="54">
        <v>36678</v>
      </c>
      <c r="J183" s="103">
        <v>8.6999999999999994E-2</v>
      </c>
      <c r="K183" s="118">
        <v>36734</v>
      </c>
      <c r="L183" s="67">
        <v>4</v>
      </c>
      <c r="M183" s="14" t="s">
        <v>156</v>
      </c>
      <c r="N183" s="340">
        <f>TRUNC(AVERAGE(J183),3)</f>
        <v>8.6999999999999994E-2</v>
      </c>
    </row>
    <row r="184" spans="1:14" ht="15.75" customHeight="1" x14ac:dyDescent="0.25">
      <c r="A184" s="280" t="s">
        <v>17</v>
      </c>
      <c r="C184" s="10">
        <v>2001</v>
      </c>
      <c r="D184" s="16">
        <v>9.8000000000000004E-2</v>
      </c>
      <c r="E184" s="12">
        <v>37110</v>
      </c>
      <c r="F184" s="16">
        <v>9.5000000000000001E-2</v>
      </c>
      <c r="G184" s="12">
        <v>37055</v>
      </c>
      <c r="H184" s="16">
        <v>9.5000000000000001E-2</v>
      </c>
      <c r="I184" s="12">
        <v>37060</v>
      </c>
      <c r="J184" s="16">
        <v>9.2999999999999999E-2</v>
      </c>
      <c r="K184" s="46">
        <v>37061</v>
      </c>
      <c r="L184" s="41">
        <v>6</v>
      </c>
      <c r="M184" s="10" t="s">
        <v>157</v>
      </c>
      <c r="N184" s="341">
        <f>TRUNC(AVERAGE(J183:J184),3)</f>
        <v>0.09</v>
      </c>
    </row>
    <row r="185" spans="1:14" ht="15.75" customHeight="1" x14ac:dyDescent="0.25">
      <c r="A185" s="25" t="s">
        <v>102</v>
      </c>
      <c r="C185" s="10">
        <v>2002</v>
      </c>
      <c r="D185" s="16">
        <v>0.11700000000000001</v>
      </c>
      <c r="E185" s="12">
        <v>37452</v>
      </c>
      <c r="F185" s="16">
        <v>0.105</v>
      </c>
      <c r="G185" s="12">
        <v>37453</v>
      </c>
      <c r="H185" s="16">
        <v>0.105</v>
      </c>
      <c r="I185" s="12">
        <v>37428</v>
      </c>
      <c r="J185" s="16">
        <v>0.10100000000000001</v>
      </c>
      <c r="K185" s="46">
        <v>37429</v>
      </c>
      <c r="L185" s="41">
        <v>15</v>
      </c>
      <c r="M185" s="10" t="s">
        <v>148</v>
      </c>
      <c r="N185" s="341">
        <f>TRUNC(AVERAGE(J183:J185),3)</f>
        <v>9.2999999999999999E-2</v>
      </c>
    </row>
    <row r="186" spans="1:14" ht="15.75" customHeight="1" x14ac:dyDescent="0.25">
      <c r="A186" s="24"/>
      <c r="C186" s="10">
        <v>2003</v>
      </c>
      <c r="D186" s="16">
        <v>9.7000000000000003E-2</v>
      </c>
      <c r="E186" s="12">
        <v>37790</v>
      </c>
      <c r="F186" s="16">
        <v>9.2999999999999999E-2</v>
      </c>
      <c r="G186" s="12">
        <v>37796</v>
      </c>
      <c r="H186" s="16">
        <v>0.09</v>
      </c>
      <c r="I186" s="12">
        <v>37795</v>
      </c>
      <c r="J186" s="16">
        <v>8.8999999999999996E-2</v>
      </c>
      <c r="K186" s="46">
        <v>37797</v>
      </c>
      <c r="L186" s="41">
        <v>4</v>
      </c>
      <c r="M186" s="10" t="s">
        <v>149</v>
      </c>
      <c r="N186" s="341">
        <f>TRUNC(AVERAGE(J184:J186),3)</f>
        <v>9.4E-2</v>
      </c>
    </row>
    <row r="187" spans="1:14" ht="15.75" customHeight="1" x14ac:dyDescent="0.25">
      <c r="A187" s="24"/>
      <c r="C187" s="10">
        <v>2004</v>
      </c>
      <c r="D187" s="16">
        <v>7.9000000000000001E-2</v>
      </c>
      <c r="E187" s="12">
        <v>38169</v>
      </c>
      <c r="F187" s="16">
        <v>7.2999999999999995E-2</v>
      </c>
      <c r="G187" s="12">
        <v>38202</v>
      </c>
      <c r="H187" s="16">
        <v>7.0999999999999994E-2</v>
      </c>
      <c r="I187" s="12">
        <v>38145</v>
      </c>
      <c r="J187" s="16">
        <v>7.0999999999999994E-2</v>
      </c>
      <c r="K187" s="46">
        <v>38458</v>
      </c>
      <c r="L187" s="41">
        <v>0</v>
      </c>
      <c r="M187" s="10" t="s">
        <v>150</v>
      </c>
      <c r="N187" s="341">
        <f>TRUNC(AVERAGE(J185:J187),3)</f>
        <v>8.6999999999999994E-2</v>
      </c>
    </row>
    <row r="188" spans="1:14" ht="15.75" customHeight="1" x14ac:dyDescent="0.25">
      <c r="A188" s="24"/>
      <c r="C188" s="10">
        <v>2005</v>
      </c>
      <c r="D188" s="27">
        <v>8.4000000000000005E-2</v>
      </c>
      <c r="E188" s="12">
        <v>38529</v>
      </c>
      <c r="F188" s="16">
        <v>8.3000000000000004E-2</v>
      </c>
      <c r="G188" s="12">
        <v>38524</v>
      </c>
      <c r="H188" s="16">
        <v>8.2000000000000003E-2</v>
      </c>
      <c r="I188" s="12">
        <v>38527</v>
      </c>
      <c r="J188" s="16">
        <v>0.08</v>
      </c>
      <c r="K188" s="46">
        <v>38459</v>
      </c>
      <c r="L188" s="41">
        <v>0</v>
      </c>
      <c r="M188" s="10" t="s">
        <v>151</v>
      </c>
      <c r="N188" s="341">
        <f>TRUNC(AVERAGE(J186:J188),3)</f>
        <v>0.08</v>
      </c>
    </row>
    <row r="189" spans="1:14" ht="15.75" customHeight="1" thickBot="1" x14ac:dyDescent="0.3">
      <c r="C189" s="17">
        <v>2006</v>
      </c>
      <c r="D189" s="129">
        <v>7.9000000000000001E-2</v>
      </c>
      <c r="E189" s="19">
        <v>38861</v>
      </c>
      <c r="F189" s="28">
        <v>7.6999999999999999E-2</v>
      </c>
      <c r="G189" s="19">
        <v>38885</v>
      </c>
      <c r="H189" s="28">
        <v>7.4999999999999997E-2</v>
      </c>
      <c r="I189" s="19">
        <v>38883</v>
      </c>
      <c r="J189" s="28">
        <v>7.2999999999999995E-2</v>
      </c>
      <c r="K189" s="47">
        <v>38884</v>
      </c>
      <c r="L189" s="42">
        <v>0</v>
      </c>
      <c r="M189" s="17" t="s">
        <v>152</v>
      </c>
      <c r="N189" s="342">
        <f>TRUNC(AVERAGE(J187:J189),3)</f>
        <v>7.3999999999999996E-2</v>
      </c>
    </row>
    <row r="190" spans="1:14" ht="15.75" customHeight="1" x14ac:dyDescent="0.3">
      <c r="C190" s="11"/>
      <c r="D190" s="27"/>
      <c r="E190" s="12"/>
      <c r="F190" s="16"/>
      <c r="G190" s="12"/>
      <c r="H190" s="16"/>
      <c r="I190" s="12"/>
      <c r="J190" s="13"/>
      <c r="K190" s="12"/>
      <c r="L190" s="11"/>
      <c r="M190" s="11"/>
      <c r="N190" s="13"/>
    </row>
    <row r="191" spans="1:14" ht="15.75" customHeight="1" x14ac:dyDescent="0.25">
      <c r="D191" s="98"/>
      <c r="F191" s="98"/>
      <c r="H191" s="98"/>
    </row>
    <row r="192" spans="1:14" ht="21" x14ac:dyDescent="0.4">
      <c r="A192" s="9"/>
      <c r="B192" s="29"/>
      <c r="C192" s="30"/>
      <c r="D192" s="100"/>
      <c r="E192" s="293" t="s">
        <v>137</v>
      </c>
      <c r="F192" s="112"/>
      <c r="G192" s="30"/>
      <c r="H192" s="100"/>
      <c r="I192" s="32"/>
      <c r="J192" s="33"/>
      <c r="K192" s="32"/>
      <c r="L192" s="29"/>
      <c r="M192" s="29"/>
      <c r="N192" s="29"/>
    </row>
    <row r="193" spans="1:14" ht="15.75" customHeight="1" x14ac:dyDescent="0.4">
      <c r="A193" s="31"/>
      <c r="B193" s="34"/>
      <c r="C193" s="35"/>
      <c r="D193" s="101"/>
      <c r="E193" s="261" t="s">
        <v>0</v>
      </c>
      <c r="F193" s="113"/>
      <c r="G193" s="35"/>
      <c r="H193" s="101"/>
      <c r="I193" s="36"/>
      <c r="J193" s="37"/>
      <c r="K193" s="36"/>
      <c r="L193" s="34"/>
      <c r="M193" s="34"/>
      <c r="N193" s="34"/>
    </row>
    <row r="194" spans="1:14" ht="15.75" customHeight="1" thickBot="1" x14ac:dyDescent="0.3">
      <c r="A194" s="9"/>
      <c r="C194" s="38"/>
      <c r="D194" s="102"/>
      <c r="E194" s="39"/>
      <c r="F194" s="102"/>
      <c r="G194" s="39"/>
      <c r="H194" s="102"/>
      <c r="I194" s="39"/>
      <c r="J194" s="40"/>
      <c r="K194" s="39"/>
    </row>
    <row r="195" spans="1:14" ht="15.75" customHeight="1" x14ac:dyDescent="0.3">
      <c r="A195" s="261" t="s">
        <v>26</v>
      </c>
      <c r="C195" s="275"/>
      <c r="D195" s="276"/>
      <c r="E195" s="277"/>
      <c r="F195" s="276"/>
      <c r="G195" s="277"/>
      <c r="H195" s="276"/>
      <c r="I195" s="277"/>
      <c r="J195" s="278"/>
      <c r="K195" s="277"/>
      <c r="L195" s="279"/>
      <c r="M195" s="358" t="s">
        <v>56</v>
      </c>
      <c r="N195" s="359"/>
    </row>
    <row r="196" spans="1:14" ht="15.75" customHeight="1" thickBot="1" x14ac:dyDescent="0.3">
      <c r="A196" s="9"/>
      <c r="B196" s="22"/>
      <c r="C196" s="4" t="s">
        <v>2</v>
      </c>
      <c r="D196" s="99" t="s">
        <v>3</v>
      </c>
      <c r="E196" s="5" t="s">
        <v>58</v>
      </c>
      <c r="F196" s="99" t="s">
        <v>4</v>
      </c>
      <c r="G196" s="5" t="s">
        <v>58</v>
      </c>
      <c r="H196" s="99" t="s">
        <v>5</v>
      </c>
      <c r="I196" s="5" t="s">
        <v>58</v>
      </c>
      <c r="J196" s="6" t="s">
        <v>6</v>
      </c>
      <c r="K196" s="5" t="s">
        <v>58</v>
      </c>
      <c r="L196" s="145" t="s">
        <v>272</v>
      </c>
      <c r="M196" s="23" t="s">
        <v>142</v>
      </c>
      <c r="N196" s="8" t="s">
        <v>57</v>
      </c>
    </row>
    <row r="197" spans="1:14" ht="15.75" customHeight="1" x14ac:dyDescent="0.25">
      <c r="A197" s="26"/>
      <c r="C197" s="14">
        <v>1995</v>
      </c>
      <c r="D197" s="103">
        <v>0.105</v>
      </c>
      <c r="E197" s="54"/>
      <c r="F197" s="103">
        <v>0.104</v>
      </c>
      <c r="G197" s="54"/>
      <c r="H197" s="103">
        <v>9.5000000000000001E-2</v>
      </c>
      <c r="I197" s="54"/>
      <c r="J197" s="103">
        <v>9.4E-2</v>
      </c>
      <c r="K197" s="118"/>
      <c r="L197" s="67">
        <v>9</v>
      </c>
      <c r="M197" s="14" t="s">
        <v>190</v>
      </c>
      <c r="N197" s="340">
        <f>TRUNC(AVERAGE(J197),3)</f>
        <v>9.4E-2</v>
      </c>
    </row>
    <row r="198" spans="1:14" ht="15.75" customHeight="1" x14ac:dyDescent="0.25">
      <c r="A198" s="292" t="s">
        <v>171</v>
      </c>
      <c r="C198" s="10">
        <v>1996</v>
      </c>
      <c r="D198" s="16">
        <v>0.10299999999999999</v>
      </c>
      <c r="E198" s="12"/>
      <c r="F198" s="16">
        <v>0.10100000000000001</v>
      </c>
      <c r="G198" s="12"/>
      <c r="H198" s="16">
        <v>9.6000000000000002E-2</v>
      </c>
      <c r="I198" s="12"/>
      <c r="J198" s="16">
        <v>9.4E-2</v>
      </c>
      <c r="K198" s="46"/>
      <c r="L198" s="41">
        <v>8</v>
      </c>
      <c r="M198" s="10" t="s">
        <v>189</v>
      </c>
      <c r="N198" s="341">
        <f>TRUNC(AVERAGE(J197:J198),3)</f>
        <v>9.4E-2</v>
      </c>
    </row>
    <row r="199" spans="1:14" ht="15.75" customHeight="1" x14ac:dyDescent="0.25">
      <c r="A199" s="26" t="s">
        <v>109</v>
      </c>
      <c r="C199" s="10">
        <v>1997</v>
      </c>
      <c r="D199" s="16">
        <v>0.1</v>
      </c>
      <c r="E199" s="12">
        <v>36002</v>
      </c>
      <c r="F199" s="16">
        <v>9.9000000000000005E-2</v>
      </c>
      <c r="G199" s="12">
        <v>35975</v>
      </c>
      <c r="H199" s="16">
        <v>9.8000000000000004E-2</v>
      </c>
      <c r="I199" s="12">
        <v>36009</v>
      </c>
      <c r="J199" s="16">
        <v>9.1999999999999998E-2</v>
      </c>
      <c r="K199" s="46">
        <v>35974</v>
      </c>
      <c r="L199" s="41">
        <v>7</v>
      </c>
      <c r="M199" s="10" t="s">
        <v>143</v>
      </c>
      <c r="N199" s="341">
        <f>TRUNC(AVERAGE(J197:J199),3)</f>
        <v>9.2999999999999999E-2</v>
      </c>
    </row>
    <row r="200" spans="1:14" ht="15.75" customHeight="1" x14ac:dyDescent="0.25">
      <c r="A200" s="9"/>
      <c r="C200" s="10">
        <v>1998</v>
      </c>
      <c r="D200" s="16">
        <v>8.8999999999999996E-2</v>
      </c>
      <c r="E200" s="12">
        <v>35934</v>
      </c>
      <c r="F200" s="16">
        <v>8.5000000000000006E-2</v>
      </c>
      <c r="G200" s="12">
        <v>36044</v>
      </c>
      <c r="H200" s="16">
        <v>8.4000000000000005E-2</v>
      </c>
      <c r="I200" s="12">
        <v>36050</v>
      </c>
      <c r="J200" s="16">
        <v>8.4000000000000005E-2</v>
      </c>
      <c r="K200" s="46">
        <v>36057</v>
      </c>
      <c r="L200" s="41">
        <v>2</v>
      </c>
      <c r="M200" s="10" t="s">
        <v>144</v>
      </c>
      <c r="N200" s="341">
        <f t="shared" ref="N200:N205" si="9">TRUNC(AVERAGE(J198:J200),3)</f>
        <v>0.09</v>
      </c>
    </row>
    <row r="201" spans="1:14" ht="15.75" customHeight="1" x14ac:dyDescent="0.25">
      <c r="A201" s="9"/>
      <c r="C201" s="10">
        <v>1999</v>
      </c>
      <c r="D201" s="16">
        <v>0.10199999999999999</v>
      </c>
      <c r="E201" s="12">
        <v>36408</v>
      </c>
      <c r="F201" s="16">
        <v>9.9000000000000005E-2</v>
      </c>
      <c r="G201" s="12">
        <v>36406</v>
      </c>
      <c r="H201" s="16">
        <v>9.8000000000000004E-2</v>
      </c>
      <c r="I201" s="12">
        <v>36407</v>
      </c>
      <c r="J201" s="16">
        <v>9.4E-2</v>
      </c>
      <c r="K201" s="46">
        <v>36405</v>
      </c>
      <c r="L201" s="41">
        <v>5</v>
      </c>
      <c r="M201" s="10" t="s">
        <v>145</v>
      </c>
      <c r="N201" s="341">
        <f t="shared" si="9"/>
        <v>0.09</v>
      </c>
    </row>
    <row r="202" spans="1:14" ht="15.75" customHeight="1" x14ac:dyDescent="0.25">
      <c r="A202" s="9"/>
      <c r="C202" s="10">
        <v>2000</v>
      </c>
      <c r="D202" s="16">
        <v>9.0999999999999998E-2</v>
      </c>
      <c r="E202" s="12">
        <v>36753</v>
      </c>
      <c r="F202" s="16">
        <v>8.2000000000000003E-2</v>
      </c>
      <c r="G202" s="12">
        <v>36685</v>
      </c>
      <c r="H202" s="16">
        <v>8.2000000000000003E-2</v>
      </c>
      <c r="I202" s="12">
        <v>36686</v>
      </c>
      <c r="J202" s="16">
        <v>7.4999999999999997E-2</v>
      </c>
      <c r="K202" s="46">
        <v>36678</v>
      </c>
      <c r="L202" s="41">
        <v>1</v>
      </c>
      <c r="M202" s="10" t="s">
        <v>146</v>
      </c>
      <c r="N202" s="341">
        <f t="shared" si="9"/>
        <v>8.4000000000000005E-2</v>
      </c>
    </row>
    <row r="203" spans="1:14" ht="15.75" customHeight="1" x14ac:dyDescent="0.25">
      <c r="A203" s="9"/>
      <c r="C203" s="10">
        <v>2001</v>
      </c>
      <c r="D203" s="16">
        <v>9.4E-2</v>
      </c>
      <c r="E203" s="12">
        <v>37070</v>
      </c>
      <c r="F203" s="16">
        <v>8.6999999999999994E-2</v>
      </c>
      <c r="G203" s="12">
        <v>37081</v>
      </c>
      <c r="H203" s="16">
        <v>8.5000000000000006E-2</v>
      </c>
      <c r="I203" s="12">
        <v>37108</v>
      </c>
      <c r="J203" s="16">
        <v>8.3000000000000004E-2</v>
      </c>
      <c r="K203" s="46">
        <v>37110</v>
      </c>
      <c r="L203" s="41">
        <v>3</v>
      </c>
      <c r="M203" s="10" t="s">
        <v>147</v>
      </c>
      <c r="N203" s="341">
        <f t="shared" si="9"/>
        <v>8.4000000000000005E-2</v>
      </c>
    </row>
    <row r="204" spans="1:14" ht="15.75" customHeight="1" x14ac:dyDescent="0.25">
      <c r="A204" s="9"/>
      <c r="C204" s="10">
        <v>2002</v>
      </c>
      <c r="D204" s="16">
        <v>0.111</v>
      </c>
      <c r="E204" s="12">
        <v>37431</v>
      </c>
      <c r="F204" s="16">
        <v>9.9000000000000005E-2</v>
      </c>
      <c r="G204" s="12">
        <v>37430</v>
      </c>
      <c r="H204" s="16">
        <v>9.6000000000000002E-2</v>
      </c>
      <c r="I204" s="12">
        <v>37872</v>
      </c>
      <c r="J204" s="16">
        <v>9.4E-2</v>
      </c>
      <c r="K204" s="46">
        <v>37794</v>
      </c>
      <c r="L204" s="41">
        <v>8</v>
      </c>
      <c r="M204" s="10" t="s">
        <v>148</v>
      </c>
      <c r="N204" s="341">
        <f t="shared" si="9"/>
        <v>8.4000000000000005E-2</v>
      </c>
    </row>
    <row r="205" spans="1:14" ht="15.75" customHeight="1" x14ac:dyDescent="0.25">
      <c r="A205" s="9"/>
      <c r="C205" s="10">
        <v>2003</v>
      </c>
      <c r="D205" s="16">
        <v>8.1000000000000003E-2</v>
      </c>
      <c r="E205" s="12">
        <v>37849</v>
      </c>
      <c r="F205" s="16">
        <v>0.08</v>
      </c>
      <c r="G205" s="12">
        <v>37797</v>
      </c>
      <c r="H205" s="16">
        <v>7.6999999999999999E-2</v>
      </c>
      <c r="I205" s="12">
        <v>37806</v>
      </c>
      <c r="J205" s="16">
        <v>7.5999999999999998E-2</v>
      </c>
      <c r="K205" s="46">
        <v>37796</v>
      </c>
      <c r="L205" s="41">
        <v>0</v>
      </c>
      <c r="M205" s="10" t="s">
        <v>149</v>
      </c>
      <c r="N205" s="341">
        <f t="shared" si="9"/>
        <v>8.4000000000000005E-2</v>
      </c>
    </row>
    <row r="206" spans="1:14" ht="15.75" customHeight="1" x14ac:dyDescent="0.25">
      <c r="A206" s="9"/>
      <c r="C206" s="10">
        <v>2004</v>
      </c>
      <c r="D206" s="16">
        <v>7.0000000000000007E-2</v>
      </c>
      <c r="E206" s="12">
        <v>38170</v>
      </c>
      <c r="F206" s="16">
        <v>6.4000000000000001E-2</v>
      </c>
      <c r="G206" s="12">
        <v>38201</v>
      </c>
      <c r="H206" s="16">
        <v>6.4000000000000001E-2</v>
      </c>
      <c r="I206" s="12">
        <v>38202</v>
      </c>
      <c r="J206" s="16">
        <v>6.4000000000000001E-2</v>
      </c>
      <c r="K206" s="46">
        <v>38252</v>
      </c>
      <c r="L206" s="41">
        <v>0</v>
      </c>
      <c r="M206" s="10" t="s">
        <v>150</v>
      </c>
      <c r="N206" s="341">
        <f>TRUNC(AVERAGE(J204:J206),3)</f>
        <v>7.8E-2</v>
      </c>
    </row>
    <row r="207" spans="1:14" ht="15.75" customHeight="1" x14ac:dyDescent="0.25">
      <c r="C207" s="10">
        <v>2005</v>
      </c>
      <c r="D207" s="27">
        <v>0.10100000000000001</v>
      </c>
      <c r="E207" s="12">
        <v>38528</v>
      </c>
      <c r="F207" s="16">
        <v>0.1</v>
      </c>
      <c r="G207" s="12">
        <v>38543</v>
      </c>
      <c r="H207" s="16">
        <v>0.09</v>
      </c>
      <c r="I207" s="12">
        <v>38531</v>
      </c>
      <c r="J207" s="16">
        <v>8.8999999999999996E-2</v>
      </c>
      <c r="K207" s="46">
        <v>38529</v>
      </c>
      <c r="L207" s="41">
        <v>7</v>
      </c>
      <c r="M207" s="10" t="s">
        <v>151</v>
      </c>
      <c r="N207" s="341">
        <f>TRUNC(AVERAGE(J205:J207),3)</f>
        <v>7.5999999999999998E-2</v>
      </c>
    </row>
    <row r="208" spans="1:14" ht="15.75" customHeight="1" thickBot="1" x14ac:dyDescent="0.3">
      <c r="C208" s="17">
        <v>2006</v>
      </c>
      <c r="D208" s="129">
        <v>7.8E-2</v>
      </c>
      <c r="E208" s="19">
        <v>38899</v>
      </c>
      <c r="F208" s="28">
        <v>7.3999999999999996E-2</v>
      </c>
      <c r="G208" s="19">
        <v>38885</v>
      </c>
      <c r="H208" s="28">
        <v>7.2999999999999995E-2</v>
      </c>
      <c r="I208" s="19">
        <v>38907</v>
      </c>
      <c r="J208" s="28">
        <v>7.2999999999999995E-2</v>
      </c>
      <c r="K208" s="47">
        <v>38884</v>
      </c>
      <c r="L208" s="42">
        <v>0</v>
      </c>
      <c r="M208" s="17" t="s">
        <v>152</v>
      </c>
      <c r="N208" s="342">
        <f>TRUNC(AVERAGE(J206:J208),3)</f>
        <v>7.4999999999999997E-2</v>
      </c>
    </row>
    <row r="209" spans="1:14" ht="15.75" customHeight="1" x14ac:dyDescent="0.3">
      <c r="C209" s="11"/>
      <c r="D209" s="27"/>
      <c r="E209" s="12"/>
      <c r="F209" s="16"/>
      <c r="G209" s="12"/>
      <c r="H209" s="16"/>
      <c r="I209" s="12"/>
      <c r="J209" s="13"/>
      <c r="K209" s="12"/>
      <c r="L209" s="11"/>
      <c r="M209" s="11"/>
      <c r="N209" s="13"/>
    </row>
    <row r="210" spans="1:14" ht="15.75" customHeight="1" thickBot="1" x14ac:dyDescent="0.3">
      <c r="D210" s="98"/>
      <c r="F210" s="98"/>
      <c r="H210" s="98"/>
    </row>
    <row r="211" spans="1:14" ht="15.75" customHeight="1" x14ac:dyDescent="0.35">
      <c r="A211" s="261" t="s">
        <v>26</v>
      </c>
      <c r="B211" s="44"/>
      <c r="C211" s="275"/>
      <c r="D211" s="276"/>
      <c r="E211" s="277"/>
      <c r="F211" s="276"/>
      <c r="G211" s="277"/>
      <c r="H211" s="276"/>
      <c r="I211" s="277"/>
      <c r="J211" s="278"/>
      <c r="K211" s="294"/>
      <c r="L211" s="279"/>
      <c r="M211" s="358" t="s">
        <v>56</v>
      </c>
      <c r="N211" s="359"/>
    </row>
    <row r="212" spans="1:14" ht="15.75" customHeight="1" thickBot="1" x14ac:dyDescent="0.3">
      <c r="A212" s="9"/>
      <c r="B212" s="22"/>
      <c r="C212" s="4" t="s">
        <v>2</v>
      </c>
      <c r="D212" s="99" t="s">
        <v>3</v>
      </c>
      <c r="E212" s="5" t="s">
        <v>58</v>
      </c>
      <c r="F212" s="99" t="s">
        <v>4</v>
      </c>
      <c r="G212" s="5" t="s">
        <v>58</v>
      </c>
      <c r="H212" s="99" t="s">
        <v>5</v>
      </c>
      <c r="I212" s="5" t="s">
        <v>58</v>
      </c>
      <c r="J212" s="6" t="s">
        <v>6</v>
      </c>
      <c r="K212" s="45" t="s">
        <v>58</v>
      </c>
      <c r="L212" s="145" t="s">
        <v>272</v>
      </c>
      <c r="M212" s="23" t="s">
        <v>142</v>
      </c>
      <c r="N212" s="8" t="s">
        <v>57</v>
      </c>
    </row>
    <row r="213" spans="1:14" ht="15.75" customHeight="1" x14ac:dyDescent="0.25">
      <c r="A213" s="26"/>
      <c r="C213" s="10">
        <v>1998</v>
      </c>
      <c r="D213" s="16">
        <v>0.106</v>
      </c>
      <c r="E213" s="12">
        <v>35969</v>
      </c>
      <c r="F213" s="16">
        <v>8.8999999999999996E-2</v>
      </c>
      <c r="G213" s="12">
        <v>35929</v>
      </c>
      <c r="H213" s="16">
        <v>8.7999999999999995E-2</v>
      </c>
      <c r="I213" s="12">
        <v>36051</v>
      </c>
      <c r="J213" s="16">
        <v>8.6999999999999994E-2</v>
      </c>
      <c r="K213" s="46">
        <v>36049</v>
      </c>
      <c r="L213" s="41">
        <v>6</v>
      </c>
      <c r="M213" s="11" t="s">
        <v>164</v>
      </c>
      <c r="N213" s="341">
        <f>TRUNC(AVERAGE(J213),3)</f>
        <v>8.6999999999999994E-2</v>
      </c>
    </row>
    <row r="214" spans="1:14" ht="15.75" customHeight="1" x14ac:dyDescent="0.25">
      <c r="A214" s="292" t="s">
        <v>27</v>
      </c>
      <c r="C214" s="10">
        <v>1999</v>
      </c>
      <c r="D214" s="16">
        <v>9.2999999999999999E-2</v>
      </c>
      <c r="E214" s="12">
        <v>36405</v>
      </c>
      <c r="F214" s="16">
        <v>9.2999999999999999E-2</v>
      </c>
      <c r="G214" s="12">
        <v>36408</v>
      </c>
      <c r="H214" s="16">
        <v>9.1999999999999998E-2</v>
      </c>
      <c r="I214" s="12">
        <v>36332</v>
      </c>
      <c r="J214" s="16">
        <v>0.09</v>
      </c>
      <c r="K214" s="46">
        <v>36406</v>
      </c>
      <c r="L214" s="41">
        <v>10</v>
      </c>
      <c r="M214" s="11" t="s">
        <v>165</v>
      </c>
      <c r="N214" s="341">
        <f>TRUNC(AVERAGE(J213:J214),3)</f>
        <v>8.7999999999999995E-2</v>
      </c>
    </row>
    <row r="215" spans="1:14" ht="15.75" customHeight="1" x14ac:dyDescent="0.25">
      <c r="A215" s="26" t="s">
        <v>111</v>
      </c>
      <c r="C215" s="10">
        <v>2000</v>
      </c>
      <c r="D215" s="16">
        <v>0.09</v>
      </c>
      <c r="E215" s="12">
        <v>36686</v>
      </c>
      <c r="F215" s="16">
        <v>8.6999999999999994E-2</v>
      </c>
      <c r="G215" s="12">
        <v>36685</v>
      </c>
      <c r="H215" s="16">
        <v>8.1000000000000003E-2</v>
      </c>
      <c r="I215" s="12">
        <v>36678</v>
      </c>
      <c r="J215" s="16">
        <v>7.4999999999999997E-2</v>
      </c>
      <c r="K215" s="46">
        <v>36720</v>
      </c>
      <c r="L215" s="41">
        <v>2</v>
      </c>
      <c r="M215" s="11" t="s">
        <v>146</v>
      </c>
      <c r="N215" s="341">
        <f>TRUNC(AVERAGE(J213:J215),3)</f>
        <v>8.4000000000000005E-2</v>
      </c>
    </row>
    <row r="216" spans="1:14" ht="15.75" customHeight="1" x14ac:dyDescent="0.25">
      <c r="A216" s="9"/>
      <c r="C216" s="10">
        <v>2001</v>
      </c>
      <c r="D216" s="16">
        <v>8.4000000000000005E-2</v>
      </c>
      <c r="E216" s="12">
        <v>37081</v>
      </c>
      <c r="F216" s="16">
        <v>8.3000000000000004E-2</v>
      </c>
      <c r="G216" s="12">
        <v>37055</v>
      </c>
      <c r="H216" s="16">
        <v>8.1000000000000003E-2</v>
      </c>
      <c r="I216" s="12">
        <v>37070</v>
      </c>
      <c r="J216" s="16">
        <v>7.6999999999999999E-2</v>
      </c>
      <c r="K216" s="46">
        <v>37068</v>
      </c>
      <c r="L216" s="41">
        <v>0</v>
      </c>
      <c r="M216" s="11" t="s">
        <v>147</v>
      </c>
      <c r="N216" s="341">
        <f>TRUNC(AVERAGE(J214:J216),3)</f>
        <v>0.08</v>
      </c>
    </row>
    <row r="217" spans="1:14" ht="15.75" customHeight="1" x14ac:dyDescent="0.25">
      <c r="A217" s="9"/>
      <c r="C217" s="10">
        <v>2002</v>
      </c>
      <c r="D217" s="16">
        <v>9.0999999999999998E-2</v>
      </c>
      <c r="E217" s="12">
        <v>37429</v>
      </c>
      <c r="F217" s="16">
        <v>0.09</v>
      </c>
      <c r="G217" s="12">
        <v>37430</v>
      </c>
      <c r="H217" s="16">
        <v>8.7999999999999995E-2</v>
      </c>
      <c r="I217" s="12">
        <v>37451</v>
      </c>
      <c r="J217" s="16">
        <v>8.5999999999999993E-2</v>
      </c>
      <c r="K217" s="46">
        <v>37478</v>
      </c>
      <c r="L217" s="41">
        <v>7</v>
      </c>
      <c r="M217" s="11" t="s">
        <v>148</v>
      </c>
      <c r="N217" s="341">
        <f>TRUNC(AVERAGE(J215:J217),3)</f>
        <v>7.9000000000000001E-2</v>
      </c>
    </row>
    <row r="218" spans="1:14" ht="15.75" customHeight="1" thickBot="1" x14ac:dyDescent="0.3">
      <c r="A218" s="9"/>
      <c r="C218" s="10">
        <v>2003</v>
      </c>
      <c r="D218" s="16">
        <v>0.10100000000000001</v>
      </c>
      <c r="E218" s="12">
        <v>37804</v>
      </c>
      <c r="F218" s="16">
        <v>0.09</v>
      </c>
      <c r="G218" s="12">
        <v>37797</v>
      </c>
      <c r="H218" s="16">
        <v>8.7999999999999995E-2</v>
      </c>
      <c r="I218" s="12">
        <v>37796</v>
      </c>
      <c r="J218" s="16">
        <v>8.1000000000000003E-2</v>
      </c>
      <c r="K218" s="46">
        <v>37858</v>
      </c>
      <c r="L218" s="41">
        <v>3</v>
      </c>
      <c r="M218" s="11" t="s">
        <v>149</v>
      </c>
      <c r="N218" s="341">
        <f>TRUNC(AVERAGE(J216:J218),3)</f>
        <v>8.1000000000000003E-2</v>
      </c>
    </row>
    <row r="219" spans="1:14" ht="15.75" customHeight="1" thickBot="1" x14ac:dyDescent="0.35">
      <c r="A219" s="9"/>
      <c r="C219" s="363" t="s">
        <v>218</v>
      </c>
      <c r="D219" s="364"/>
      <c r="E219" s="364"/>
      <c r="F219" s="364"/>
      <c r="G219" s="364"/>
      <c r="H219" s="364"/>
      <c r="I219" s="364"/>
      <c r="J219" s="364"/>
      <c r="K219" s="364"/>
      <c r="L219" s="364"/>
      <c r="M219" s="364"/>
      <c r="N219" s="365"/>
    </row>
    <row r="220" spans="1:14" ht="15.75" customHeight="1" x14ac:dyDescent="0.25">
      <c r="D220" s="98"/>
      <c r="F220" s="98"/>
      <c r="H220" s="98"/>
    </row>
    <row r="221" spans="1:14" ht="15.75" customHeight="1" thickBot="1" x14ac:dyDescent="0.3">
      <c r="D221" s="98"/>
      <c r="F221" s="98"/>
      <c r="H221" s="98"/>
    </row>
    <row r="222" spans="1:14" ht="15.75" customHeight="1" x14ac:dyDescent="0.3">
      <c r="A222" s="261" t="s">
        <v>26</v>
      </c>
      <c r="C222" s="275"/>
      <c r="D222" s="276"/>
      <c r="E222" s="277"/>
      <c r="F222" s="276"/>
      <c r="G222" s="277"/>
      <c r="H222" s="276"/>
      <c r="I222" s="277"/>
      <c r="J222" s="278"/>
      <c r="K222" s="277"/>
      <c r="L222" s="279"/>
      <c r="M222" s="358" t="s">
        <v>56</v>
      </c>
      <c r="N222" s="359"/>
    </row>
    <row r="223" spans="1:14" ht="15.75" customHeight="1" thickBot="1" x14ac:dyDescent="0.3">
      <c r="C223" s="4" t="s">
        <v>2</v>
      </c>
      <c r="D223" s="99" t="s">
        <v>3</v>
      </c>
      <c r="E223" s="5" t="s">
        <v>58</v>
      </c>
      <c r="F223" s="99" t="s">
        <v>4</v>
      </c>
      <c r="G223" s="5" t="s">
        <v>58</v>
      </c>
      <c r="H223" s="99" t="s">
        <v>5</v>
      </c>
      <c r="I223" s="5" t="s">
        <v>58</v>
      </c>
      <c r="J223" s="6" t="s">
        <v>6</v>
      </c>
      <c r="K223" s="5" t="s">
        <v>58</v>
      </c>
      <c r="L223" s="4" t="s">
        <v>272</v>
      </c>
      <c r="M223" s="7" t="s">
        <v>142</v>
      </c>
      <c r="N223" s="8" t="s">
        <v>57</v>
      </c>
    </row>
    <row r="224" spans="1:14" ht="15.75" customHeight="1" x14ac:dyDescent="0.25">
      <c r="A224" s="292" t="s">
        <v>229</v>
      </c>
      <c r="C224" s="14">
        <v>2004</v>
      </c>
      <c r="D224" s="103">
        <v>7.5999999999999998E-2</v>
      </c>
      <c r="E224" s="54">
        <v>38242</v>
      </c>
      <c r="F224" s="103">
        <v>6.8000000000000005E-2</v>
      </c>
      <c r="G224" s="54">
        <v>38202</v>
      </c>
      <c r="H224" s="103">
        <v>6.7000000000000004E-2</v>
      </c>
      <c r="I224" s="54">
        <v>38253</v>
      </c>
      <c r="J224" s="103">
        <v>6.4000000000000001E-2</v>
      </c>
      <c r="K224" s="118">
        <v>38180</v>
      </c>
      <c r="L224" s="67">
        <v>0</v>
      </c>
      <c r="M224" s="14" t="s">
        <v>158</v>
      </c>
      <c r="N224" s="340">
        <f>TRUNC(AVERAGE(J224),3)</f>
        <v>6.4000000000000001E-2</v>
      </c>
    </row>
    <row r="225" spans="1:14" ht="15.75" customHeight="1" x14ac:dyDescent="0.25">
      <c r="A225" s="25" t="s">
        <v>110</v>
      </c>
      <c r="C225" s="10">
        <v>2005</v>
      </c>
      <c r="D225" s="27">
        <v>0.10299999999999999</v>
      </c>
      <c r="E225" s="12">
        <v>38543</v>
      </c>
      <c r="F225" s="16">
        <v>9.1999999999999998E-2</v>
      </c>
      <c r="G225" s="12">
        <v>38530</v>
      </c>
      <c r="H225" s="16">
        <v>8.8999999999999996E-2</v>
      </c>
      <c r="I225" s="12">
        <v>38565</v>
      </c>
      <c r="J225" s="16">
        <v>8.7999999999999995E-2</v>
      </c>
      <c r="K225" s="46">
        <v>38531</v>
      </c>
      <c r="L225" s="41">
        <v>4</v>
      </c>
      <c r="M225" s="10" t="s">
        <v>159</v>
      </c>
      <c r="N225" s="341">
        <f>TRUNC(AVERAGE(J224:J225),3)</f>
        <v>7.5999999999999998E-2</v>
      </c>
    </row>
    <row r="226" spans="1:14" ht="15.75" customHeight="1" thickBot="1" x14ac:dyDescent="0.3">
      <c r="C226" s="17">
        <v>2006</v>
      </c>
      <c r="D226" s="129">
        <v>8.5999999999999993E-2</v>
      </c>
      <c r="E226" s="19">
        <v>38899</v>
      </c>
      <c r="F226" s="28">
        <v>8.5000000000000006E-2</v>
      </c>
      <c r="G226" s="19">
        <v>38927</v>
      </c>
      <c r="H226" s="28">
        <v>8.3000000000000004E-2</v>
      </c>
      <c r="I226" s="19">
        <v>38884</v>
      </c>
      <c r="J226" s="28">
        <v>8.1000000000000003E-2</v>
      </c>
      <c r="K226" s="47">
        <v>38907</v>
      </c>
      <c r="L226" s="42">
        <v>2</v>
      </c>
      <c r="M226" s="17" t="s">
        <v>152</v>
      </c>
      <c r="N226" s="342">
        <f>TRUNC(AVERAGE(J224:J226),3)</f>
        <v>7.6999999999999999E-2</v>
      </c>
    </row>
    <row r="227" spans="1:14" ht="15.75" customHeight="1" x14ac:dyDescent="0.3">
      <c r="C227" s="11"/>
      <c r="D227" s="27"/>
      <c r="E227" s="12"/>
      <c r="F227" s="16"/>
      <c r="G227" s="12"/>
      <c r="H227" s="16"/>
      <c r="I227" s="12"/>
      <c r="J227" s="13"/>
      <c r="K227" s="12"/>
      <c r="L227" s="11"/>
      <c r="M227" s="11"/>
      <c r="N227" s="13"/>
    </row>
    <row r="228" spans="1:14" ht="15.75" customHeight="1" thickBot="1" x14ac:dyDescent="0.3">
      <c r="D228" s="98"/>
      <c r="F228" s="98"/>
      <c r="H228" s="98"/>
    </row>
    <row r="229" spans="1:14" ht="15.75" customHeight="1" x14ac:dyDescent="0.3">
      <c r="A229" s="261" t="s">
        <v>26</v>
      </c>
      <c r="C229" s="275"/>
      <c r="D229" s="276"/>
      <c r="E229" s="277"/>
      <c r="F229" s="276"/>
      <c r="G229" s="277"/>
      <c r="H229" s="276"/>
      <c r="I229" s="277"/>
      <c r="J229" s="278"/>
      <c r="K229" s="277"/>
      <c r="L229" s="279"/>
      <c r="M229" s="358" t="s">
        <v>56</v>
      </c>
      <c r="N229" s="359"/>
    </row>
    <row r="230" spans="1:14" ht="15.75" customHeight="1" thickBot="1" x14ac:dyDescent="0.3">
      <c r="A230" s="9"/>
      <c r="B230" s="22"/>
      <c r="C230" s="4" t="s">
        <v>2</v>
      </c>
      <c r="D230" s="99" t="s">
        <v>3</v>
      </c>
      <c r="E230" s="5" t="s">
        <v>58</v>
      </c>
      <c r="F230" s="99" t="s">
        <v>4</v>
      </c>
      <c r="G230" s="5" t="s">
        <v>58</v>
      </c>
      <c r="H230" s="99" t="s">
        <v>5</v>
      </c>
      <c r="I230" s="5" t="s">
        <v>58</v>
      </c>
      <c r="J230" s="6" t="s">
        <v>6</v>
      </c>
      <c r="K230" s="5" t="s">
        <v>58</v>
      </c>
      <c r="L230" s="145" t="s">
        <v>272</v>
      </c>
      <c r="M230" s="23" t="s">
        <v>142</v>
      </c>
      <c r="N230" s="8" t="s">
        <v>57</v>
      </c>
    </row>
    <row r="231" spans="1:14" ht="15.75" customHeight="1" x14ac:dyDescent="0.25">
      <c r="A231" s="26"/>
      <c r="C231" s="14">
        <v>1995</v>
      </c>
      <c r="D231" s="103">
        <v>0.129</v>
      </c>
      <c r="E231" s="54"/>
      <c r="F231" s="103">
        <v>0.113</v>
      </c>
      <c r="G231" s="54"/>
      <c r="H231" s="103">
        <v>0.11</v>
      </c>
      <c r="I231" s="54"/>
      <c r="J231" s="103">
        <v>9.9000000000000005E-2</v>
      </c>
      <c r="K231" s="118"/>
      <c r="L231" s="67">
        <v>13</v>
      </c>
      <c r="M231" s="14" t="s">
        <v>190</v>
      </c>
      <c r="N231" s="340">
        <f>TRUNC(AVERAGE(J231),3)</f>
        <v>9.9000000000000005E-2</v>
      </c>
    </row>
    <row r="232" spans="1:14" ht="15.75" customHeight="1" x14ac:dyDescent="0.25">
      <c r="A232" s="292" t="s">
        <v>172</v>
      </c>
      <c r="C232" s="10">
        <v>1996</v>
      </c>
      <c r="D232" s="16">
        <v>0.109</v>
      </c>
      <c r="E232" s="12"/>
      <c r="F232" s="16">
        <v>9.6000000000000002E-2</v>
      </c>
      <c r="G232" s="12"/>
      <c r="H232" s="16">
        <v>9.4E-2</v>
      </c>
      <c r="I232" s="12"/>
      <c r="J232" s="16">
        <v>9.2999999999999999E-2</v>
      </c>
      <c r="K232" s="46"/>
      <c r="L232" s="41">
        <v>10</v>
      </c>
      <c r="M232" s="10" t="s">
        <v>189</v>
      </c>
      <c r="N232" s="341">
        <f>TRUNC(AVERAGE(J231:J232),3)</f>
        <v>9.6000000000000002E-2</v>
      </c>
    </row>
    <row r="233" spans="1:14" ht="15.75" customHeight="1" x14ac:dyDescent="0.25">
      <c r="A233" s="26" t="s">
        <v>221</v>
      </c>
      <c r="C233" s="10">
        <v>1997</v>
      </c>
      <c r="D233" s="16">
        <v>9.7000000000000003E-2</v>
      </c>
      <c r="E233" s="12">
        <v>35988</v>
      </c>
      <c r="F233" s="16">
        <v>9.5000000000000001E-2</v>
      </c>
      <c r="G233" s="12">
        <v>35974</v>
      </c>
      <c r="H233" s="16">
        <v>9.5000000000000001E-2</v>
      </c>
      <c r="I233" s="12">
        <v>35975</v>
      </c>
      <c r="J233" s="16">
        <v>9.4E-2</v>
      </c>
      <c r="K233" s="46">
        <v>35993</v>
      </c>
      <c r="L233" s="41">
        <v>9</v>
      </c>
      <c r="M233" s="10" t="s">
        <v>143</v>
      </c>
      <c r="N233" s="341">
        <f>TRUNC(AVERAGE(J231:J233),3)</f>
        <v>9.5000000000000001E-2</v>
      </c>
    </row>
    <row r="234" spans="1:14" ht="15.75" customHeight="1" x14ac:dyDescent="0.25">
      <c r="A234" s="9"/>
      <c r="C234" s="10">
        <v>1998</v>
      </c>
      <c r="D234" s="16">
        <v>0.10100000000000001</v>
      </c>
      <c r="E234" s="12">
        <v>36044</v>
      </c>
      <c r="F234" s="16">
        <v>8.8999999999999996E-2</v>
      </c>
      <c r="G234" s="12">
        <v>36050</v>
      </c>
      <c r="H234" s="16">
        <v>8.7999999999999995E-2</v>
      </c>
      <c r="I234" s="12">
        <v>35989</v>
      </c>
      <c r="J234" s="16">
        <v>8.5000000000000006E-2</v>
      </c>
      <c r="K234" s="46">
        <v>36051</v>
      </c>
      <c r="L234" s="41">
        <v>5</v>
      </c>
      <c r="M234" s="10" t="s">
        <v>144</v>
      </c>
      <c r="N234" s="341">
        <f t="shared" ref="N234:N240" si="10">TRUNC(AVERAGE(J232:J234),3)</f>
        <v>0.09</v>
      </c>
    </row>
    <row r="235" spans="1:14" ht="15.75" customHeight="1" x14ac:dyDescent="0.25">
      <c r="A235" s="9"/>
      <c r="C235" s="10">
        <v>1999</v>
      </c>
      <c r="D235" s="16">
        <v>0.1</v>
      </c>
      <c r="E235" s="12">
        <v>36406</v>
      </c>
      <c r="F235" s="16">
        <v>0.1</v>
      </c>
      <c r="G235" s="12">
        <v>36408</v>
      </c>
      <c r="H235" s="16">
        <v>9.6000000000000002E-2</v>
      </c>
      <c r="I235" s="12">
        <v>36407</v>
      </c>
      <c r="J235" s="16">
        <v>9.5000000000000001E-2</v>
      </c>
      <c r="K235" s="46">
        <v>36405</v>
      </c>
      <c r="L235" s="41">
        <v>8</v>
      </c>
      <c r="M235" s="10" t="s">
        <v>145</v>
      </c>
      <c r="N235" s="341">
        <f t="shared" si="10"/>
        <v>9.0999999999999998E-2</v>
      </c>
    </row>
    <row r="236" spans="1:14" ht="15.75" customHeight="1" x14ac:dyDescent="0.25">
      <c r="A236" s="9"/>
      <c r="C236" s="10">
        <v>2000</v>
      </c>
      <c r="D236" s="16">
        <v>8.8999999999999996E-2</v>
      </c>
      <c r="E236" s="12">
        <v>36685</v>
      </c>
      <c r="F236" s="16">
        <v>8.8999999999999996E-2</v>
      </c>
      <c r="G236" s="12">
        <v>36686</v>
      </c>
      <c r="H236" s="16">
        <v>8.7999999999999995E-2</v>
      </c>
      <c r="I236" s="12">
        <v>36770</v>
      </c>
      <c r="J236" s="16">
        <v>8.5999999999999993E-2</v>
      </c>
      <c r="K236" s="46">
        <v>36678</v>
      </c>
      <c r="L236" s="41">
        <v>4</v>
      </c>
      <c r="M236" s="10" t="s">
        <v>146</v>
      </c>
      <c r="N236" s="341">
        <f t="shared" si="10"/>
        <v>8.7999999999999995E-2</v>
      </c>
    </row>
    <row r="237" spans="1:14" ht="15.75" customHeight="1" x14ac:dyDescent="0.25">
      <c r="A237" s="9"/>
      <c r="C237" s="10">
        <v>2001</v>
      </c>
      <c r="D237" s="16">
        <v>9.7000000000000003E-2</v>
      </c>
      <c r="E237" s="12">
        <v>37055</v>
      </c>
      <c r="F237" s="16">
        <v>9.4E-2</v>
      </c>
      <c r="G237" s="12">
        <v>37070</v>
      </c>
      <c r="H237" s="16">
        <v>9.0999999999999998E-2</v>
      </c>
      <c r="I237" s="12">
        <v>37068</v>
      </c>
      <c r="J237" s="16">
        <v>0.09</v>
      </c>
      <c r="K237" s="46">
        <v>37072</v>
      </c>
      <c r="L237" s="41">
        <v>8</v>
      </c>
      <c r="M237" s="10" t="s">
        <v>147</v>
      </c>
      <c r="N237" s="341">
        <f t="shared" si="10"/>
        <v>0.09</v>
      </c>
    </row>
    <row r="238" spans="1:14" ht="15.75" customHeight="1" x14ac:dyDescent="0.25">
      <c r="A238" s="9"/>
      <c r="C238" s="10">
        <v>2002</v>
      </c>
      <c r="D238" s="16">
        <v>0.104</v>
      </c>
      <c r="E238" s="12">
        <v>37429</v>
      </c>
      <c r="F238" s="16">
        <v>0.10299999999999999</v>
      </c>
      <c r="G238" s="12">
        <v>37431</v>
      </c>
      <c r="H238" s="16">
        <v>0.10100000000000001</v>
      </c>
      <c r="I238" s="12">
        <v>37416</v>
      </c>
      <c r="J238" s="16">
        <v>0.10100000000000001</v>
      </c>
      <c r="K238" s="46">
        <v>37430</v>
      </c>
      <c r="L238" s="41">
        <v>18</v>
      </c>
      <c r="M238" s="10" t="s">
        <v>148</v>
      </c>
      <c r="N238" s="341">
        <f t="shared" si="10"/>
        <v>9.1999999999999998E-2</v>
      </c>
    </row>
    <row r="239" spans="1:14" ht="15.75" customHeight="1" x14ac:dyDescent="0.25">
      <c r="A239" s="9"/>
      <c r="C239" s="10">
        <v>2003</v>
      </c>
      <c r="D239" s="16">
        <v>8.7999999999999995E-2</v>
      </c>
      <c r="E239" s="12">
        <v>37797</v>
      </c>
      <c r="F239" s="16">
        <v>8.7999999999999995E-2</v>
      </c>
      <c r="G239" s="12">
        <v>37859</v>
      </c>
      <c r="H239" s="16">
        <v>8.4000000000000005E-2</v>
      </c>
      <c r="I239" s="12">
        <v>37796</v>
      </c>
      <c r="J239" s="16">
        <v>8.1000000000000003E-2</v>
      </c>
      <c r="K239" s="46">
        <v>37806</v>
      </c>
      <c r="L239" s="41">
        <v>2</v>
      </c>
      <c r="M239" s="10" t="s">
        <v>149</v>
      </c>
      <c r="N239" s="341">
        <f t="shared" si="10"/>
        <v>0.09</v>
      </c>
    </row>
    <row r="240" spans="1:14" ht="15.75" customHeight="1" x14ac:dyDescent="0.25">
      <c r="A240" s="9"/>
      <c r="C240" s="10">
        <v>2004</v>
      </c>
      <c r="D240" s="16">
        <v>7.3999999999999996E-2</v>
      </c>
      <c r="E240" s="12">
        <v>38234</v>
      </c>
      <c r="F240" s="16">
        <v>6.9000000000000006E-2</v>
      </c>
      <c r="G240" s="12">
        <v>38180</v>
      </c>
      <c r="H240" s="16">
        <v>6.7000000000000004E-2</v>
      </c>
      <c r="I240" s="12">
        <v>38144</v>
      </c>
      <c r="J240" s="16">
        <v>6.7000000000000004E-2</v>
      </c>
      <c r="K240" s="46">
        <v>38201</v>
      </c>
      <c r="L240" s="41">
        <v>0</v>
      </c>
      <c r="M240" s="10" t="s">
        <v>150</v>
      </c>
      <c r="N240" s="341">
        <f t="shared" si="10"/>
        <v>8.3000000000000004E-2</v>
      </c>
    </row>
    <row r="241" spans="1:14" ht="15.75" customHeight="1" x14ac:dyDescent="0.25">
      <c r="A241" s="9"/>
      <c r="C241" s="10">
        <v>2005</v>
      </c>
      <c r="D241" s="27">
        <v>9.5000000000000001E-2</v>
      </c>
      <c r="E241" s="12">
        <v>38528</v>
      </c>
      <c r="F241" s="16">
        <v>0.09</v>
      </c>
      <c r="G241" s="12">
        <v>38543</v>
      </c>
      <c r="H241" s="16">
        <v>8.8999999999999996E-2</v>
      </c>
      <c r="I241" s="12">
        <v>38529</v>
      </c>
      <c r="J241" s="16">
        <v>8.6999999999999994E-2</v>
      </c>
      <c r="K241" s="46">
        <v>38530</v>
      </c>
      <c r="L241" s="41">
        <v>5</v>
      </c>
      <c r="M241" s="10" t="s">
        <v>151</v>
      </c>
      <c r="N241" s="341">
        <f>TRUNC(AVERAGE(J239:J241),3)</f>
        <v>7.8E-2</v>
      </c>
    </row>
    <row r="242" spans="1:14" ht="15.75" customHeight="1" thickBot="1" x14ac:dyDescent="0.3">
      <c r="A242" s="9"/>
      <c r="C242" s="17">
        <v>2006</v>
      </c>
      <c r="D242" s="129">
        <v>8.2000000000000003E-2</v>
      </c>
      <c r="E242" s="19">
        <v>38899</v>
      </c>
      <c r="F242" s="28">
        <v>7.6999999999999999E-2</v>
      </c>
      <c r="G242" s="19">
        <v>38884</v>
      </c>
      <c r="H242" s="28">
        <v>7.5999999999999998E-2</v>
      </c>
      <c r="I242" s="19">
        <v>38907</v>
      </c>
      <c r="J242" s="28">
        <v>7.4999999999999997E-2</v>
      </c>
      <c r="K242" s="47">
        <v>38885</v>
      </c>
      <c r="L242" s="42">
        <v>0</v>
      </c>
      <c r="M242" s="17" t="s">
        <v>152</v>
      </c>
      <c r="N242" s="342">
        <f>TRUNC(AVERAGE(J240:J242),3)</f>
        <v>7.5999999999999998E-2</v>
      </c>
    </row>
    <row r="243" spans="1:14" ht="15.75" customHeight="1" x14ac:dyDescent="0.3">
      <c r="A243" s="9"/>
      <c r="C243" s="11"/>
      <c r="D243" s="27"/>
      <c r="E243" s="12"/>
      <c r="F243" s="16"/>
      <c r="G243" s="12"/>
      <c r="H243" s="16"/>
      <c r="I243" s="12"/>
      <c r="J243" s="13"/>
      <c r="K243" s="12"/>
      <c r="L243" s="11"/>
      <c r="M243" s="11"/>
      <c r="N243" s="13"/>
    </row>
    <row r="244" spans="1:14" ht="15.75" customHeight="1" thickBot="1" x14ac:dyDescent="0.3">
      <c r="D244" s="98"/>
      <c r="F244" s="98"/>
      <c r="H244" s="98"/>
    </row>
    <row r="245" spans="1:14" ht="15.75" customHeight="1" x14ac:dyDescent="0.3">
      <c r="A245" s="261" t="s">
        <v>31</v>
      </c>
      <c r="B245" s="49"/>
      <c r="C245" s="275"/>
      <c r="D245" s="276"/>
      <c r="E245" s="277"/>
      <c r="F245" s="276"/>
      <c r="G245" s="277"/>
      <c r="H245" s="276"/>
      <c r="I245" s="277"/>
      <c r="J245" s="278"/>
      <c r="K245" s="277"/>
      <c r="L245" s="279"/>
      <c r="M245" s="358" t="s">
        <v>56</v>
      </c>
      <c r="N245" s="359"/>
    </row>
    <row r="246" spans="1:14" ht="15.75" customHeight="1" thickBot="1" x14ac:dyDescent="0.3">
      <c r="A246" s="49"/>
      <c r="C246" s="4" t="s">
        <v>2</v>
      </c>
      <c r="D246" s="99" t="s">
        <v>3</v>
      </c>
      <c r="E246" s="5" t="s">
        <v>58</v>
      </c>
      <c r="F246" s="99" t="s">
        <v>4</v>
      </c>
      <c r="G246" s="5" t="s">
        <v>58</v>
      </c>
      <c r="H246" s="99" t="s">
        <v>5</v>
      </c>
      <c r="I246" s="5" t="s">
        <v>58</v>
      </c>
      <c r="J246" s="6" t="s">
        <v>6</v>
      </c>
      <c r="K246" s="5" t="s">
        <v>58</v>
      </c>
      <c r="L246" s="145" t="s">
        <v>272</v>
      </c>
      <c r="M246" s="23" t="s">
        <v>142</v>
      </c>
      <c r="N246" s="8" t="s">
        <v>57</v>
      </c>
    </row>
    <row r="247" spans="1:14" ht="15.75" customHeight="1" x14ac:dyDescent="0.25">
      <c r="A247" s="9"/>
      <c r="B247" s="34"/>
      <c r="C247" s="14">
        <v>1995</v>
      </c>
      <c r="D247" s="103">
        <v>0.13100000000000001</v>
      </c>
      <c r="E247" s="54"/>
      <c r="F247" s="103">
        <v>0.12</v>
      </c>
      <c r="G247" s="54"/>
      <c r="H247" s="103">
        <v>0.11799999999999999</v>
      </c>
      <c r="I247" s="54"/>
      <c r="J247" s="103">
        <v>0.114</v>
      </c>
      <c r="K247" s="118"/>
      <c r="L247" s="67">
        <v>21</v>
      </c>
      <c r="M247" s="14" t="s">
        <v>190</v>
      </c>
      <c r="N247" s="340">
        <f>TRUNC(AVERAGE(J247),3)</f>
        <v>0.114</v>
      </c>
    </row>
    <row r="248" spans="1:14" ht="15.75" customHeight="1" x14ac:dyDescent="0.25">
      <c r="A248" s="292" t="s">
        <v>173</v>
      </c>
      <c r="C248" s="10">
        <v>1996</v>
      </c>
      <c r="D248" s="16">
        <v>0.11799999999999999</v>
      </c>
      <c r="E248" s="12"/>
      <c r="F248" s="16">
        <v>0.109</v>
      </c>
      <c r="G248" s="12"/>
      <c r="H248" s="16">
        <v>0.106</v>
      </c>
      <c r="I248" s="12"/>
      <c r="J248" s="16">
        <v>0.10199999999999999</v>
      </c>
      <c r="K248" s="46"/>
      <c r="L248" s="41">
        <v>10</v>
      </c>
      <c r="M248" s="10" t="s">
        <v>189</v>
      </c>
      <c r="N248" s="341">
        <f>TRUNC(AVERAGE(J247:J248),3)</f>
        <v>0.108</v>
      </c>
    </row>
    <row r="249" spans="1:14" ht="15.75" customHeight="1" x14ac:dyDescent="0.25">
      <c r="A249" s="26" t="s">
        <v>115</v>
      </c>
      <c r="B249" s="22"/>
      <c r="C249" s="10">
        <v>1997</v>
      </c>
      <c r="D249" s="16">
        <v>0.112</v>
      </c>
      <c r="E249" s="12">
        <v>35975</v>
      </c>
      <c r="F249" s="16">
        <v>0.107</v>
      </c>
      <c r="G249" s="12">
        <v>36002</v>
      </c>
      <c r="H249" s="16">
        <v>9.8000000000000004E-2</v>
      </c>
      <c r="I249" s="12">
        <v>36010</v>
      </c>
      <c r="J249" s="16">
        <v>9.6000000000000002E-2</v>
      </c>
      <c r="K249" s="46">
        <v>35993</v>
      </c>
      <c r="L249" s="41">
        <v>9</v>
      </c>
      <c r="M249" s="10" t="s">
        <v>143</v>
      </c>
      <c r="N249" s="341">
        <f>TRUNC(AVERAGE(J247:J249),3)</f>
        <v>0.104</v>
      </c>
    </row>
    <row r="250" spans="1:14" ht="15.75" customHeight="1" x14ac:dyDescent="0.25">
      <c r="A250" s="26"/>
      <c r="C250" s="10">
        <v>1998</v>
      </c>
      <c r="D250" s="16">
        <v>0.109</v>
      </c>
      <c r="E250" s="12">
        <v>35973</v>
      </c>
      <c r="F250" s="16">
        <v>9.6000000000000002E-2</v>
      </c>
      <c r="G250" s="12">
        <v>35934</v>
      </c>
      <c r="H250" s="16">
        <v>9.5000000000000001E-2</v>
      </c>
      <c r="I250" s="12">
        <v>35930</v>
      </c>
      <c r="J250" s="16">
        <v>9.2999999999999999E-2</v>
      </c>
      <c r="K250" s="46">
        <v>35990</v>
      </c>
      <c r="L250" s="41">
        <v>12</v>
      </c>
      <c r="M250" s="10" t="s">
        <v>144</v>
      </c>
      <c r="N250" s="341">
        <f t="shared" ref="N250:N256" si="11">TRUNC(AVERAGE(J248:J250),3)</f>
        <v>9.7000000000000003E-2</v>
      </c>
    </row>
    <row r="251" spans="1:14" ht="15.75" customHeight="1" x14ac:dyDescent="0.25">
      <c r="A251" s="9"/>
      <c r="C251" s="10">
        <v>1999</v>
      </c>
      <c r="D251" s="16">
        <v>0.108</v>
      </c>
      <c r="E251" s="12">
        <v>36365</v>
      </c>
      <c r="F251" s="16">
        <v>9.6000000000000002E-2</v>
      </c>
      <c r="G251" s="12">
        <v>36406</v>
      </c>
      <c r="H251" s="16">
        <v>8.7999999999999995E-2</v>
      </c>
      <c r="I251" s="12">
        <v>36408</v>
      </c>
      <c r="J251" s="16">
        <v>8.5999999999999993E-2</v>
      </c>
      <c r="K251" s="46">
        <v>36310</v>
      </c>
      <c r="L251" s="41">
        <v>6</v>
      </c>
      <c r="M251" s="10" t="s">
        <v>145</v>
      </c>
      <c r="N251" s="341">
        <f t="shared" si="11"/>
        <v>9.0999999999999998E-2</v>
      </c>
    </row>
    <row r="252" spans="1:14" ht="15.75" customHeight="1" x14ac:dyDescent="0.25">
      <c r="A252" s="9"/>
      <c r="C252" s="10">
        <v>2000</v>
      </c>
      <c r="D252" s="16">
        <v>0.10299999999999999</v>
      </c>
      <c r="E252" s="12">
        <v>36753</v>
      </c>
      <c r="F252" s="16">
        <v>0.09</v>
      </c>
      <c r="G252" s="12">
        <v>36685</v>
      </c>
      <c r="H252" s="16">
        <v>8.8999999999999996E-2</v>
      </c>
      <c r="I252" s="12">
        <v>36686</v>
      </c>
      <c r="J252" s="16">
        <v>0.08</v>
      </c>
      <c r="K252" s="46">
        <v>36770</v>
      </c>
      <c r="L252" s="41">
        <v>3</v>
      </c>
      <c r="M252" s="10" t="s">
        <v>146</v>
      </c>
      <c r="N252" s="341">
        <f t="shared" si="11"/>
        <v>8.5999999999999993E-2</v>
      </c>
    </row>
    <row r="253" spans="1:14" ht="15.75" customHeight="1" x14ac:dyDescent="0.25">
      <c r="A253" s="9"/>
      <c r="C253" s="10">
        <v>2001</v>
      </c>
      <c r="D253" s="16">
        <v>9.8000000000000004E-2</v>
      </c>
      <c r="E253" s="12">
        <v>37110</v>
      </c>
      <c r="F253" s="16">
        <v>9.1999999999999998E-2</v>
      </c>
      <c r="G253" s="12">
        <v>37068</v>
      </c>
      <c r="H253" s="16">
        <v>0.09</v>
      </c>
      <c r="I253" s="12">
        <v>37070</v>
      </c>
      <c r="J253" s="16">
        <v>0.09</v>
      </c>
      <c r="K253" s="46">
        <v>37071</v>
      </c>
      <c r="L253" s="41">
        <v>8</v>
      </c>
      <c r="M253" s="10" t="s">
        <v>147</v>
      </c>
      <c r="N253" s="341">
        <f t="shared" si="11"/>
        <v>8.5000000000000006E-2</v>
      </c>
    </row>
    <row r="254" spans="1:14" ht="15.75" customHeight="1" x14ac:dyDescent="0.25">
      <c r="A254" s="9"/>
      <c r="C254" s="10">
        <v>2002</v>
      </c>
      <c r="D254" s="16">
        <v>0.11600000000000001</v>
      </c>
      <c r="E254" s="12">
        <v>37431</v>
      </c>
      <c r="F254" s="16">
        <v>0.113</v>
      </c>
      <c r="G254" s="12">
        <v>37430</v>
      </c>
      <c r="H254" s="16">
        <v>0.107</v>
      </c>
      <c r="I254" s="12">
        <v>37428</v>
      </c>
      <c r="J254" s="16">
        <v>0.107</v>
      </c>
      <c r="K254" s="46">
        <v>37440</v>
      </c>
      <c r="L254" s="41">
        <v>15</v>
      </c>
      <c r="M254" s="10" t="s">
        <v>148</v>
      </c>
      <c r="N254" s="341">
        <f t="shared" si="11"/>
        <v>9.1999999999999998E-2</v>
      </c>
    </row>
    <row r="255" spans="1:14" ht="15.75" customHeight="1" x14ac:dyDescent="0.25">
      <c r="A255" s="9"/>
      <c r="C255" s="10">
        <v>2003</v>
      </c>
      <c r="D255" s="16">
        <v>0.09</v>
      </c>
      <c r="E255" s="12">
        <v>37796</v>
      </c>
      <c r="F255" s="16">
        <v>0.09</v>
      </c>
      <c r="G255" s="12">
        <v>37797</v>
      </c>
      <c r="H255" s="16">
        <v>8.2000000000000003E-2</v>
      </c>
      <c r="I255" s="12">
        <v>37790</v>
      </c>
      <c r="J255" s="16">
        <v>8.2000000000000003E-2</v>
      </c>
      <c r="K255" s="46">
        <v>37794</v>
      </c>
      <c r="L255" s="41">
        <v>2</v>
      </c>
      <c r="M255" s="10" t="s">
        <v>149</v>
      </c>
      <c r="N255" s="341">
        <f t="shared" si="11"/>
        <v>9.2999999999999999E-2</v>
      </c>
    </row>
    <row r="256" spans="1:14" ht="15.75" customHeight="1" x14ac:dyDescent="0.25">
      <c r="A256" s="9"/>
      <c r="C256" s="10">
        <v>2004</v>
      </c>
      <c r="D256" s="16">
        <v>7.5999999999999998E-2</v>
      </c>
      <c r="E256" s="12">
        <v>38170</v>
      </c>
      <c r="F256" s="16">
        <v>7.4999999999999997E-2</v>
      </c>
      <c r="G256" s="12">
        <v>38201</v>
      </c>
      <c r="H256" s="16">
        <v>7.0999999999999994E-2</v>
      </c>
      <c r="I256" s="12">
        <v>38144</v>
      </c>
      <c r="J256" s="16">
        <v>7.0000000000000007E-2</v>
      </c>
      <c r="K256" s="46">
        <v>38242</v>
      </c>
      <c r="L256" s="41">
        <v>0</v>
      </c>
      <c r="M256" s="10" t="s">
        <v>150</v>
      </c>
      <c r="N256" s="341">
        <f t="shared" si="11"/>
        <v>8.5999999999999993E-2</v>
      </c>
    </row>
    <row r="257" spans="1:14" ht="15.75" customHeight="1" x14ac:dyDescent="0.25">
      <c r="A257" s="9"/>
      <c r="C257" s="10">
        <v>2005</v>
      </c>
      <c r="D257" s="27">
        <v>9.7000000000000003E-2</v>
      </c>
      <c r="E257" s="12">
        <v>38528</v>
      </c>
      <c r="F257" s="16">
        <v>9.2999999999999999E-2</v>
      </c>
      <c r="G257" s="12">
        <v>38543</v>
      </c>
      <c r="H257" s="16">
        <v>9.0999999999999998E-2</v>
      </c>
      <c r="I257" s="12">
        <v>38530</v>
      </c>
      <c r="J257" s="16">
        <v>8.4000000000000005E-2</v>
      </c>
      <c r="K257" s="46">
        <v>38566</v>
      </c>
      <c r="L257" s="41">
        <v>3</v>
      </c>
      <c r="M257" s="10" t="s">
        <v>151</v>
      </c>
      <c r="N257" s="341">
        <f>TRUNC(AVERAGE(J255:J257),3)</f>
        <v>7.8E-2</v>
      </c>
    </row>
    <row r="258" spans="1:14" ht="15.75" customHeight="1" thickBot="1" x14ac:dyDescent="0.3">
      <c r="C258" s="17">
        <v>2006</v>
      </c>
      <c r="D258" s="129">
        <v>0.08</v>
      </c>
      <c r="E258" s="19">
        <v>38884</v>
      </c>
      <c r="F258" s="28">
        <v>7.6999999999999999E-2</v>
      </c>
      <c r="G258" s="19">
        <v>38899</v>
      </c>
      <c r="H258" s="28">
        <v>7.5999999999999998E-2</v>
      </c>
      <c r="I258" s="19">
        <v>38927</v>
      </c>
      <c r="J258" s="28">
        <v>7.4999999999999997E-2</v>
      </c>
      <c r="K258" s="47">
        <v>38883</v>
      </c>
      <c r="L258" s="42">
        <v>0</v>
      </c>
      <c r="M258" s="17" t="s">
        <v>152</v>
      </c>
      <c r="N258" s="342">
        <f>TRUNC(AVERAGE(J256:J258),3)</f>
        <v>7.5999999999999998E-2</v>
      </c>
    </row>
    <row r="259" spans="1:14" ht="15.75" customHeight="1" x14ac:dyDescent="0.3">
      <c r="C259" s="11"/>
      <c r="D259" s="27"/>
      <c r="E259" s="12"/>
      <c r="F259" s="16"/>
      <c r="G259" s="12"/>
      <c r="H259" s="16"/>
      <c r="I259" s="12"/>
      <c r="J259" s="13"/>
      <c r="K259" s="12"/>
      <c r="L259" s="11"/>
      <c r="M259" s="11"/>
      <c r="N259" s="13"/>
    </row>
    <row r="260" spans="1:14" ht="15.75" customHeight="1" thickBot="1" x14ac:dyDescent="0.3">
      <c r="D260" s="98"/>
      <c r="F260" s="98"/>
      <c r="H260" s="98"/>
    </row>
    <row r="261" spans="1:14" ht="15.75" customHeight="1" x14ac:dyDescent="0.3">
      <c r="A261" s="261" t="s">
        <v>31</v>
      </c>
      <c r="C261" s="275"/>
      <c r="D261" s="276"/>
      <c r="E261" s="277"/>
      <c r="F261" s="276"/>
      <c r="G261" s="277"/>
      <c r="H261" s="276"/>
      <c r="I261" s="277"/>
      <c r="J261" s="278"/>
      <c r="K261" s="277"/>
      <c r="L261" s="279"/>
      <c r="M261" s="358" t="s">
        <v>56</v>
      </c>
      <c r="N261" s="359"/>
    </row>
    <row r="262" spans="1:14" ht="15.75" customHeight="1" thickBot="1" x14ac:dyDescent="0.3">
      <c r="A262" s="9"/>
      <c r="C262" s="4" t="s">
        <v>2</v>
      </c>
      <c r="D262" s="99" t="s">
        <v>3</v>
      </c>
      <c r="E262" s="5" t="s">
        <v>58</v>
      </c>
      <c r="F262" s="99" t="s">
        <v>4</v>
      </c>
      <c r="G262" s="5" t="s">
        <v>58</v>
      </c>
      <c r="H262" s="99" t="s">
        <v>5</v>
      </c>
      <c r="I262" s="5" t="s">
        <v>58</v>
      </c>
      <c r="J262" s="6" t="s">
        <v>6</v>
      </c>
      <c r="K262" s="5" t="s">
        <v>58</v>
      </c>
      <c r="L262" s="145" t="s">
        <v>272</v>
      </c>
      <c r="M262" s="23" t="s">
        <v>142</v>
      </c>
      <c r="N262" s="8" t="s">
        <v>57</v>
      </c>
    </row>
    <row r="263" spans="1:14" ht="15.75" customHeight="1" x14ac:dyDescent="0.25">
      <c r="A263" s="9"/>
      <c r="C263" s="14">
        <v>1997</v>
      </c>
      <c r="D263" s="103">
        <v>0.13600000000000001</v>
      </c>
      <c r="E263" s="54">
        <v>36002</v>
      </c>
      <c r="F263" s="103">
        <v>0.105</v>
      </c>
      <c r="G263" s="54">
        <v>35977</v>
      </c>
      <c r="H263" s="103">
        <v>9.7000000000000003E-2</v>
      </c>
      <c r="I263" s="54">
        <v>35993</v>
      </c>
      <c r="J263" s="103">
        <v>9.5000000000000001E-2</v>
      </c>
      <c r="K263" s="118">
        <v>35975</v>
      </c>
      <c r="L263" s="67">
        <v>8</v>
      </c>
      <c r="M263" s="14" t="s">
        <v>163</v>
      </c>
      <c r="N263" s="340">
        <f>TRUNC(AVERAGE(J263),3)</f>
        <v>9.5000000000000001E-2</v>
      </c>
    </row>
    <row r="264" spans="1:14" ht="15.75" customHeight="1" x14ac:dyDescent="0.25">
      <c r="A264" s="292" t="s">
        <v>230</v>
      </c>
      <c r="C264" s="10">
        <v>1998</v>
      </c>
      <c r="D264" s="16">
        <v>9.6000000000000002E-2</v>
      </c>
      <c r="E264" s="12">
        <v>35972</v>
      </c>
      <c r="F264" s="16">
        <v>8.7999999999999995E-2</v>
      </c>
      <c r="G264" s="12">
        <v>35973</v>
      </c>
      <c r="H264" s="16">
        <v>8.5000000000000006E-2</v>
      </c>
      <c r="I264" s="12">
        <v>35934</v>
      </c>
      <c r="J264" s="16">
        <v>8.4000000000000005E-2</v>
      </c>
      <c r="K264" s="46">
        <v>36050</v>
      </c>
      <c r="L264" s="41">
        <v>3</v>
      </c>
      <c r="M264" s="10" t="s">
        <v>166</v>
      </c>
      <c r="N264" s="341">
        <f>TRUNC(AVERAGE(J263:J264),3)</f>
        <v>8.8999999999999996E-2</v>
      </c>
    </row>
    <row r="265" spans="1:14" ht="15.75" customHeight="1" x14ac:dyDescent="0.25">
      <c r="A265" s="26" t="s">
        <v>116</v>
      </c>
      <c r="B265" s="22"/>
      <c r="C265" s="10">
        <v>1999</v>
      </c>
      <c r="D265" s="16">
        <v>0.106</v>
      </c>
      <c r="E265" s="12">
        <v>36365</v>
      </c>
      <c r="F265" s="16">
        <v>8.6999999999999994E-2</v>
      </c>
      <c r="G265" s="12">
        <v>36407</v>
      </c>
      <c r="H265" s="16">
        <v>8.5999999999999993E-2</v>
      </c>
      <c r="I265" s="12">
        <v>36310</v>
      </c>
      <c r="J265" s="16">
        <v>8.5999999999999993E-2</v>
      </c>
      <c r="K265" s="46">
        <v>36322</v>
      </c>
      <c r="L265" s="41">
        <v>5</v>
      </c>
      <c r="M265" s="10" t="s">
        <v>145</v>
      </c>
      <c r="N265" s="341">
        <f t="shared" ref="N265:N270" si="12">TRUNC(AVERAGE(J263:J265),3)</f>
        <v>8.7999999999999995E-2</v>
      </c>
    </row>
    <row r="266" spans="1:14" ht="15.75" customHeight="1" x14ac:dyDescent="0.25">
      <c r="A266" s="26"/>
      <c r="C266" s="10">
        <v>2000</v>
      </c>
      <c r="D266" s="16">
        <v>8.7999999999999995E-2</v>
      </c>
      <c r="E266" s="12">
        <v>36753</v>
      </c>
      <c r="F266" s="16">
        <v>8.6999999999999994E-2</v>
      </c>
      <c r="G266" s="12">
        <v>36686</v>
      </c>
      <c r="H266" s="16">
        <v>8.5000000000000006E-2</v>
      </c>
      <c r="I266" s="12">
        <v>36685</v>
      </c>
      <c r="J266" s="16">
        <v>7.3999999999999996E-2</v>
      </c>
      <c r="K266" s="46">
        <v>36768</v>
      </c>
      <c r="L266" s="41">
        <v>3</v>
      </c>
      <c r="M266" s="10" t="s">
        <v>146</v>
      </c>
      <c r="N266" s="341">
        <f t="shared" si="12"/>
        <v>8.1000000000000003E-2</v>
      </c>
    </row>
    <row r="267" spans="1:14" ht="15.75" customHeight="1" x14ac:dyDescent="0.25">
      <c r="A267" s="9"/>
      <c r="C267" s="10">
        <v>2001</v>
      </c>
      <c r="D267" s="16">
        <v>8.4000000000000005E-2</v>
      </c>
      <c r="E267" s="12">
        <v>37061</v>
      </c>
      <c r="F267" s="16">
        <v>8.2000000000000003E-2</v>
      </c>
      <c r="G267" s="12">
        <v>37055</v>
      </c>
      <c r="H267" s="16">
        <v>7.9000000000000001E-2</v>
      </c>
      <c r="I267" s="12">
        <v>37053</v>
      </c>
      <c r="J267" s="16">
        <v>7.9000000000000001E-2</v>
      </c>
      <c r="K267" s="46">
        <v>37071</v>
      </c>
      <c r="L267" s="41">
        <v>0</v>
      </c>
      <c r="M267" s="10" t="s">
        <v>147</v>
      </c>
      <c r="N267" s="341">
        <f t="shared" si="12"/>
        <v>7.9000000000000001E-2</v>
      </c>
    </row>
    <row r="268" spans="1:14" ht="15.75" customHeight="1" x14ac:dyDescent="0.25">
      <c r="A268" s="9"/>
      <c r="C268" s="10">
        <v>2002</v>
      </c>
      <c r="D268" s="16">
        <v>0.11600000000000001</v>
      </c>
      <c r="E268" s="12">
        <v>37431</v>
      </c>
      <c r="F268" s="16">
        <v>0.111</v>
      </c>
      <c r="G268" s="12">
        <v>37453</v>
      </c>
      <c r="H268" s="16">
        <v>0.10100000000000001</v>
      </c>
      <c r="I268" s="12">
        <v>37429</v>
      </c>
      <c r="J268" s="16">
        <v>0.1</v>
      </c>
      <c r="K268" s="46">
        <v>37430</v>
      </c>
      <c r="L268" s="41">
        <v>15</v>
      </c>
      <c r="M268" s="10" t="s">
        <v>148</v>
      </c>
      <c r="N268" s="341">
        <f t="shared" si="12"/>
        <v>8.4000000000000005E-2</v>
      </c>
    </row>
    <row r="269" spans="1:14" ht="15.75" customHeight="1" x14ac:dyDescent="0.25">
      <c r="A269" s="9"/>
      <c r="C269" s="10">
        <v>2003</v>
      </c>
      <c r="D269" s="16">
        <v>9.0999999999999998E-2</v>
      </c>
      <c r="E269" s="12">
        <v>37797</v>
      </c>
      <c r="F269" s="16">
        <v>8.5999999999999993E-2</v>
      </c>
      <c r="G269" s="12">
        <v>37790</v>
      </c>
      <c r="H269" s="16">
        <v>8.5000000000000006E-2</v>
      </c>
      <c r="I269" s="12">
        <v>37796</v>
      </c>
      <c r="J269" s="16">
        <v>8.4000000000000005E-2</v>
      </c>
      <c r="K269" s="46">
        <v>37858</v>
      </c>
      <c r="L269" s="41">
        <v>3</v>
      </c>
      <c r="M269" s="10" t="s">
        <v>149</v>
      </c>
      <c r="N269" s="341">
        <f t="shared" si="12"/>
        <v>8.6999999999999994E-2</v>
      </c>
    </row>
    <row r="270" spans="1:14" ht="15.75" customHeight="1" x14ac:dyDescent="0.25">
      <c r="A270" s="9"/>
      <c r="C270" s="10">
        <v>2004</v>
      </c>
      <c r="D270" s="16">
        <v>7.3999999999999996E-2</v>
      </c>
      <c r="E270" s="12">
        <v>38170</v>
      </c>
      <c r="F270" s="16">
        <v>7.0999999999999994E-2</v>
      </c>
      <c r="G270" s="12">
        <v>38169</v>
      </c>
      <c r="H270" s="16">
        <v>6.9000000000000006E-2</v>
      </c>
      <c r="I270" s="12">
        <v>38202</v>
      </c>
      <c r="J270" s="16">
        <v>6.8000000000000005E-2</v>
      </c>
      <c r="K270" s="46">
        <v>38252</v>
      </c>
      <c r="L270" s="41">
        <v>0</v>
      </c>
      <c r="M270" s="10" t="s">
        <v>150</v>
      </c>
      <c r="N270" s="341">
        <f t="shared" si="12"/>
        <v>8.4000000000000005E-2</v>
      </c>
    </row>
    <row r="271" spans="1:14" ht="15.75" customHeight="1" x14ac:dyDescent="0.25">
      <c r="A271" s="9"/>
      <c r="C271" s="10">
        <v>2005</v>
      </c>
      <c r="D271" s="27">
        <v>9.2999999999999999E-2</v>
      </c>
      <c r="E271" s="12">
        <v>38543</v>
      </c>
      <c r="F271" s="16">
        <v>9.1999999999999998E-2</v>
      </c>
      <c r="G271" s="12">
        <v>38542</v>
      </c>
      <c r="H271" s="16">
        <v>0.09</v>
      </c>
      <c r="I271" s="12">
        <v>38528</v>
      </c>
      <c r="J271" s="16">
        <v>8.8999999999999996E-2</v>
      </c>
      <c r="K271" s="46">
        <v>38530</v>
      </c>
      <c r="L271" s="41">
        <v>4</v>
      </c>
      <c r="M271" s="10" t="s">
        <v>151</v>
      </c>
      <c r="N271" s="341">
        <f>TRUNC(AVERAGE(J269:J271),3)</f>
        <v>0.08</v>
      </c>
    </row>
    <row r="272" spans="1:14" ht="15.75" customHeight="1" thickBot="1" x14ac:dyDescent="0.3">
      <c r="C272" s="17">
        <v>2006</v>
      </c>
      <c r="D272" s="129">
        <v>7.3999999999999996E-2</v>
      </c>
      <c r="E272" s="19">
        <v>38899</v>
      </c>
      <c r="F272" s="28">
        <v>7.0999999999999994E-2</v>
      </c>
      <c r="G272" s="19">
        <v>38885</v>
      </c>
      <c r="H272" s="28">
        <v>6.9000000000000006E-2</v>
      </c>
      <c r="I272" s="19">
        <v>38874</v>
      </c>
      <c r="J272" s="28">
        <v>6.9000000000000006E-2</v>
      </c>
      <c r="K272" s="47">
        <v>38884</v>
      </c>
      <c r="L272" s="42">
        <v>0</v>
      </c>
      <c r="M272" s="17" t="s">
        <v>152</v>
      </c>
      <c r="N272" s="342">
        <f>TRUNC(AVERAGE(J270:J272),3)</f>
        <v>7.4999999999999997E-2</v>
      </c>
    </row>
    <row r="273" spans="1:14" ht="15.75" customHeight="1" x14ac:dyDescent="0.3">
      <c r="C273" s="11"/>
      <c r="D273" s="27"/>
      <c r="E273" s="12"/>
      <c r="F273" s="16"/>
      <c r="G273" s="12"/>
      <c r="H273" s="16"/>
      <c r="I273" s="12"/>
      <c r="J273" s="13"/>
      <c r="K273" s="12"/>
      <c r="L273" s="11"/>
      <c r="M273" s="11"/>
      <c r="N273" s="13"/>
    </row>
    <row r="274" spans="1:14" ht="15.75" customHeight="1" thickBot="1" x14ac:dyDescent="0.3">
      <c r="D274" s="98"/>
      <c r="F274" s="98"/>
      <c r="H274" s="98"/>
    </row>
    <row r="275" spans="1:14" ht="15.75" customHeight="1" x14ac:dyDescent="0.3">
      <c r="A275" s="261" t="s">
        <v>28</v>
      </c>
      <c r="B275" s="34"/>
      <c r="C275" s="275"/>
      <c r="D275" s="276"/>
      <c r="E275" s="277"/>
      <c r="F275" s="276"/>
      <c r="G275" s="277"/>
      <c r="H275" s="276"/>
      <c r="I275" s="277"/>
      <c r="J275" s="278"/>
      <c r="K275" s="277"/>
      <c r="L275" s="279"/>
      <c r="M275" s="358" t="s">
        <v>56</v>
      </c>
      <c r="N275" s="359"/>
    </row>
    <row r="276" spans="1:14" ht="15.75" customHeight="1" thickBot="1" x14ac:dyDescent="0.3">
      <c r="C276" s="4" t="s">
        <v>2</v>
      </c>
      <c r="D276" s="99" t="s">
        <v>3</v>
      </c>
      <c r="E276" s="5" t="s">
        <v>58</v>
      </c>
      <c r="F276" s="99" t="s">
        <v>4</v>
      </c>
      <c r="G276" s="5" t="s">
        <v>58</v>
      </c>
      <c r="H276" s="99" t="s">
        <v>5</v>
      </c>
      <c r="I276" s="5" t="s">
        <v>58</v>
      </c>
      <c r="J276" s="6" t="s">
        <v>6</v>
      </c>
      <c r="K276" s="5" t="s">
        <v>58</v>
      </c>
      <c r="L276" s="145" t="s">
        <v>272</v>
      </c>
      <c r="M276" s="23" t="s">
        <v>142</v>
      </c>
      <c r="N276" s="8" t="s">
        <v>57</v>
      </c>
    </row>
    <row r="277" spans="1:14" ht="15.75" customHeight="1" x14ac:dyDescent="0.25">
      <c r="C277" s="10">
        <v>1998</v>
      </c>
      <c r="D277" s="16">
        <v>0.105</v>
      </c>
      <c r="E277" s="12">
        <v>35973</v>
      </c>
      <c r="F277" s="16">
        <v>0.10199999999999999</v>
      </c>
      <c r="G277" s="12">
        <v>35934</v>
      </c>
      <c r="H277" s="16">
        <v>9.1999999999999998E-2</v>
      </c>
      <c r="I277" s="12">
        <v>36050</v>
      </c>
      <c r="J277" s="16">
        <v>0.09</v>
      </c>
      <c r="K277" s="12">
        <v>35930</v>
      </c>
      <c r="L277" s="41">
        <v>5</v>
      </c>
      <c r="M277" s="11" t="s">
        <v>164</v>
      </c>
      <c r="N277" s="341">
        <f>TRUNC(AVERAGE(J277),3)</f>
        <v>0.09</v>
      </c>
    </row>
    <row r="278" spans="1:14" ht="15.75" customHeight="1" x14ac:dyDescent="0.25">
      <c r="A278" s="292" t="s">
        <v>237</v>
      </c>
      <c r="B278" s="50"/>
      <c r="C278" s="10">
        <v>1999</v>
      </c>
      <c r="D278" s="16">
        <v>0.105</v>
      </c>
      <c r="E278" s="12">
        <v>36406</v>
      </c>
      <c r="F278" s="16">
        <v>0.104</v>
      </c>
      <c r="G278" s="12">
        <v>36365</v>
      </c>
      <c r="H278" s="16">
        <v>0.10299999999999999</v>
      </c>
      <c r="I278" s="12">
        <v>36408</v>
      </c>
      <c r="J278" s="16">
        <v>0.10199999999999999</v>
      </c>
      <c r="K278" s="12">
        <v>36405</v>
      </c>
      <c r="L278" s="41">
        <v>11</v>
      </c>
      <c r="M278" s="11" t="s">
        <v>165</v>
      </c>
      <c r="N278" s="341">
        <f>TRUNC(AVERAGE(J277:J278),3)</f>
        <v>9.6000000000000002E-2</v>
      </c>
    </row>
    <row r="279" spans="1:14" ht="15.75" customHeight="1" x14ac:dyDescent="0.25">
      <c r="A279" s="292" t="s">
        <v>174</v>
      </c>
      <c r="B279" s="50"/>
      <c r="C279" s="10">
        <v>2000</v>
      </c>
      <c r="D279" s="16">
        <v>9.9000000000000005E-2</v>
      </c>
      <c r="E279" s="12">
        <v>36753</v>
      </c>
      <c r="F279" s="16">
        <v>8.4000000000000005E-2</v>
      </c>
      <c r="G279" s="12">
        <v>36770</v>
      </c>
      <c r="H279" s="16">
        <v>7.2999999999999995E-2</v>
      </c>
      <c r="I279" s="12">
        <v>36769</v>
      </c>
      <c r="J279" s="11">
        <v>7.0999999999999994E-2</v>
      </c>
      <c r="K279" s="12">
        <v>36720</v>
      </c>
      <c r="L279" s="41">
        <v>1</v>
      </c>
      <c r="M279" s="11" t="s">
        <v>146</v>
      </c>
      <c r="N279" s="341">
        <f>TRUNC(AVERAGE(J277:J279),3)</f>
        <v>8.6999999999999994E-2</v>
      </c>
    </row>
    <row r="280" spans="1:14" ht="15.75" customHeight="1" x14ac:dyDescent="0.25">
      <c r="A280" s="26" t="s">
        <v>112</v>
      </c>
      <c r="C280" s="10">
        <v>2001</v>
      </c>
      <c r="D280" s="16">
        <v>9.2999999999999999E-2</v>
      </c>
      <c r="E280" s="12">
        <v>37070</v>
      </c>
      <c r="F280" s="16">
        <v>0.09</v>
      </c>
      <c r="G280" s="12">
        <v>37068</v>
      </c>
      <c r="H280" s="16">
        <v>8.4000000000000005E-2</v>
      </c>
      <c r="I280" s="12">
        <v>37081</v>
      </c>
      <c r="J280" s="16">
        <v>8.2000000000000003E-2</v>
      </c>
      <c r="K280" s="12">
        <v>37055</v>
      </c>
      <c r="L280" s="41">
        <v>2</v>
      </c>
      <c r="M280" s="11" t="s">
        <v>147</v>
      </c>
      <c r="N280" s="341">
        <f>TRUNC(AVERAGE(J278:J280),3)</f>
        <v>8.5000000000000006E-2</v>
      </c>
    </row>
    <row r="281" spans="1:14" ht="15.75" customHeight="1" x14ac:dyDescent="0.25">
      <c r="A281" s="9"/>
      <c r="C281" s="10">
        <v>2002</v>
      </c>
      <c r="D281" s="16">
        <v>0.113</v>
      </c>
      <c r="E281" s="12">
        <v>37431</v>
      </c>
      <c r="F281" s="16">
        <v>0.104</v>
      </c>
      <c r="G281" s="12">
        <v>37428</v>
      </c>
      <c r="H281" s="16">
        <v>9.8000000000000004E-2</v>
      </c>
      <c r="I281" s="12">
        <v>37430</v>
      </c>
      <c r="J281" s="16">
        <v>9.7000000000000003E-2</v>
      </c>
      <c r="K281" s="12">
        <v>37429</v>
      </c>
      <c r="L281" s="41">
        <v>11</v>
      </c>
      <c r="M281" s="11" t="s">
        <v>148</v>
      </c>
      <c r="N281" s="341">
        <f>TRUNC(AVERAGE(J279:J281),3)</f>
        <v>8.3000000000000004E-2</v>
      </c>
    </row>
    <row r="282" spans="1:14" ht="15.75" customHeight="1" thickBot="1" x14ac:dyDescent="0.3">
      <c r="A282" s="9"/>
      <c r="C282" s="10">
        <v>2003</v>
      </c>
      <c r="D282" s="16">
        <v>8.1000000000000003E-2</v>
      </c>
      <c r="E282" s="12">
        <v>37794</v>
      </c>
      <c r="F282" s="16">
        <v>8.1000000000000003E-2</v>
      </c>
      <c r="G282" s="12">
        <v>37803</v>
      </c>
      <c r="H282" s="16">
        <v>8.1000000000000003E-2</v>
      </c>
      <c r="I282" s="12">
        <v>37849</v>
      </c>
      <c r="J282" s="16">
        <v>7.9000000000000001E-2</v>
      </c>
      <c r="K282" s="12">
        <v>37789</v>
      </c>
      <c r="L282" s="41">
        <v>0</v>
      </c>
      <c r="M282" s="11" t="s">
        <v>149</v>
      </c>
      <c r="N282" s="341">
        <f>TRUNC(AVERAGE(J280:J282),3)</f>
        <v>8.5999999999999993E-2</v>
      </c>
    </row>
    <row r="283" spans="1:14" ht="15.75" customHeight="1" thickBot="1" x14ac:dyDescent="0.35">
      <c r="A283" s="9"/>
      <c r="C283" s="363" t="s">
        <v>218</v>
      </c>
      <c r="D283" s="364"/>
      <c r="E283" s="364"/>
      <c r="F283" s="364"/>
      <c r="G283" s="364"/>
      <c r="H283" s="364"/>
      <c r="I283" s="364"/>
      <c r="J283" s="364"/>
      <c r="K283" s="364"/>
      <c r="L283" s="364"/>
      <c r="M283" s="364"/>
      <c r="N283" s="365"/>
    </row>
    <row r="284" spans="1:14" ht="15.75" customHeight="1" x14ac:dyDescent="0.25">
      <c r="D284" s="98"/>
      <c r="F284" s="98"/>
      <c r="H284" s="98"/>
    </row>
    <row r="285" spans="1:14" ht="15.75" customHeight="1" thickBot="1" x14ac:dyDescent="0.3">
      <c r="D285" s="98"/>
      <c r="F285" s="98"/>
      <c r="H285" s="98"/>
    </row>
    <row r="286" spans="1:14" ht="15.75" customHeight="1" x14ac:dyDescent="0.3">
      <c r="A286" s="261" t="s">
        <v>28</v>
      </c>
      <c r="B286" s="34"/>
      <c r="C286" s="275"/>
      <c r="D286" s="276"/>
      <c r="E286" s="277"/>
      <c r="F286" s="276"/>
      <c r="G286" s="277"/>
      <c r="H286" s="276"/>
      <c r="I286" s="277"/>
      <c r="J286" s="278"/>
      <c r="K286" s="277"/>
      <c r="L286" s="279"/>
      <c r="M286" s="371" t="s">
        <v>56</v>
      </c>
      <c r="N286" s="372"/>
    </row>
    <row r="287" spans="1:14" ht="15.75" customHeight="1" thickBot="1" x14ac:dyDescent="0.3">
      <c r="A287" s="34"/>
      <c r="C287" s="4" t="s">
        <v>2</v>
      </c>
      <c r="D287" s="99" t="s">
        <v>3</v>
      </c>
      <c r="E287" s="5" t="s">
        <v>58</v>
      </c>
      <c r="F287" s="99" t="s">
        <v>4</v>
      </c>
      <c r="G287" s="5" t="s">
        <v>58</v>
      </c>
      <c r="H287" s="99" t="s">
        <v>5</v>
      </c>
      <c r="I287" s="5" t="s">
        <v>58</v>
      </c>
      <c r="J287" s="6" t="s">
        <v>6</v>
      </c>
      <c r="K287" s="5" t="s">
        <v>58</v>
      </c>
      <c r="L287" s="145" t="s">
        <v>272</v>
      </c>
      <c r="M287" s="23" t="s">
        <v>142</v>
      </c>
      <c r="N287" s="8" t="s">
        <v>57</v>
      </c>
    </row>
    <row r="288" spans="1:14" ht="15.75" customHeight="1" x14ac:dyDescent="0.25">
      <c r="A288" s="9"/>
      <c r="B288" s="22"/>
      <c r="C288" s="14">
        <v>1995</v>
      </c>
      <c r="D288" s="103">
        <v>0.109</v>
      </c>
      <c r="E288" s="54"/>
      <c r="F288" s="103">
        <v>0.108</v>
      </c>
      <c r="G288" s="54"/>
      <c r="H288" s="103">
        <v>0.106</v>
      </c>
      <c r="I288" s="54"/>
      <c r="J288" s="103">
        <v>0.10299999999999999</v>
      </c>
      <c r="K288" s="118"/>
      <c r="L288" s="198">
        <v>17</v>
      </c>
      <c r="M288" s="14" t="s">
        <v>190</v>
      </c>
      <c r="N288" s="340">
        <f>TRUNC(AVERAGE(J288),3)</f>
        <v>0.10299999999999999</v>
      </c>
    </row>
    <row r="289" spans="1:14" ht="15.75" customHeight="1" x14ac:dyDescent="0.25">
      <c r="A289" s="292" t="s">
        <v>29</v>
      </c>
      <c r="C289" s="10">
        <v>1996</v>
      </c>
      <c r="D289" s="16">
        <v>0.121</v>
      </c>
      <c r="E289" s="12"/>
      <c r="F289" s="16">
        <v>0.11</v>
      </c>
      <c r="G289" s="12"/>
      <c r="H289" s="16">
        <v>0.104</v>
      </c>
      <c r="I289" s="12"/>
      <c r="J289" s="16">
        <v>9.6000000000000002E-2</v>
      </c>
      <c r="K289" s="46"/>
      <c r="L289" s="173">
        <v>7</v>
      </c>
      <c r="M289" s="10" t="s">
        <v>189</v>
      </c>
      <c r="N289" s="341">
        <f>TRUNC(AVERAGE(J288:J289),3)</f>
        <v>9.9000000000000005E-2</v>
      </c>
    </row>
    <row r="290" spans="1:14" ht="15.75" customHeight="1" x14ac:dyDescent="0.25">
      <c r="A290" s="26" t="s">
        <v>113</v>
      </c>
      <c r="C290" s="10">
        <v>1997</v>
      </c>
      <c r="D290" s="16">
        <v>0.1</v>
      </c>
      <c r="E290" s="12">
        <v>36002</v>
      </c>
      <c r="F290" s="16">
        <v>9.9000000000000005E-2</v>
      </c>
      <c r="G290" s="12">
        <v>36009</v>
      </c>
      <c r="H290" s="16">
        <v>9.4E-2</v>
      </c>
      <c r="I290" s="12">
        <v>35975</v>
      </c>
      <c r="J290" s="16">
        <v>9.0999999999999998E-2</v>
      </c>
      <c r="K290" s="46">
        <v>35974</v>
      </c>
      <c r="L290" s="173">
        <v>10</v>
      </c>
      <c r="M290" s="10" t="s">
        <v>143</v>
      </c>
      <c r="N290" s="341">
        <f>TRUNC(AVERAGE(J288:J290),3)</f>
        <v>9.6000000000000002E-2</v>
      </c>
    </row>
    <row r="291" spans="1:14" ht="15.75" customHeight="1" x14ac:dyDescent="0.25">
      <c r="A291" s="9"/>
      <c r="C291" s="10">
        <v>1998</v>
      </c>
      <c r="D291" s="16">
        <v>0.112</v>
      </c>
      <c r="E291" s="12">
        <v>35973</v>
      </c>
      <c r="F291" s="16">
        <v>9.7000000000000003E-2</v>
      </c>
      <c r="G291" s="12">
        <v>35934</v>
      </c>
      <c r="H291" s="16">
        <v>0.09</v>
      </c>
      <c r="I291" s="12">
        <v>35989</v>
      </c>
      <c r="J291" s="16">
        <v>8.6999999999999994E-2</v>
      </c>
      <c r="K291" s="46">
        <v>35969</v>
      </c>
      <c r="L291" s="173">
        <v>7</v>
      </c>
      <c r="M291" s="10" t="s">
        <v>144</v>
      </c>
      <c r="N291" s="341">
        <f t="shared" ref="N291:N297" si="13">TRUNC(AVERAGE(J289:J291),3)</f>
        <v>9.0999999999999998E-2</v>
      </c>
    </row>
    <row r="292" spans="1:14" ht="15.75" customHeight="1" x14ac:dyDescent="0.25">
      <c r="A292" s="9"/>
      <c r="C292" s="10">
        <v>1999</v>
      </c>
      <c r="D292" s="16">
        <v>0.105</v>
      </c>
      <c r="E292" s="12">
        <v>36365</v>
      </c>
      <c r="F292" s="16">
        <v>0.104</v>
      </c>
      <c r="G292" s="12">
        <v>36408</v>
      </c>
      <c r="H292" s="16">
        <v>0.10199999999999999</v>
      </c>
      <c r="I292" s="12">
        <v>36406</v>
      </c>
      <c r="J292" s="16">
        <v>0.10100000000000001</v>
      </c>
      <c r="K292" s="46">
        <v>36407</v>
      </c>
      <c r="L292" s="173">
        <v>9</v>
      </c>
      <c r="M292" s="10" t="s">
        <v>145</v>
      </c>
      <c r="N292" s="341">
        <f t="shared" si="13"/>
        <v>9.2999999999999999E-2</v>
      </c>
    </row>
    <row r="293" spans="1:14" ht="15.75" customHeight="1" x14ac:dyDescent="0.25">
      <c r="A293" s="9"/>
      <c r="C293" s="10">
        <v>2000</v>
      </c>
      <c r="D293" s="16">
        <v>0.10100000000000001</v>
      </c>
      <c r="E293" s="12">
        <v>36753</v>
      </c>
      <c r="F293" s="16">
        <v>8.7999999999999995E-2</v>
      </c>
      <c r="G293" s="12">
        <v>36770</v>
      </c>
      <c r="H293" s="16">
        <v>8.5000000000000006E-2</v>
      </c>
      <c r="I293" s="12">
        <v>36685</v>
      </c>
      <c r="J293" s="16">
        <v>8.5000000000000006E-2</v>
      </c>
      <c r="K293" s="46">
        <v>36686</v>
      </c>
      <c r="L293" s="173">
        <v>4</v>
      </c>
      <c r="M293" s="10" t="s">
        <v>146</v>
      </c>
      <c r="N293" s="341">
        <f t="shared" si="13"/>
        <v>9.0999999999999998E-2</v>
      </c>
    </row>
    <row r="294" spans="1:14" ht="15.75" customHeight="1" x14ac:dyDescent="0.25">
      <c r="A294" s="9"/>
      <c r="C294" s="10">
        <v>2001</v>
      </c>
      <c r="D294" s="16">
        <v>9.5000000000000001E-2</v>
      </c>
      <c r="E294" s="12">
        <v>37070</v>
      </c>
      <c r="F294" s="16">
        <v>9.2999999999999999E-2</v>
      </c>
      <c r="G294" s="12">
        <v>37068</v>
      </c>
      <c r="H294" s="16">
        <v>8.5000000000000006E-2</v>
      </c>
      <c r="I294" s="12">
        <v>37081</v>
      </c>
      <c r="J294" s="16">
        <v>8.5000000000000006E-2</v>
      </c>
      <c r="K294" s="46">
        <v>37110</v>
      </c>
      <c r="L294" s="173">
        <v>4</v>
      </c>
      <c r="M294" s="10" t="s">
        <v>147</v>
      </c>
      <c r="N294" s="341">
        <f t="shared" si="13"/>
        <v>0.09</v>
      </c>
    </row>
    <row r="295" spans="1:14" ht="15.75" customHeight="1" x14ac:dyDescent="0.25">
      <c r="A295" s="9"/>
      <c r="C295" s="10">
        <v>2002</v>
      </c>
      <c r="D295" s="16">
        <v>0.11899999999999999</v>
      </c>
      <c r="E295" s="12">
        <v>37431</v>
      </c>
      <c r="F295" s="16">
        <v>0.105</v>
      </c>
      <c r="G295" s="12">
        <v>37430</v>
      </c>
      <c r="H295" s="16">
        <v>0.10100000000000001</v>
      </c>
      <c r="I295" s="12">
        <v>37428</v>
      </c>
      <c r="J295" s="16">
        <v>0.10100000000000001</v>
      </c>
      <c r="K295" s="46">
        <v>37429</v>
      </c>
      <c r="L295" s="173">
        <v>12</v>
      </c>
      <c r="M295" s="10" t="s">
        <v>148</v>
      </c>
      <c r="N295" s="341">
        <f t="shared" si="13"/>
        <v>0.09</v>
      </c>
    </row>
    <row r="296" spans="1:14" ht="15.75" customHeight="1" x14ac:dyDescent="0.25">
      <c r="A296" s="9"/>
      <c r="C296" s="10">
        <v>2003</v>
      </c>
      <c r="D296" s="16">
        <v>8.5999999999999993E-2</v>
      </c>
      <c r="E296" s="12">
        <v>37849</v>
      </c>
      <c r="F296" s="16">
        <v>8.4000000000000005E-2</v>
      </c>
      <c r="G296" s="12">
        <v>37797</v>
      </c>
      <c r="H296" s="16">
        <v>0.08</v>
      </c>
      <c r="I296" s="12">
        <v>37796</v>
      </c>
      <c r="J296" s="16">
        <v>7.6999999999999999E-2</v>
      </c>
      <c r="K296" s="46">
        <v>37790</v>
      </c>
      <c r="L296" s="173">
        <v>1</v>
      </c>
      <c r="M296" s="10" t="s">
        <v>149</v>
      </c>
      <c r="N296" s="341">
        <f t="shared" si="13"/>
        <v>8.6999999999999994E-2</v>
      </c>
    </row>
    <row r="297" spans="1:14" ht="15.75" customHeight="1" x14ac:dyDescent="0.25">
      <c r="A297" s="9"/>
      <c r="C297" s="10">
        <v>2004</v>
      </c>
      <c r="D297" s="16">
        <v>7.8E-2</v>
      </c>
      <c r="E297" s="12">
        <v>38180</v>
      </c>
      <c r="F297" s="16">
        <v>7.6999999999999999E-2</v>
      </c>
      <c r="G297" s="12">
        <v>38170</v>
      </c>
      <c r="H297" s="16">
        <v>7.1999999999999995E-2</v>
      </c>
      <c r="I297" s="12">
        <v>38252</v>
      </c>
      <c r="J297" s="16">
        <v>6.9000000000000006E-2</v>
      </c>
      <c r="K297" s="46">
        <v>38144</v>
      </c>
      <c r="L297" s="173">
        <v>0</v>
      </c>
      <c r="M297" s="10" t="s">
        <v>150</v>
      </c>
      <c r="N297" s="341">
        <f t="shared" si="13"/>
        <v>8.2000000000000003E-2</v>
      </c>
    </row>
    <row r="298" spans="1:14" ht="15.75" customHeight="1" x14ac:dyDescent="0.25">
      <c r="A298" s="9"/>
      <c r="C298" s="10">
        <v>2005</v>
      </c>
      <c r="D298" s="27">
        <v>0.109</v>
      </c>
      <c r="E298" s="12">
        <v>38528</v>
      </c>
      <c r="F298" s="16">
        <v>9.8000000000000004E-2</v>
      </c>
      <c r="G298" s="12">
        <v>38543</v>
      </c>
      <c r="H298" s="16">
        <v>9.0999999999999998E-2</v>
      </c>
      <c r="I298" s="12">
        <v>38531</v>
      </c>
      <c r="J298" s="16">
        <v>0.09</v>
      </c>
      <c r="K298" s="46">
        <v>38529</v>
      </c>
      <c r="L298" s="173">
        <v>7</v>
      </c>
      <c r="M298" s="10" t="s">
        <v>151</v>
      </c>
      <c r="N298" s="341">
        <f>TRUNC(AVERAGE(J296:J298),3)</f>
        <v>7.8E-2</v>
      </c>
    </row>
    <row r="299" spans="1:14" ht="15.75" customHeight="1" thickBot="1" x14ac:dyDescent="0.3">
      <c r="A299" s="9"/>
      <c r="C299" s="17">
        <v>2006</v>
      </c>
      <c r="D299" s="129">
        <v>7.5999999999999998E-2</v>
      </c>
      <c r="E299" s="19">
        <v>38899</v>
      </c>
      <c r="F299" s="28">
        <v>7.4999999999999997E-2</v>
      </c>
      <c r="G299" s="19">
        <v>38885</v>
      </c>
      <c r="H299" s="28">
        <v>7.3999999999999996E-2</v>
      </c>
      <c r="I299" s="19">
        <v>38884</v>
      </c>
      <c r="J299" s="28">
        <v>7.0000000000000007E-2</v>
      </c>
      <c r="K299" s="47">
        <v>38907</v>
      </c>
      <c r="L299" s="199">
        <v>0</v>
      </c>
      <c r="M299" s="17" t="s">
        <v>152</v>
      </c>
      <c r="N299" s="342">
        <f>TRUNC(AVERAGE(J297:J299),3)</f>
        <v>7.5999999999999998E-2</v>
      </c>
    </row>
    <row r="300" spans="1:14" ht="15.75" customHeight="1" x14ac:dyDescent="0.3">
      <c r="A300" s="9"/>
      <c r="C300" s="11"/>
      <c r="D300" s="27"/>
      <c r="E300" s="12"/>
      <c r="F300" s="16"/>
      <c r="G300" s="12"/>
      <c r="H300" s="16"/>
      <c r="I300" s="12"/>
      <c r="J300" s="13"/>
      <c r="K300" s="12"/>
      <c r="L300" s="194"/>
      <c r="M300" s="11"/>
      <c r="N300" s="13"/>
    </row>
    <row r="301" spans="1:14" ht="15.75" customHeight="1" thickBot="1" x14ac:dyDescent="0.3">
      <c r="D301" s="98"/>
      <c r="F301" s="98"/>
      <c r="H301" s="98"/>
    </row>
    <row r="302" spans="1:14" ht="15.75" customHeight="1" x14ac:dyDescent="0.3">
      <c r="A302" s="261" t="s">
        <v>28</v>
      </c>
      <c r="C302" s="275"/>
      <c r="D302" s="276"/>
      <c r="E302" s="277"/>
      <c r="F302" s="276"/>
      <c r="G302" s="277"/>
      <c r="H302" s="276"/>
      <c r="I302" s="277"/>
      <c r="J302" s="278"/>
      <c r="K302" s="277"/>
      <c r="L302" s="279"/>
      <c r="M302" s="358" t="s">
        <v>56</v>
      </c>
      <c r="N302" s="359"/>
    </row>
    <row r="303" spans="1:14" ht="15.75" customHeight="1" thickBot="1" x14ac:dyDescent="0.3">
      <c r="A303" s="9"/>
      <c r="C303" s="4" t="s">
        <v>2</v>
      </c>
      <c r="D303" s="99" t="s">
        <v>3</v>
      </c>
      <c r="E303" s="5" t="s">
        <v>58</v>
      </c>
      <c r="F303" s="99" t="s">
        <v>4</v>
      </c>
      <c r="G303" s="5" t="s">
        <v>58</v>
      </c>
      <c r="H303" s="99" t="s">
        <v>5</v>
      </c>
      <c r="I303" s="5" t="s">
        <v>58</v>
      </c>
      <c r="J303" s="6" t="s">
        <v>6</v>
      </c>
      <c r="K303" s="5" t="s">
        <v>58</v>
      </c>
      <c r="L303" s="145" t="s">
        <v>272</v>
      </c>
      <c r="M303" s="23" t="s">
        <v>142</v>
      </c>
      <c r="N303" s="8" t="s">
        <v>57</v>
      </c>
    </row>
    <row r="304" spans="1:14" ht="15.75" customHeight="1" x14ac:dyDescent="0.25">
      <c r="A304" s="9"/>
      <c r="C304" s="14">
        <v>1998</v>
      </c>
      <c r="D304" s="103">
        <v>9.8000000000000004E-2</v>
      </c>
      <c r="E304" s="54">
        <v>35934</v>
      </c>
      <c r="F304" s="103">
        <v>8.8999999999999996E-2</v>
      </c>
      <c r="G304" s="54">
        <v>36050</v>
      </c>
      <c r="H304" s="103">
        <v>8.7999999999999995E-2</v>
      </c>
      <c r="I304" s="54">
        <v>35930</v>
      </c>
      <c r="J304" s="103">
        <v>8.5000000000000006E-2</v>
      </c>
      <c r="K304" s="118">
        <v>36044</v>
      </c>
      <c r="L304" s="67">
        <v>6</v>
      </c>
      <c r="M304" s="14" t="s">
        <v>164</v>
      </c>
      <c r="N304" s="340">
        <f>TRUNC(AVERAGE(J304),3)</f>
        <v>8.5000000000000006E-2</v>
      </c>
    </row>
    <row r="305" spans="1:14" ht="15.75" customHeight="1" x14ac:dyDescent="0.25">
      <c r="A305" s="292" t="s">
        <v>30</v>
      </c>
      <c r="B305" s="22"/>
      <c r="C305" s="10">
        <v>1999</v>
      </c>
      <c r="D305" s="16">
        <v>9.7000000000000003E-2</v>
      </c>
      <c r="E305" s="12">
        <v>36405</v>
      </c>
      <c r="F305" s="16">
        <v>9.7000000000000003E-2</v>
      </c>
      <c r="G305" s="12">
        <v>36408</v>
      </c>
      <c r="H305" s="16">
        <v>9.4E-2</v>
      </c>
      <c r="I305" s="12">
        <v>36365</v>
      </c>
      <c r="J305" s="16">
        <v>9.0999999999999998E-2</v>
      </c>
      <c r="K305" s="46">
        <v>36309</v>
      </c>
      <c r="L305" s="41">
        <v>11</v>
      </c>
      <c r="M305" s="10" t="s">
        <v>165</v>
      </c>
      <c r="N305" s="341">
        <f>TRUNC(AVERAGE(J304:J305),3)</f>
        <v>8.7999999999999995E-2</v>
      </c>
    </row>
    <row r="306" spans="1:14" ht="15.75" customHeight="1" x14ac:dyDescent="0.25">
      <c r="A306" s="26" t="s">
        <v>114</v>
      </c>
      <c r="C306" s="10">
        <v>2000</v>
      </c>
      <c r="D306" s="16">
        <v>9.1999999999999998E-2</v>
      </c>
      <c r="E306" s="12">
        <v>36685</v>
      </c>
      <c r="F306" s="16">
        <v>9.1999999999999998E-2</v>
      </c>
      <c r="G306" s="12">
        <v>36686</v>
      </c>
      <c r="H306" s="16">
        <v>9.0999999999999998E-2</v>
      </c>
      <c r="I306" s="12">
        <v>36753</v>
      </c>
      <c r="J306" s="16">
        <v>8.2000000000000003E-2</v>
      </c>
      <c r="K306" s="46">
        <v>36678</v>
      </c>
      <c r="L306" s="41">
        <v>3</v>
      </c>
      <c r="M306" s="10" t="s">
        <v>146</v>
      </c>
      <c r="N306" s="341">
        <f t="shared" ref="N306:N311" si="14">TRUNC(AVERAGE(J304:J306),3)</f>
        <v>8.5999999999999993E-2</v>
      </c>
    </row>
    <row r="307" spans="1:14" ht="15.75" customHeight="1" x14ac:dyDescent="0.25">
      <c r="A307" s="9"/>
      <c r="C307" s="10">
        <v>2001</v>
      </c>
      <c r="D307" s="16">
        <v>7.9000000000000001E-2</v>
      </c>
      <c r="E307" s="12">
        <v>37087</v>
      </c>
      <c r="F307" s="16">
        <v>7.8E-2</v>
      </c>
      <c r="G307" s="12">
        <v>37055</v>
      </c>
      <c r="H307" s="16">
        <v>7.8E-2</v>
      </c>
      <c r="I307" s="12">
        <v>37088</v>
      </c>
      <c r="J307" s="16">
        <v>7.6999999999999999E-2</v>
      </c>
      <c r="K307" s="46">
        <v>37071</v>
      </c>
      <c r="L307" s="41">
        <v>0</v>
      </c>
      <c r="M307" s="10" t="s">
        <v>147</v>
      </c>
      <c r="N307" s="341">
        <f t="shared" si="14"/>
        <v>8.3000000000000004E-2</v>
      </c>
    </row>
    <row r="308" spans="1:14" ht="15.75" customHeight="1" x14ac:dyDescent="0.25">
      <c r="A308" s="9"/>
      <c r="C308" s="10">
        <v>2002</v>
      </c>
      <c r="D308" s="16">
        <v>0.11</v>
      </c>
      <c r="E308" s="12">
        <v>37431</v>
      </c>
      <c r="F308" s="16">
        <v>0.105</v>
      </c>
      <c r="G308" s="12">
        <v>37452</v>
      </c>
      <c r="H308" s="16">
        <v>0.10100000000000001</v>
      </c>
      <c r="I308" s="12">
        <v>37507</v>
      </c>
      <c r="J308" s="16">
        <v>0.1</v>
      </c>
      <c r="K308" s="46">
        <v>37428</v>
      </c>
      <c r="L308" s="41">
        <v>17</v>
      </c>
      <c r="M308" s="10" t="s">
        <v>148</v>
      </c>
      <c r="N308" s="341">
        <f t="shared" si="14"/>
        <v>8.5999999999999993E-2</v>
      </c>
    </row>
    <row r="309" spans="1:14" ht="15.75" customHeight="1" x14ac:dyDescent="0.25">
      <c r="A309" s="9"/>
      <c r="C309" s="10">
        <v>2003</v>
      </c>
      <c r="D309" s="16">
        <v>0.09</v>
      </c>
      <c r="E309" s="12">
        <v>37796</v>
      </c>
      <c r="F309" s="16">
        <v>0.09</v>
      </c>
      <c r="G309" s="12">
        <v>37797</v>
      </c>
      <c r="H309" s="16">
        <v>8.2000000000000003E-2</v>
      </c>
      <c r="I309" s="12">
        <v>37790</v>
      </c>
      <c r="J309" s="16">
        <v>8.2000000000000003E-2</v>
      </c>
      <c r="K309" s="46">
        <v>37804</v>
      </c>
      <c r="L309" s="41">
        <v>2</v>
      </c>
      <c r="M309" s="10" t="s">
        <v>149</v>
      </c>
      <c r="N309" s="341">
        <f t="shared" si="14"/>
        <v>8.5999999999999993E-2</v>
      </c>
    </row>
    <row r="310" spans="1:14" ht="15.75" customHeight="1" x14ac:dyDescent="0.25">
      <c r="A310" s="9"/>
      <c r="C310" s="10">
        <v>2004</v>
      </c>
      <c r="D310" s="16">
        <v>8.4000000000000005E-2</v>
      </c>
      <c r="E310" s="12">
        <v>38170</v>
      </c>
      <c r="F310" s="16">
        <v>8.1000000000000003E-2</v>
      </c>
      <c r="G310" s="12">
        <v>38169</v>
      </c>
      <c r="H310" s="16">
        <v>7.6999999999999999E-2</v>
      </c>
      <c r="I310" s="12">
        <v>38202</v>
      </c>
      <c r="J310" s="16">
        <v>7.1999999999999995E-2</v>
      </c>
      <c r="K310" s="46">
        <v>38093</v>
      </c>
      <c r="L310" s="41">
        <v>0</v>
      </c>
      <c r="M310" s="10" t="s">
        <v>150</v>
      </c>
      <c r="N310" s="341">
        <f t="shared" si="14"/>
        <v>8.4000000000000005E-2</v>
      </c>
    </row>
    <row r="311" spans="1:14" ht="15.75" customHeight="1" x14ac:dyDescent="0.25">
      <c r="A311" s="9"/>
      <c r="C311" s="10">
        <v>2005</v>
      </c>
      <c r="D311" s="27">
        <v>8.5999999999999993E-2</v>
      </c>
      <c r="E311" s="12">
        <v>38530</v>
      </c>
      <c r="F311" s="16">
        <v>8.5000000000000006E-2</v>
      </c>
      <c r="G311" s="12">
        <v>38543</v>
      </c>
      <c r="H311" s="16">
        <v>8.3000000000000004E-2</v>
      </c>
      <c r="I311" s="12">
        <v>38542</v>
      </c>
      <c r="J311" s="16">
        <v>7.8E-2</v>
      </c>
      <c r="K311" s="46">
        <v>38532</v>
      </c>
      <c r="L311" s="41">
        <v>2</v>
      </c>
      <c r="M311" s="10" t="s">
        <v>151</v>
      </c>
      <c r="N311" s="341">
        <f t="shared" si="14"/>
        <v>7.6999999999999999E-2</v>
      </c>
    </row>
    <row r="312" spans="1:14" ht="15.75" customHeight="1" thickBot="1" x14ac:dyDescent="0.3">
      <c r="C312" s="17">
        <v>2006</v>
      </c>
      <c r="D312" s="129">
        <v>7.8E-2</v>
      </c>
      <c r="E312" s="19">
        <v>38884</v>
      </c>
      <c r="F312" s="28">
        <v>7.3999999999999996E-2</v>
      </c>
      <c r="G312" s="19">
        <v>38885</v>
      </c>
      <c r="H312" s="28">
        <v>7.1999999999999995E-2</v>
      </c>
      <c r="I312" s="19">
        <v>38899</v>
      </c>
      <c r="J312" s="28">
        <v>7.0999999999999994E-2</v>
      </c>
      <c r="K312" s="47">
        <v>38883</v>
      </c>
      <c r="L312" s="42">
        <v>0</v>
      </c>
      <c r="M312" s="17" t="s">
        <v>152</v>
      </c>
      <c r="N312" s="342">
        <f>TRUNC(AVERAGE(J310:J312),3)</f>
        <v>7.2999999999999995E-2</v>
      </c>
    </row>
    <row r="313" spans="1:14" ht="15.75" customHeight="1" x14ac:dyDescent="0.3">
      <c r="C313" s="11"/>
      <c r="D313" s="27"/>
      <c r="E313" s="12"/>
      <c r="F313" s="16"/>
      <c r="G313" s="12"/>
      <c r="H313" s="16"/>
      <c r="I313" s="12"/>
      <c r="J313" s="13"/>
      <c r="K313" s="12"/>
      <c r="L313" s="11"/>
      <c r="M313" s="11"/>
      <c r="N313" s="13"/>
    </row>
    <row r="314" spans="1:14" ht="15.75" customHeight="1" x14ac:dyDescent="0.25">
      <c r="D314" s="98"/>
      <c r="F314" s="98"/>
      <c r="H314" s="98"/>
    </row>
    <row r="315" spans="1:14" ht="21" x14ac:dyDescent="0.4">
      <c r="D315" s="98"/>
      <c r="E315" s="51" t="s">
        <v>138</v>
      </c>
      <c r="F315" s="98"/>
      <c r="H315" s="98"/>
    </row>
    <row r="316" spans="1:14" ht="15.75" customHeight="1" x14ac:dyDescent="0.3">
      <c r="D316" s="98"/>
      <c r="E316" s="52" t="s">
        <v>0</v>
      </c>
      <c r="F316" s="98"/>
      <c r="H316" s="98"/>
    </row>
    <row r="317" spans="1:14" ht="15.75" customHeight="1" thickBot="1" x14ac:dyDescent="0.3">
      <c r="D317" s="98"/>
      <c r="F317" s="98"/>
      <c r="H317" s="98"/>
    </row>
    <row r="318" spans="1:14" ht="15.75" customHeight="1" x14ac:dyDescent="0.3">
      <c r="A318" s="53" t="s">
        <v>1</v>
      </c>
      <c r="C318" s="224"/>
      <c r="D318" s="225"/>
      <c r="E318" s="226"/>
      <c r="F318" s="225"/>
      <c r="G318" s="226"/>
      <c r="H318" s="225"/>
      <c r="I318" s="226"/>
      <c r="J318" s="227"/>
      <c r="K318" s="226"/>
      <c r="L318" s="224"/>
      <c r="M318" s="358" t="s">
        <v>56</v>
      </c>
      <c r="N318" s="359"/>
    </row>
    <row r="319" spans="1:14" ht="15.75" customHeight="1" thickBot="1" x14ac:dyDescent="0.3">
      <c r="A319" s="26"/>
      <c r="B319" s="22"/>
      <c r="C319" s="4" t="s">
        <v>2</v>
      </c>
      <c r="D319" s="99" t="s">
        <v>3</v>
      </c>
      <c r="E319" s="5" t="s">
        <v>58</v>
      </c>
      <c r="F319" s="99" t="s">
        <v>4</v>
      </c>
      <c r="G319" s="5" t="s">
        <v>58</v>
      </c>
      <c r="H319" s="99" t="s">
        <v>5</v>
      </c>
      <c r="I319" s="5" t="s">
        <v>58</v>
      </c>
      <c r="J319" s="6" t="s">
        <v>6</v>
      </c>
      <c r="K319" s="5" t="s">
        <v>58</v>
      </c>
      <c r="L319" s="4" t="s">
        <v>272</v>
      </c>
      <c r="M319" s="7" t="s">
        <v>142</v>
      </c>
      <c r="N319" s="8" t="s">
        <v>57</v>
      </c>
    </row>
    <row r="320" spans="1:14" ht="15.75" customHeight="1" x14ac:dyDescent="0.25">
      <c r="A320" s="9"/>
      <c r="C320" s="14">
        <v>1995</v>
      </c>
      <c r="D320" s="103">
        <v>0.104</v>
      </c>
      <c r="E320" s="54"/>
      <c r="F320" s="103">
        <v>9.9000000000000005E-2</v>
      </c>
      <c r="G320" s="54"/>
      <c r="H320" s="103">
        <v>9.8000000000000004E-2</v>
      </c>
      <c r="I320" s="54"/>
      <c r="J320" s="103">
        <v>9.7000000000000003E-2</v>
      </c>
      <c r="K320" s="118"/>
      <c r="L320" s="67">
        <v>11</v>
      </c>
      <c r="M320" s="14" t="s">
        <v>190</v>
      </c>
      <c r="N320" s="340">
        <f>TRUNC(AVERAGE(J320),3)</f>
        <v>9.7000000000000003E-2</v>
      </c>
    </row>
    <row r="321" spans="1:14" ht="15.75" customHeight="1" x14ac:dyDescent="0.25">
      <c r="A321" s="162" t="s">
        <v>238</v>
      </c>
      <c r="C321" s="10">
        <v>1996</v>
      </c>
      <c r="D321" s="16">
        <v>9.0999999999999998E-2</v>
      </c>
      <c r="E321" s="12"/>
      <c r="F321" s="16">
        <v>8.7999999999999995E-2</v>
      </c>
      <c r="G321" s="12"/>
      <c r="H321" s="16">
        <v>8.7999999999999995E-2</v>
      </c>
      <c r="I321" s="12"/>
      <c r="J321" s="16">
        <v>8.6999999999999994E-2</v>
      </c>
      <c r="K321" s="46"/>
      <c r="L321" s="41">
        <v>4</v>
      </c>
      <c r="M321" s="10" t="s">
        <v>189</v>
      </c>
      <c r="N321" s="341">
        <f>TRUNC(AVERAGE(J320:J321),3)</f>
        <v>9.1999999999999998E-2</v>
      </c>
    </row>
    <row r="322" spans="1:14" ht="15.75" customHeight="1" x14ac:dyDescent="0.25">
      <c r="A322" s="26" t="s">
        <v>92</v>
      </c>
      <c r="C322" s="10">
        <v>1997</v>
      </c>
      <c r="D322" s="16">
        <v>8.8999999999999996E-2</v>
      </c>
      <c r="E322" s="12">
        <v>35988</v>
      </c>
      <c r="F322" s="16">
        <v>8.6999999999999994E-2</v>
      </c>
      <c r="G322" s="12">
        <v>35939</v>
      </c>
      <c r="H322" s="16">
        <v>8.6999999999999994E-2</v>
      </c>
      <c r="I322" s="12">
        <v>35970</v>
      </c>
      <c r="J322" s="16">
        <v>8.5999999999999993E-2</v>
      </c>
      <c r="K322" s="46">
        <v>35975</v>
      </c>
      <c r="L322" s="41">
        <v>5</v>
      </c>
      <c r="M322" s="10" t="s">
        <v>143</v>
      </c>
      <c r="N322" s="341">
        <f>TRUNC(AVERAGE(J320:J322),3)</f>
        <v>0.09</v>
      </c>
    </row>
    <row r="323" spans="1:14" ht="15.75" customHeight="1" x14ac:dyDescent="0.25">
      <c r="A323" s="9"/>
      <c r="C323" s="10">
        <v>1998</v>
      </c>
      <c r="D323" s="16">
        <v>9.6000000000000002E-2</v>
      </c>
      <c r="E323" s="12">
        <v>35930</v>
      </c>
      <c r="F323" s="16">
        <v>9.1999999999999998E-2</v>
      </c>
      <c r="G323" s="12">
        <v>36051</v>
      </c>
      <c r="H323" s="16">
        <v>9.0999999999999998E-2</v>
      </c>
      <c r="I323" s="12">
        <v>35989</v>
      </c>
      <c r="J323" s="16">
        <v>8.8999999999999996E-2</v>
      </c>
      <c r="K323" s="46">
        <v>35934</v>
      </c>
      <c r="L323" s="41">
        <v>8</v>
      </c>
      <c r="M323" s="10" t="s">
        <v>144</v>
      </c>
      <c r="N323" s="341">
        <f t="shared" ref="N323:N329" si="15">TRUNC(AVERAGE(J321:J323),3)</f>
        <v>8.6999999999999994E-2</v>
      </c>
    </row>
    <row r="324" spans="1:14" ht="15.75" customHeight="1" x14ac:dyDescent="0.25">
      <c r="A324" s="9"/>
      <c r="C324" s="10">
        <v>1999</v>
      </c>
      <c r="D324" s="16">
        <v>9.2999999999999999E-2</v>
      </c>
      <c r="E324" s="12">
        <v>36406</v>
      </c>
      <c r="F324" s="16">
        <v>9.2999999999999999E-2</v>
      </c>
      <c r="G324" s="12">
        <v>36334</v>
      </c>
      <c r="H324" s="16">
        <v>9.0999999999999998E-2</v>
      </c>
      <c r="I324" s="12">
        <v>36357</v>
      </c>
      <c r="J324" s="16">
        <v>0.09</v>
      </c>
      <c r="K324" s="46">
        <v>36407</v>
      </c>
      <c r="L324" s="41">
        <v>12</v>
      </c>
      <c r="M324" s="10" t="s">
        <v>145</v>
      </c>
      <c r="N324" s="341">
        <f t="shared" si="15"/>
        <v>8.7999999999999995E-2</v>
      </c>
    </row>
    <row r="325" spans="1:14" ht="15.75" customHeight="1" x14ac:dyDescent="0.25">
      <c r="A325" s="9"/>
      <c r="C325" s="10">
        <v>2000</v>
      </c>
      <c r="D325" s="16">
        <v>9.8000000000000004E-2</v>
      </c>
      <c r="E325" s="12">
        <v>36686</v>
      </c>
      <c r="F325" s="16">
        <v>9.6000000000000002E-2</v>
      </c>
      <c r="G325" s="12">
        <v>36678</v>
      </c>
      <c r="H325" s="16">
        <v>9.0999999999999998E-2</v>
      </c>
      <c r="I325" s="12">
        <v>36685</v>
      </c>
      <c r="J325" s="16">
        <v>9.0999999999999998E-2</v>
      </c>
      <c r="K325" s="46">
        <v>36734</v>
      </c>
      <c r="L325" s="41">
        <v>4</v>
      </c>
      <c r="M325" s="10" t="s">
        <v>146</v>
      </c>
      <c r="N325" s="341">
        <f t="shared" si="15"/>
        <v>0.09</v>
      </c>
    </row>
    <row r="326" spans="1:14" ht="15.75" customHeight="1" x14ac:dyDescent="0.25">
      <c r="A326" s="9"/>
      <c r="C326" s="10">
        <v>2001</v>
      </c>
      <c r="D326" s="16">
        <v>9.2999999999999999E-2</v>
      </c>
      <c r="E326" s="12">
        <v>37070</v>
      </c>
      <c r="F326" s="16">
        <v>8.8999999999999996E-2</v>
      </c>
      <c r="G326" s="12">
        <v>37092</v>
      </c>
      <c r="H326" s="16">
        <v>8.3000000000000004E-2</v>
      </c>
      <c r="I326" s="12">
        <v>37055</v>
      </c>
      <c r="J326" s="16">
        <v>8.2000000000000003E-2</v>
      </c>
      <c r="K326" s="46">
        <v>37088</v>
      </c>
      <c r="L326" s="41">
        <v>2</v>
      </c>
      <c r="M326" s="10" t="s">
        <v>147</v>
      </c>
      <c r="N326" s="341">
        <f t="shared" si="15"/>
        <v>8.6999999999999994E-2</v>
      </c>
    </row>
    <row r="327" spans="1:14" ht="15.75" customHeight="1" x14ac:dyDescent="0.25">
      <c r="A327" s="9"/>
      <c r="C327" s="10">
        <v>2002</v>
      </c>
      <c r="D327" s="16">
        <v>9.6000000000000002E-2</v>
      </c>
      <c r="E327" s="12">
        <v>37469</v>
      </c>
      <c r="F327" s="16">
        <v>9.4E-2</v>
      </c>
      <c r="G327" s="12">
        <v>37451</v>
      </c>
      <c r="H327" s="16">
        <v>9.4E-2</v>
      </c>
      <c r="I327" s="12">
        <v>37452</v>
      </c>
      <c r="J327" s="16">
        <v>9.2999999999999999E-2</v>
      </c>
      <c r="K327" s="46">
        <v>37430</v>
      </c>
      <c r="L327" s="41">
        <v>13</v>
      </c>
      <c r="M327" s="10" t="s">
        <v>148</v>
      </c>
      <c r="N327" s="341">
        <f t="shared" si="15"/>
        <v>8.7999999999999995E-2</v>
      </c>
    </row>
    <row r="328" spans="1:14" ht="15.75" customHeight="1" x14ac:dyDescent="0.25">
      <c r="A328" s="9"/>
      <c r="C328" s="10">
        <v>2003</v>
      </c>
      <c r="D328" s="16">
        <v>0.104</v>
      </c>
      <c r="E328" s="12">
        <v>37797</v>
      </c>
      <c r="F328" s="16">
        <v>9.7000000000000003E-2</v>
      </c>
      <c r="G328" s="12">
        <v>37796</v>
      </c>
      <c r="H328" s="16">
        <v>9.1999999999999998E-2</v>
      </c>
      <c r="I328" s="12">
        <v>37790</v>
      </c>
      <c r="J328" s="16">
        <v>0.09</v>
      </c>
      <c r="K328" s="46">
        <v>37795</v>
      </c>
      <c r="L328" s="41">
        <v>4</v>
      </c>
      <c r="M328" s="10" t="s">
        <v>149</v>
      </c>
      <c r="N328" s="341">
        <f t="shared" si="15"/>
        <v>8.7999999999999995E-2</v>
      </c>
    </row>
    <row r="329" spans="1:14" ht="15.75" customHeight="1" x14ac:dyDescent="0.25">
      <c r="A329" s="9"/>
      <c r="C329" s="10">
        <v>2004</v>
      </c>
      <c r="D329" s="27">
        <v>8.4000000000000005E-2</v>
      </c>
      <c r="E329" s="12">
        <v>38169</v>
      </c>
      <c r="F329" s="16">
        <v>0.08</v>
      </c>
      <c r="G329" s="12">
        <v>38252</v>
      </c>
      <c r="H329" s="16">
        <v>7.3999999999999996E-2</v>
      </c>
      <c r="I329" s="12">
        <v>38093</v>
      </c>
      <c r="J329" s="16">
        <v>7.2999999999999995E-2</v>
      </c>
      <c r="K329" s="46">
        <v>38170</v>
      </c>
      <c r="L329" s="41">
        <v>0</v>
      </c>
      <c r="M329" s="10" t="s">
        <v>150</v>
      </c>
      <c r="N329" s="341">
        <f t="shared" si="15"/>
        <v>8.5000000000000006E-2</v>
      </c>
    </row>
    <row r="330" spans="1:14" ht="15.75" customHeight="1" x14ac:dyDescent="0.25">
      <c r="A330" s="9"/>
      <c r="C330" s="10">
        <v>2005</v>
      </c>
      <c r="D330" s="27">
        <v>9.0999999999999998E-2</v>
      </c>
      <c r="E330" s="12">
        <v>38544</v>
      </c>
      <c r="F330" s="16">
        <v>8.6999999999999994E-2</v>
      </c>
      <c r="G330" s="12">
        <v>38543</v>
      </c>
      <c r="H330" s="16">
        <v>8.6999999999999994E-2</v>
      </c>
      <c r="I330" s="12">
        <v>38566</v>
      </c>
      <c r="J330" s="16">
        <v>8.5999999999999993E-2</v>
      </c>
      <c r="K330" s="46">
        <v>38524</v>
      </c>
      <c r="L330" s="41">
        <v>8</v>
      </c>
      <c r="M330" s="10" t="s">
        <v>151</v>
      </c>
      <c r="N330" s="341">
        <f>TRUNC(AVERAGE(J328:J330),3)</f>
        <v>8.3000000000000004E-2</v>
      </c>
    </row>
    <row r="331" spans="1:14" ht="15.75" customHeight="1" thickBot="1" x14ac:dyDescent="0.3">
      <c r="C331" s="17">
        <v>2006</v>
      </c>
      <c r="D331" s="129">
        <v>7.8E-2</v>
      </c>
      <c r="E331" s="19">
        <v>38946</v>
      </c>
      <c r="F331" s="28">
        <v>7.5999999999999998E-2</v>
      </c>
      <c r="G331" s="19">
        <v>38884</v>
      </c>
      <c r="H331" s="28">
        <v>7.5999999999999998E-2</v>
      </c>
      <c r="I331" s="19">
        <v>38885</v>
      </c>
      <c r="J331" s="28">
        <v>7.2999999999999995E-2</v>
      </c>
      <c r="K331" s="47">
        <v>38874</v>
      </c>
      <c r="L331" s="42">
        <v>0</v>
      </c>
      <c r="M331" s="17" t="s">
        <v>152</v>
      </c>
      <c r="N331" s="342">
        <f>TRUNC(AVERAGE(J329:J331),3)</f>
        <v>7.6999999999999999E-2</v>
      </c>
    </row>
    <row r="332" spans="1:14" ht="15.75" customHeight="1" x14ac:dyDescent="0.3">
      <c r="C332" s="11"/>
      <c r="D332" s="27"/>
      <c r="E332" s="12"/>
      <c r="F332" s="16"/>
      <c r="G332" s="12"/>
      <c r="H332" s="16"/>
      <c r="I332" s="12"/>
      <c r="J332" s="13"/>
      <c r="K332" s="12"/>
      <c r="L332" s="11"/>
      <c r="M332" s="11"/>
      <c r="N332" s="13"/>
    </row>
    <row r="333" spans="1:14" ht="15.75" customHeight="1" thickBot="1" x14ac:dyDescent="0.3">
      <c r="D333" s="98"/>
      <c r="F333" s="98"/>
      <c r="H333" s="98"/>
    </row>
    <row r="334" spans="1:14" ht="15.75" customHeight="1" x14ac:dyDescent="0.3">
      <c r="A334" s="53" t="s">
        <v>1</v>
      </c>
      <c r="C334" s="224"/>
      <c r="D334" s="225"/>
      <c r="E334" s="226"/>
      <c r="F334" s="225"/>
      <c r="G334" s="226"/>
      <c r="H334" s="225"/>
      <c r="I334" s="226"/>
      <c r="J334" s="227"/>
      <c r="K334" s="226"/>
      <c r="L334" s="234"/>
      <c r="M334" s="358" t="s">
        <v>56</v>
      </c>
      <c r="N334" s="359"/>
    </row>
    <row r="335" spans="1:14" ht="15.75" customHeight="1" thickBot="1" x14ac:dyDescent="0.3">
      <c r="A335" s="26"/>
      <c r="B335" s="22"/>
      <c r="C335" s="4" t="s">
        <v>2</v>
      </c>
      <c r="D335" s="99" t="s">
        <v>3</v>
      </c>
      <c r="E335" s="5" t="s">
        <v>58</v>
      </c>
      <c r="F335" s="99" t="s">
        <v>4</v>
      </c>
      <c r="G335" s="5" t="s">
        <v>58</v>
      </c>
      <c r="H335" s="99" t="s">
        <v>5</v>
      </c>
      <c r="I335" s="5" t="s">
        <v>58</v>
      </c>
      <c r="J335" s="6" t="s">
        <v>6</v>
      </c>
      <c r="K335" s="5" t="s">
        <v>58</v>
      </c>
      <c r="L335" s="4" t="s">
        <v>272</v>
      </c>
      <c r="M335" s="7" t="s">
        <v>142</v>
      </c>
      <c r="N335" s="8" t="s">
        <v>57</v>
      </c>
    </row>
    <row r="336" spans="1:14" ht="15.75" customHeight="1" x14ac:dyDescent="0.25">
      <c r="A336" s="9"/>
      <c r="C336" s="14">
        <v>1995</v>
      </c>
      <c r="D336" s="103">
        <v>0.1</v>
      </c>
      <c r="E336" s="54"/>
      <c r="F336" s="103">
        <v>9.9000000000000005E-2</v>
      </c>
      <c r="G336" s="54"/>
      <c r="H336" s="103">
        <v>9.0999999999999998E-2</v>
      </c>
      <c r="I336" s="54"/>
      <c r="J336" s="103">
        <v>0.09</v>
      </c>
      <c r="K336" s="118"/>
      <c r="L336" s="67">
        <v>5</v>
      </c>
      <c r="M336" s="14" t="s">
        <v>190</v>
      </c>
      <c r="N336" s="340">
        <f>TRUNC(AVERAGE(J336),3)</f>
        <v>0.09</v>
      </c>
    </row>
    <row r="337" spans="1:14" ht="15.75" customHeight="1" x14ac:dyDescent="0.25">
      <c r="A337" s="161" t="s">
        <v>175</v>
      </c>
      <c r="C337" s="10">
        <v>1996</v>
      </c>
      <c r="D337" s="16">
        <v>9.7000000000000003E-2</v>
      </c>
      <c r="E337" s="12"/>
      <c r="F337" s="16">
        <v>9.6000000000000002E-2</v>
      </c>
      <c r="G337" s="12"/>
      <c r="H337" s="16">
        <v>9.5000000000000001E-2</v>
      </c>
      <c r="I337" s="12"/>
      <c r="J337" s="16">
        <v>9.4E-2</v>
      </c>
      <c r="K337" s="46"/>
      <c r="L337" s="41">
        <v>10</v>
      </c>
      <c r="M337" s="10" t="s">
        <v>189</v>
      </c>
      <c r="N337" s="341">
        <f>TRUNC(AVERAGE(J336:J337),3)</f>
        <v>9.1999999999999998E-2</v>
      </c>
    </row>
    <row r="338" spans="1:14" ht="15.75" customHeight="1" x14ac:dyDescent="0.25">
      <c r="A338" s="26" t="s">
        <v>91</v>
      </c>
      <c r="C338" s="10">
        <v>1997</v>
      </c>
      <c r="D338" s="16">
        <v>0.09</v>
      </c>
      <c r="E338" s="12">
        <v>35939</v>
      </c>
      <c r="F338" s="16">
        <v>8.8999999999999996E-2</v>
      </c>
      <c r="G338" s="12">
        <v>35988</v>
      </c>
      <c r="H338" s="16">
        <v>8.7999999999999995E-2</v>
      </c>
      <c r="I338" s="12">
        <v>35989</v>
      </c>
      <c r="J338" s="16">
        <v>8.6999999999999994E-2</v>
      </c>
      <c r="K338" s="46">
        <v>35970</v>
      </c>
      <c r="L338" s="41">
        <v>7</v>
      </c>
      <c r="M338" s="10" t="s">
        <v>143</v>
      </c>
      <c r="N338" s="341">
        <f>TRUNC(AVERAGE(J336:J338),3)</f>
        <v>0.09</v>
      </c>
    </row>
    <row r="339" spans="1:14" ht="15.75" customHeight="1" x14ac:dyDescent="0.25">
      <c r="A339" s="9"/>
      <c r="C339" s="10">
        <v>1998</v>
      </c>
      <c r="D339" s="16">
        <v>9.4E-2</v>
      </c>
      <c r="E339" s="12">
        <v>35930</v>
      </c>
      <c r="F339" s="16">
        <v>9.0999999999999998E-2</v>
      </c>
      <c r="G339" s="12">
        <v>36051</v>
      </c>
      <c r="H339" s="16">
        <v>0.09</v>
      </c>
      <c r="I339" s="12">
        <v>36050</v>
      </c>
      <c r="J339" s="16">
        <v>8.8999999999999996E-2</v>
      </c>
      <c r="K339" s="46">
        <v>35989</v>
      </c>
      <c r="L339" s="41">
        <v>5</v>
      </c>
      <c r="M339" s="10" t="s">
        <v>144</v>
      </c>
      <c r="N339" s="341">
        <f t="shared" ref="N339:N345" si="16">TRUNC(AVERAGE(J337:J339),3)</f>
        <v>0.09</v>
      </c>
    </row>
    <row r="340" spans="1:14" ht="15.75" customHeight="1" x14ac:dyDescent="0.25">
      <c r="A340" s="9"/>
      <c r="C340" s="10">
        <v>1999</v>
      </c>
      <c r="D340" s="16">
        <v>9.4E-2</v>
      </c>
      <c r="E340" s="12">
        <v>36406</v>
      </c>
      <c r="F340" s="16">
        <v>8.7999999999999995E-2</v>
      </c>
      <c r="G340" s="12">
        <v>36333</v>
      </c>
      <c r="H340" s="16">
        <v>8.7999999999999995E-2</v>
      </c>
      <c r="I340" s="12">
        <v>36334</v>
      </c>
      <c r="J340" s="16">
        <v>8.7999999999999995E-2</v>
      </c>
      <c r="K340" s="46">
        <v>36405</v>
      </c>
      <c r="L340" s="41">
        <v>11</v>
      </c>
      <c r="M340" s="10" t="s">
        <v>145</v>
      </c>
      <c r="N340" s="341">
        <f t="shared" si="16"/>
        <v>8.7999999999999995E-2</v>
      </c>
    </row>
    <row r="341" spans="1:14" ht="15.75" customHeight="1" x14ac:dyDescent="0.25">
      <c r="A341" s="9"/>
      <c r="C341" s="10">
        <v>2000</v>
      </c>
      <c r="D341" s="16">
        <v>8.7999999999999995E-2</v>
      </c>
      <c r="E341" s="12">
        <v>36686</v>
      </c>
      <c r="F341" s="16">
        <v>8.3000000000000004E-2</v>
      </c>
      <c r="G341" s="12">
        <v>36678</v>
      </c>
      <c r="H341" s="16">
        <v>8.2000000000000003E-2</v>
      </c>
      <c r="I341" s="12">
        <v>36734</v>
      </c>
      <c r="J341" s="16">
        <v>8.1000000000000003E-2</v>
      </c>
      <c r="K341" s="46">
        <v>36685</v>
      </c>
      <c r="L341" s="41">
        <v>1</v>
      </c>
      <c r="M341" s="10" t="s">
        <v>146</v>
      </c>
      <c r="N341" s="341">
        <f t="shared" si="16"/>
        <v>8.5999999999999993E-2</v>
      </c>
    </row>
    <row r="342" spans="1:14" ht="15.75" customHeight="1" x14ac:dyDescent="0.25">
      <c r="C342" s="10">
        <v>2001</v>
      </c>
      <c r="D342" s="16">
        <v>7.9000000000000001E-2</v>
      </c>
      <c r="E342" s="12">
        <v>37070</v>
      </c>
      <c r="F342" s="16">
        <v>7.9000000000000001E-2</v>
      </c>
      <c r="G342" s="12">
        <v>37092</v>
      </c>
      <c r="H342" s="16">
        <v>7.5999999999999998E-2</v>
      </c>
      <c r="I342" s="12">
        <v>37061</v>
      </c>
      <c r="J342" s="16">
        <v>7.3999999999999996E-2</v>
      </c>
      <c r="K342" s="46">
        <v>37088</v>
      </c>
      <c r="L342" s="41">
        <v>0</v>
      </c>
      <c r="M342" s="10" t="s">
        <v>147</v>
      </c>
      <c r="N342" s="341">
        <f t="shared" si="16"/>
        <v>8.1000000000000003E-2</v>
      </c>
    </row>
    <row r="343" spans="1:14" ht="15.75" customHeight="1" x14ac:dyDescent="0.25">
      <c r="C343" s="10">
        <v>2002</v>
      </c>
      <c r="D343" s="16">
        <v>0.1</v>
      </c>
      <c r="E343" s="12">
        <v>37469</v>
      </c>
      <c r="F343" s="16">
        <v>9.8000000000000004E-2</v>
      </c>
      <c r="G343" s="12">
        <v>37508</v>
      </c>
      <c r="H343" s="16">
        <v>9.7000000000000003E-2</v>
      </c>
      <c r="I343" s="12">
        <v>37451</v>
      </c>
      <c r="J343" s="16">
        <v>9.7000000000000003E-2</v>
      </c>
      <c r="K343" s="46">
        <v>37478</v>
      </c>
      <c r="L343" s="41">
        <v>15</v>
      </c>
      <c r="M343" s="10" t="s">
        <v>148</v>
      </c>
      <c r="N343" s="341">
        <f t="shared" si="16"/>
        <v>8.4000000000000005E-2</v>
      </c>
    </row>
    <row r="344" spans="1:14" ht="15.75" customHeight="1" x14ac:dyDescent="0.25">
      <c r="C344" s="10">
        <v>2003</v>
      </c>
      <c r="D344" s="16">
        <v>0.10100000000000001</v>
      </c>
      <c r="E344" s="12">
        <v>37797</v>
      </c>
      <c r="F344" s="16">
        <v>9.6000000000000002E-2</v>
      </c>
      <c r="G344" s="12">
        <v>37796</v>
      </c>
      <c r="H344" s="16">
        <v>8.5000000000000006E-2</v>
      </c>
      <c r="I344" s="12">
        <v>37795</v>
      </c>
      <c r="J344" s="16">
        <v>8.4000000000000005E-2</v>
      </c>
      <c r="K344" s="46">
        <v>37805</v>
      </c>
      <c r="L344" s="41">
        <v>3</v>
      </c>
      <c r="M344" s="10" t="s">
        <v>149</v>
      </c>
      <c r="N344" s="341">
        <f t="shared" si="16"/>
        <v>8.5000000000000006E-2</v>
      </c>
    </row>
    <row r="345" spans="1:14" ht="15.75" customHeight="1" x14ac:dyDescent="0.25">
      <c r="C345" s="10">
        <v>2004</v>
      </c>
      <c r="D345" s="16">
        <v>7.8E-2</v>
      </c>
      <c r="E345" s="12">
        <v>38534</v>
      </c>
      <c r="F345" s="16">
        <v>7.8E-2</v>
      </c>
      <c r="G345" s="12">
        <v>38617</v>
      </c>
      <c r="H345" s="16">
        <v>7.3999999999999996E-2</v>
      </c>
      <c r="I345" s="12">
        <v>38170</v>
      </c>
      <c r="J345" s="16">
        <v>6.9000000000000006E-2</v>
      </c>
      <c r="K345" s="46">
        <v>38093</v>
      </c>
      <c r="L345" s="41">
        <v>0</v>
      </c>
      <c r="M345" s="10" t="s">
        <v>150</v>
      </c>
      <c r="N345" s="341">
        <f t="shared" si="16"/>
        <v>8.3000000000000004E-2</v>
      </c>
    </row>
    <row r="346" spans="1:14" ht="15.75" customHeight="1" x14ac:dyDescent="0.25">
      <c r="C346" s="10">
        <v>2005</v>
      </c>
      <c r="D346" s="27">
        <v>8.4000000000000005E-2</v>
      </c>
      <c r="E346" s="12">
        <v>38543</v>
      </c>
      <c r="F346" s="16">
        <v>7.6999999999999999E-2</v>
      </c>
      <c r="G346" s="12">
        <v>38544</v>
      </c>
      <c r="H346" s="16">
        <v>7.6999999999999999E-2</v>
      </c>
      <c r="I346" s="12">
        <v>38608</v>
      </c>
      <c r="J346" s="16">
        <v>7.5999999999999998E-2</v>
      </c>
      <c r="K346" s="46">
        <v>38529</v>
      </c>
      <c r="L346" s="41">
        <v>0</v>
      </c>
      <c r="M346" s="10" t="s">
        <v>151</v>
      </c>
      <c r="N346" s="341">
        <f>TRUNC(AVERAGE(J344:J346),3)</f>
        <v>7.5999999999999998E-2</v>
      </c>
    </row>
    <row r="347" spans="1:14" ht="15.75" customHeight="1" thickBot="1" x14ac:dyDescent="0.3">
      <c r="C347" s="17">
        <v>2006</v>
      </c>
      <c r="D347" s="129">
        <v>7.3999999999999996E-2</v>
      </c>
      <c r="E347" s="19">
        <v>38946</v>
      </c>
      <c r="F347" s="28">
        <v>7.1999999999999995E-2</v>
      </c>
      <c r="G347" s="19">
        <v>38884</v>
      </c>
      <c r="H347" s="28">
        <v>7.0999999999999994E-2</v>
      </c>
      <c r="I347" s="19">
        <v>38885</v>
      </c>
      <c r="J347" s="28">
        <v>7.0999999999999994E-2</v>
      </c>
      <c r="K347" s="47">
        <v>38954</v>
      </c>
      <c r="L347" s="42">
        <v>0</v>
      </c>
      <c r="M347" s="17" t="s">
        <v>152</v>
      </c>
      <c r="N347" s="342">
        <f>TRUNC(AVERAGE(J345:J347),3)</f>
        <v>7.1999999999999995E-2</v>
      </c>
    </row>
    <row r="348" spans="1:14" ht="15.75" customHeight="1" x14ac:dyDescent="0.3">
      <c r="C348" s="11"/>
      <c r="D348" s="27"/>
      <c r="E348" s="12"/>
      <c r="F348" s="16"/>
      <c r="G348" s="12"/>
      <c r="H348" s="16"/>
      <c r="I348" s="12"/>
      <c r="J348" s="13"/>
      <c r="K348" s="12"/>
      <c r="L348" s="11"/>
      <c r="M348" s="11"/>
      <c r="N348" s="13"/>
    </row>
    <row r="349" spans="1:14" ht="15.75" customHeight="1" thickBot="1" x14ac:dyDescent="0.3">
      <c r="D349" s="98"/>
      <c r="F349" s="98"/>
      <c r="H349" s="98"/>
    </row>
    <row r="350" spans="1:14" ht="15.75" customHeight="1" x14ac:dyDescent="0.3">
      <c r="A350" s="53" t="s">
        <v>8</v>
      </c>
      <c r="C350" s="224"/>
      <c r="D350" s="225"/>
      <c r="E350" s="226"/>
      <c r="F350" s="225"/>
      <c r="G350" s="226"/>
      <c r="H350" s="225"/>
      <c r="I350" s="226"/>
      <c r="J350" s="227"/>
      <c r="K350" s="226"/>
      <c r="L350" s="233"/>
      <c r="M350" s="358" t="s">
        <v>56</v>
      </c>
      <c r="N350" s="359"/>
    </row>
    <row r="351" spans="1:14" ht="15.75" customHeight="1" thickBot="1" x14ac:dyDescent="0.3">
      <c r="A351" s="26"/>
      <c r="B351" s="22"/>
      <c r="C351" s="4" t="s">
        <v>2</v>
      </c>
      <c r="D351" s="99" t="s">
        <v>3</v>
      </c>
      <c r="E351" s="5" t="s">
        <v>58</v>
      </c>
      <c r="F351" s="99" t="s">
        <v>4</v>
      </c>
      <c r="G351" s="5" t="s">
        <v>58</v>
      </c>
      <c r="H351" s="99" t="s">
        <v>5</v>
      </c>
      <c r="I351" s="5" t="s">
        <v>58</v>
      </c>
      <c r="J351" s="6" t="s">
        <v>6</v>
      </c>
      <c r="K351" s="5" t="s">
        <v>58</v>
      </c>
      <c r="L351" s="145" t="s">
        <v>272</v>
      </c>
      <c r="M351" s="23" t="s">
        <v>142</v>
      </c>
      <c r="N351" s="8" t="s">
        <v>57</v>
      </c>
    </row>
    <row r="352" spans="1:14" ht="15.75" customHeight="1" x14ac:dyDescent="0.25">
      <c r="A352" s="9"/>
      <c r="C352" s="14">
        <v>2000</v>
      </c>
      <c r="D352" s="103">
        <v>9.2999999999999999E-2</v>
      </c>
      <c r="E352" s="54">
        <v>36686</v>
      </c>
      <c r="F352" s="103">
        <v>9.0999999999999998E-2</v>
      </c>
      <c r="G352" s="54">
        <v>36678</v>
      </c>
      <c r="H352" s="103">
        <v>8.6999999999999994E-2</v>
      </c>
      <c r="I352" s="54">
        <v>36685</v>
      </c>
      <c r="J352" s="103">
        <v>8.6999999999999994E-2</v>
      </c>
      <c r="K352" s="118">
        <v>36734</v>
      </c>
      <c r="L352" s="67">
        <v>4</v>
      </c>
      <c r="M352" s="14" t="s">
        <v>156</v>
      </c>
      <c r="N352" s="340">
        <f>TRUNC(AVERAGE(J352),3)</f>
        <v>8.6999999999999994E-2</v>
      </c>
    </row>
    <row r="353" spans="1:14" ht="15.75" customHeight="1" x14ac:dyDescent="0.25">
      <c r="A353" s="161" t="s">
        <v>231</v>
      </c>
      <c r="C353" s="10">
        <v>2001</v>
      </c>
      <c r="D353" s="16">
        <v>8.5000000000000006E-2</v>
      </c>
      <c r="E353" s="12">
        <v>37061</v>
      </c>
      <c r="F353" s="16">
        <v>8.3000000000000004E-2</v>
      </c>
      <c r="G353" s="12">
        <v>37060</v>
      </c>
      <c r="H353" s="16">
        <v>8.2000000000000003E-2</v>
      </c>
      <c r="I353" s="12">
        <v>37056</v>
      </c>
      <c r="J353" s="16">
        <v>8.2000000000000003E-2</v>
      </c>
      <c r="K353" s="46">
        <v>37070</v>
      </c>
      <c r="L353" s="41">
        <v>1</v>
      </c>
      <c r="M353" s="10" t="s">
        <v>157</v>
      </c>
      <c r="N353" s="341">
        <f>TRUNC(AVERAGE(J352:J353),3)</f>
        <v>8.4000000000000005E-2</v>
      </c>
    </row>
    <row r="354" spans="1:14" ht="15.75" customHeight="1" x14ac:dyDescent="0.25">
      <c r="A354" s="26" t="s">
        <v>93</v>
      </c>
      <c r="C354" s="10">
        <v>2002</v>
      </c>
      <c r="D354" s="16">
        <v>0.09</v>
      </c>
      <c r="E354" s="12">
        <v>37451</v>
      </c>
      <c r="F354" s="16">
        <v>0.09</v>
      </c>
      <c r="G354" s="12">
        <v>37469</v>
      </c>
      <c r="H354" s="16">
        <v>0.09</v>
      </c>
      <c r="I354" s="12">
        <v>37478</v>
      </c>
      <c r="J354" s="16">
        <v>8.8999999999999996E-2</v>
      </c>
      <c r="K354" s="46">
        <v>37429</v>
      </c>
      <c r="L354" s="41">
        <v>10</v>
      </c>
      <c r="M354" s="10" t="s">
        <v>148</v>
      </c>
      <c r="N354" s="341">
        <f>TRUNC(AVERAGE(J352:J354),3)</f>
        <v>8.5999999999999993E-2</v>
      </c>
    </row>
    <row r="355" spans="1:14" ht="15.75" customHeight="1" x14ac:dyDescent="0.25">
      <c r="A355" s="9"/>
      <c r="C355" s="10">
        <v>2003</v>
      </c>
      <c r="D355" s="16">
        <v>0.105</v>
      </c>
      <c r="E355" s="12">
        <v>37797</v>
      </c>
      <c r="F355" s="16">
        <v>9.0999999999999998E-2</v>
      </c>
      <c r="G355" s="12">
        <v>37790</v>
      </c>
      <c r="H355" s="16">
        <v>9.0999999999999998E-2</v>
      </c>
      <c r="I355" s="12">
        <v>37796</v>
      </c>
      <c r="J355" s="16">
        <v>8.3000000000000004E-2</v>
      </c>
      <c r="K355" s="46">
        <v>37858</v>
      </c>
      <c r="L355" s="41">
        <v>3</v>
      </c>
      <c r="M355" s="10" t="s">
        <v>149</v>
      </c>
      <c r="N355" s="341">
        <f>TRUNC(AVERAGE(J353:J355),3)</f>
        <v>8.4000000000000005E-2</v>
      </c>
    </row>
    <row r="356" spans="1:14" ht="15.75" customHeight="1" x14ac:dyDescent="0.25">
      <c r="A356" s="9"/>
      <c r="C356" s="10">
        <v>2004</v>
      </c>
      <c r="D356" s="16">
        <v>7.4999999999999997E-2</v>
      </c>
      <c r="E356" s="12">
        <v>38170</v>
      </c>
      <c r="F356" s="16">
        <v>7.0999999999999994E-2</v>
      </c>
      <c r="G356" s="12">
        <v>38093</v>
      </c>
      <c r="H356" s="16">
        <v>7.0999999999999994E-2</v>
      </c>
      <c r="I356" s="12">
        <v>38252</v>
      </c>
      <c r="J356" s="16">
        <v>6.9000000000000006E-2</v>
      </c>
      <c r="K356" s="46">
        <v>38106</v>
      </c>
      <c r="L356" s="41">
        <v>0</v>
      </c>
      <c r="M356" s="10" t="s">
        <v>150</v>
      </c>
      <c r="N356" s="341">
        <f>TRUNC(AVERAGE(J354:J356),3)</f>
        <v>0.08</v>
      </c>
    </row>
    <row r="357" spans="1:14" ht="15.75" customHeight="1" x14ac:dyDescent="0.25">
      <c r="A357" s="9"/>
      <c r="C357" s="10">
        <v>2005</v>
      </c>
      <c r="D357" s="27">
        <v>8.2000000000000003E-2</v>
      </c>
      <c r="E357" s="12">
        <v>38511</v>
      </c>
      <c r="F357" s="16">
        <v>8.2000000000000003E-2</v>
      </c>
      <c r="G357" s="12">
        <v>38544</v>
      </c>
      <c r="H357" s="16">
        <v>0.08</v>
      </c>
      <c r="I357" s="12">
        <v>38530</v>
      </c>
      <c r="J357" s="16">
        <v>7.8E-2</v>
      </c>
      <c r="K357" s="46">
        <v>38608</v>
      </c>
      <c r="L357" s="41">
        <v>0</v>
      </c>
      <c r="M357" s="10" t="s">
        <v>151</v>
      </c>
      <c r="N357" s="341">
        <f>TRUNC(AVERAGE(J355:J357),3)</f>
        <v>7.5999999999999998E-2</v>
      </c>
    </row>
    <row r="358" spans="1:14" ht="15.75" customHeight="1" thickBot="1" x14ac:dyDescent="0.3">
      <c r="A358" s="9"/>
      <c r="C358" s="17">
        <v>2006</v>
      </c>
      <c r="D358" s="129">
        <v>7.5999999999999998E-2</v>
      </c>
      <c r="E358" s="19">
        <v>38884</v>
      </c>
      <c r="F358" s="28">
        <v>7.2999999999999995E-2</v>
      </c>
      <c r="G358" s="19">
        <v>38874</v>
      </c>
      <c r="H358" s="28">
        <v>7.2999999999999995E-2</v>
      </c>
      <c r="I358" s="19">
        <v>38900</v>
      </c>
      <c r="J358" s="28">
        <v>7.1999999999999995E-2</v>
      </c>
      <c r="K358" s="47">
        <v>38946</v>
      </c>
      <c r="L358" s="42">
        <v>0</v>
      </c>
      <c r="M358" s="17" t="s">
        <v>152</v>
      </c>
      <c r="N358" s="342">
        <f>TRUNC(AVERAGE(J356:J358),3)</f>
        <v>7.2999999999999995E-2</v>
      </c>
    </row>
    <row r="359" spans="1:14" ht="15.75" customHeight="1" x14ac:dyDescent="0.3">
      <c r="A359" s="9"/>
      <c r="C359" s="11"/>
      <c r="D359" s="27"/>
      <c r="E359" s="12"/>
      <c r="F359" s="16"/>
      <c r="G359" s="12"/>
      <c r="H359" s="16"/>
      <c r="I359" s="12"/>
      <c r="J359" s="13"/>
      <c r="K359" s="12"/>
      <c r="L359" s="11"/>
      <c r="M359" s="11"/>
      <c r="N359" s="13"/>
    </row>
    <row r="360" spans="1:14" ht="15.75" customHeight="1" x14ac:dyDescent="0.25">
      <c r="D360" s="98"/>
      <c r="F360" s="98"/>
      <c r="H360" s="98"/>
    </row>
    <row r="361" spans="1:14" ht="21" x14ac:dyDescent="0.4">
      <c r="D361" s="98"/>
      <c r="E361" s="55" t="s">
        <v>187</v>
      </c>
      <c r="F361" s="98"/>
      <c r="H361" s="98"/>
    </row>
    <row r="362" spans="1:14" ht="15.75" customHeight="1" x14ac:dyDescent="0.3">
      <c r="D362" s="98"/>
      <c r="E362" s="56" t="s">
        <v>0</v>
      </c>
      <c r="F362" s="98"/>
      <c r="H362" s="98"/>
    </row>
    <row r="363" spans="1:14" ht="15.75" customHeight="1" thickBot="1" x14ac:dyDescent="0.3">
      <c r="D363" s="98"/>
      <c r="F363" s="98"/>
      <c r="H363" s="98"/>
    </row>
    <row r="364" spans="1:14" ht="15.75" customHeight="1" x14ac:dyDescent="0.3">
      <c r="A364" s="56" t="s">
        <v>34</v>
      </c>
      <c r="B364" s="49"/>
      <c r="C364" s="240"/>
      <c r="D364" s="241"/>
      <c r="E364" s="242"/>
      <c r="F364" s="241"/>
      <c r="G364" s="242"/>
      <c r="H364" s="241"/>
      <c r="I364" s="242"/>
      <c r="J364" s="243"/>
      <c r="K364" s="242"/>
      <c r="L364" s="244"/>
      <c r="M364" s="358" t="s">
        <v>56</v>
      </c>
      <c r="N364" s="359"/>
    </row>
    <row r="365" spans="1:14" ht="15.75" customHeight="1" thickBot="1" x14ac:dyDescent="0.35">
      <c r="A365" s="57"/>
      <c r="C365" s="137" t="s">
        <v>2</v>
      </c>
      <c r="D365" s="138" t="s">
        <v>3</v>
      </c>
      <c r="E365" s="139" t="s">
        <v>58</v>
      </c>
      <c r="F365" s="138" t="s">
        <v>4</v>
      </c>
      <c r="G365" s="139" t="s">
        <v>58</v>
      </c>
      <c r="H365" s="138" t="s">
        <v>5</v>
      </c>
      <c r="I365" s="139" t="s">
        <v>58</v>
      </c>
      <c r="J365" s="60" t="s">
        <v>6</v>
      </c>
      <c r="K365" s="139" t="s">
        <v>58</v>
      </c>
      <c r="L365" s="145" t="s">
        <v>272</v>
      </c>
      <c r="M365" s="23" t="s">
        <v>142</v>
      </c>
      <c r="N365" s="8" t="s">
        <v>57</v>
      </c>
    </row>
    <row r="366" spans="1:14" ht="15.75" customHeight="1" x14ac:dyDescent="0.25">
      <c r="A366" s="9"/>
      <c r="C366" s="14">
        <v>1995</v>
      </c>
      <c r="D366" s="103">
        <v>9.9000000000000005E-2</v>
      </c>
      <c r="E366" s="54"/>
      <c r="F366" s="103">
        <v>9.7000000000000003E-2</v>
      </c>
      <c r="G366" s="54"/>
      <c r="H366" s="103">
        <v>9.6000000000000002E-2</v>
      </c>
      <c r="I366" s="54"/>
      <c r="J366" s="103">
        <v>0.09</v>
      </c>
      <c r="K366" s="118"/>
      <c r="L366" s="67">
        <v>6</v>
      </c>
      <c r="M366" s="14" t="s">
        <v>190</v>
      </c>
      <c r="N366" s="340">
        <f>TRUNC(AVERAGE(J366),3)</f>
        <v>0.09</v>
      </c>
    </row>
    <row r="367" spans="1:14" ht="15.75" customHeight="1" x14ac:dyDescent="0.25">
      <c r="A367" s="163" t="s">
        <v>256</v>
      </c>
      <c r="B367" s="58" t="s">
        <v>52</v>
      </c>
      <c r="C367" s="10">
        <v>1996</v>
      </c>
      <c r="D367" s="16">
        <v>0.104</v>
      </c>
      <c r="E367" s="12"/>
      <c r="F367" s="16">
        <v>9.6000000000000002E-2</v>
      </c>
      <c r="G367" s="12"/>
      <c r="H367" s="16">
        <v>9.5000000000000001E-2</v>
      </c>
      <c r="I367" s="12"/>
      <c r="J367" s="16">
        <v>9.0999999999999998E-2</v>
      </c>
      <c r="K367" s="46"/>
      <c r="L367" s="41">
        <v>8</v>
      </c>
      <c r="M367" s="10" t="s">
        <v>189</v>
      </c>
      <c r="N367" s="341">
        <f>TRUNC(AVERAGE(J366:J367),3)</f>
        <v>0.09</v>
      </c>
    </row>
    <row r="368" spans="1:14" ht="15.75" customHeight="1" x14ac:dyDescent="0.25">
      <c r="A368" s="26" t="s">
        <v>119</v>
      </c>
      <c r="B368" s="22"/>
      <c r="C368" s="10">
        <v>1997</v>
      </c>
      <c r="D368" s="16">
        <v>9.8000000000000004E-2</v>
      </c>
      <c r="E368" s="12">
        <v>36002</v>
      </c>
      <c r="F368" s="16">
        <v>9.4E-2</v>
      </c>
      <c r="G368" s="12">
        <v>35993</v>
      </c>
      <c r="H368" s="16">
        <v>8.8999999999999996E-2</v>
      </c>
      <c r="I368" s="12">
        <v>35939</v>
      </c>
      <c r="J368" s="16">
        <v>8.8999999999999996E-2</v>
      </c>
      <c r="K368" s="46">
        <v>35975</v>
      </c>
      <c r="L368" s="41">
        <v>5</v>
      </c>
      <c r="M368" s="10" t="s">
        <v>143</v>
      </c>
      <c r="N368" s="341">
        <f>TRUNC(AVERAGE(J366:J368),3)</f>
        <v>0.09</v>
      </c>
    </row>
    <row r="369" spans="1:14" ht="15.75" customHeight="1" x14ac:dyDescent="0.25">
      <c r="A369" s="26"/>
      <c r="C369" s="10">
        <v>1998</v>
      </c>
      <c r="D369" s="16">
        <v>0.10100000000000001</v>
      </c>
      <c r="E369" s="12">
        <v>35972</v>
      </c>
      <c r="F369" s="16">
        <v>8.8999999999999996E-2</v>
      </c>
      <c r="G369" s="12">
        <v>36050</v>
      </c>
      <c r="H369" s="16">
        <v>8.3000000000000004E-2</v>
      </c>
      <c r="I369" s="12">
        <v>35973</v>
      </c>
      <c r="J369" s="16">
        <v>8.2000000000000003E-2</v>
      </c>
      <c r="K369" s="46">
        <v>35929</v>
      </c>
      <c r="L369" s="41">
        <v>2</v>
      </c>
      <c r="M369" s="10" t="s">
        <v>144</v>
      </c>
      <c r="N369" s="341">
        <f>TRUNC(AVERAGE(J367:J369),3)</f>
        <v>8.6999999999999994E-2</v>
      </c>
    </row>
    <row r="370" spans="1:14" ht="15.75" customHeight="1" x14ac:dyDescent="0.25">
      <c r="A370" s="9"/>
      <c r="C370" s="10">
        <v>1999</v>
      </c>
      <c r="D370" s="16">
        <v>8.2000000000000003E-2</v>
      </c>
      <c r="E370" s="12">
        <v>36405</v>
      </c>
      <c r="F370" s="16">
        <v>0.08</v>
      </c>
      <c r="G370" s="12">
        <v>36407</v>
      </c>
      <c r="H370" s="16">
        <v>7.8E-2</v>
      </c>
      <c r="I370" s="12">
        <v>36333</v>
      </c>
      <c r="J370" s="16">
        <v>7.6999999999999999E-2</v>
      </c>
      <c r="K370" s="46">
        <v>36310</v>
      </c>
      <c r="L370" s="41">
        <v>0</v>
      </c>
      <c r="M370" s="10" t="s">
        <v>145</v>
      </c>
      <c r="N370" s="341">
        <f>TRUNC(AVERAGE(J368:J370),3)</f>
        <v>8.2000000000000003E-2</v>
      </c>
    </row>
    <row r="371" spans="1:14" ht="15.75" customHeight="1" x14ac:dyDescent="0.25">
      <c r="A371" s="9"/>
      <c r="C371" s="10">
        <v>2000</v>
      </c>
      <c r="D371" s="16">
        <v>7.8E-2</v>
      </c>
      <c r="E371" s="12">
        <v>36686</v>
      </c>
      <c r="F371" s="16">
        <v>7.5999999999999998E-2</v>
      </c>
      <c r="G371" s="12">
        <v>36685</v>
      </c>
      <c r="H371" s="16">
        <v>7.1999999999999995E-2</v>
      </c>
      <c r="I371" s="12">
        <v>36678</v>
      </c>
      <c r="J371" s="16">
        <v>6.5000000000000002E-2</v>
      </c>
      <c r="K371" s="46">
        <v>36734</v>
      </c>
      <c r="L371" s="41">
        <v>0</v>
      </c>
      <c r="M371" s="10" t="s">
        <v>146</v>
      </c>
      <c r="N371" s="341">
        <f>TRUNC(AVERAGE(J369:J371),3)</f>
        <v>7.3999999999999996E-2</v>
      </c>
    </row>
    <row r="372" spans="1:14" ht="15.75" customHeight="1" x14ac:dyDescent="0.25">
      <c r="A372" s="9"/>
      <c r="C372" s="10">
        <v>2001</v>
      </c>
      <c r="D372" s="16">
        <v>6.3E-2</v>
      </c>
      <c r="E372" s="12">
        <v>37021</v>
      </c>
      <c r="F372" s="16">
        <v>0.06</v>
      </c>
      <c r="G372" s="12">
        <v>37030</v>
      </c>
      <c r="H372" s="16">
        <v>5.6000000000000001E-2</v>
      </c>
      <c r="I372" s="12">
        <v>37137</v>
      </c>
      <c r="J372" s="11">
        <v>5.5E-2</v>
      </c>
      <c r="K372" s="46">
        <v>36989</v>
      </c>
      <c r="L372" s="41">
        <v>0</v>
      </c>
      <c r="M372" s="10" t="s">
        <v>147</v>
      </c>
      <c r="N372" s="341">
        <f>TRUNC(AVERAGE(J370:J372),3)</f>
        <v>6.5000000000000002E-2</v>
      </c>
    </row>
    <row r="373" spans="1:14" ht="15.75" customHeight="1" x14ac:dyDescent="0.3">
      <c r="A373" s="26"/>
      <c r="C373" s="197" t="s">
        <v>257</v>
      </c>
      <c r="D373" s="16">
        <v>0.111</v>
      </c>
      <c r="E373" s="12">
        <v>37431</v>
      </c>
      <c r="F373" s="16">
        <v>0.10299999999999999</v>
      </c>
      <c r="G373" s="12">
        <v>37429</v>
      </c>
      <c r="H373" s="16">
        <v>0.10199999999999999</v>
      </c>
      <c r="I373" s="12">
        <v>37430</v>
      </c>
      <c r="J373" s="16">
        <v>9.9000000000000005E-2</v>
      </c>
      <c r="K373" s="46">
        <v>37444</v>
      </c>
      <c r="L373" s="41">
        <v>18</v>
      </c>
      <c r="M373" s="10" t="s">
        <v>167</v>
      </c>
      <c r="N373" s="341">
        <f>TRUNC(AVERAGE(J373),3)</f>
        <v>9.9000000000000005E-2</v>
      </c>
    </row>
    <row r="374" spans="1:14" ht="15.75" customHeight="1" x14ac:dyDescent="0.25">
      <c r="A374" s="163" t="s">
        <v>35</v>
      </c>
      <c r="B374" s="58" t="s">
        <v>53</v>
      </c>
      <c r="C374" s="10">
        <v>2003</v>
      </c>
      <c r="D374" s="16">
        <v>9.2999999999999999E-2</v>
      </c>
      <c r="E374" s="12">
        <v>37797</v>
      </c>
      <c r="F374" s="16">
        <v>9.0999999999999998E-2</v>
      </c>
      <c r="G374" s="12">
        <v>37790</v>
      </c>
      <c r="H374" s="16">
        <v>8.7999999999999995E-2</v>
      </c>
      <c r="I374" s="12">
        <v>37794</v>
      </c>
      <c r="J374" s="16">
        <v>8.6999999999999994E-2</v>
      </c>
      <c r="K374" s="46">
        <v>37796</v>
      </c>
      <c r="L374" s="41">
        <v>4</v>
      </c>
      <c r="M374" s="10" t="s">
        <v>168</v>
      </c>
      <c r="N374" s="341">
        <f>TRUNC(AVERAGE(J373:J374),3)</f>
        <v>9.2999999999999999E-2</v>
      </c>
    </row>
    <row r="375" spans="1:14" ht="15.75" customHeight="1" x14ac:dyDescent="0.25">
      <c r="A375" s="26" t="s">
        <v>120</v>
      </c>
      <c r="C375" s="10">
        <v>2004</v>
      </c>
      <c r="D375" s="16">
        <v>0.08</v>
      </c>
      <c r="E375" s="12">
        <v>38170</v>
      </c>
      <c r="F375" s="16">
        <v>7.9000000000000001E-2</v>
      </c>
      <c r="G375" s="12">
        <v>38252</v>
      </c>
      <c r="H375" s="16">
        <v>7.8E-2</v>
      </c>
      <c r="I375" s="12">
        <v>38202</v>
      </c>
      <c r="J375" s="16">
        <v>7.6999999999999999E-2</v>
      </c>
      <c r="K375" s="46">
        <v>38169</v>
      </c>
      <c r="L375" s="41">
        <v>0</v>
      </c>
      <c r="M375" s="10" t="s">
        <v>150</v>
      </c>
      <c r="N375" s="341">
        <f>TRUNC(AVERAGE(J373:J375),3)</f>
        <v>8.6999999999999994E-2</v>
      </c>
    </row>
    <row r="376" spans="1:14" ht="15.75" customHeight="1" x14ac:dyDescent="0.25">
      <c r="A376" s="59"/>
      <c r="C376" s="10">
        <v>2005</v>
      </c>
      <c r="D376" s="27">
        <v>9.4E-2</v>
      </c>
      <c r="E376" s="12">
        <v>38543</v>
      </c>
      <c r="F376" s="16">
        <v>8.8999999999999996E-2</v>
      </c>
      <c r="G376" s="12">
        <v>38530</v>
      </c>
      <c r="H376" s="16">
        <v>8.7999999999999995E-2</v>
      </c>
      <c r="I376" s="12">
        <v>38544</v>
      </c>
      <c r="J376" s="16">
        <v>8.5999999999999993E-2</v>
      </c>
      <c r="K376" s="46">
        <v>38528</v>
      </c>
      <c r="L376" s="41">
        <v>5</v>
      </c>
      <c r="M376" s="10" t="s">
        <v>151</v>
      </c>
      <c r="N376" s="341">
        <f>TRUNC(AVERAGE(J374:J376),3)</f>
        <v>8.3000000000000004E-2</v>
      </c>
    </row>
    <row r="377" spans="1:14" ht="15.75" customHeight="1" thickBot="1" x14ac:dyDescent="0.3">
      <c r="A377" s="59"/>
      <c r="C377" s="17">
        <v>2006</v>
      </c>
      <c r="D377" s="129">
        <v>0.08</v>
      </c>
      <c r="E377" s="19">
        <v>38884</v>
      </c>
      <c r="F377" s="28">
        <v>7.6999999999999999E-2</v>
      </c>
      <c r="G377" s="19">
        <v>38885</v>
      </c>
      <c r="H377" s="28">
        <v>6.7000000000000004E-2</v>
      </c>
      <c r="I377" s="19">
        <v>38874</v>
      </c>
      <c r="J377" s="28">
        <v>6.7000000000000004E-2</v>
      </c>
      <c r="K377" s="47">
        <v>38883</v>
      </c>
      <c r="L377" s="42">
        <v>0</v>
      </c>
      <c r="M377" s="17" t="s">
        <v>152</v>
      </c>
      <c r="N377" s="342">
        <f>TRUNC(AVERAGE(J375:J377),3)</f>
        <v>7.5999999999999998E-2</v>
      </c>
    </row>
    <row r="378" spans="1:14" ht="15.75" customHeight="1" x14ac:dyDescent="0.3">
      <c r="C378" s="117" t="s">
        <v>258</v>
      </c>
      <c r="D378" s="191"/>
      <c r="E378" s="191"/>
      <c r="F378" s="191"/>
      <c r="G378" s="191"/>
      <c r="H378" s="191"/>
      <c r="I378" s="191"/>
      <c r="J378" s="191"/>
      <c r="K378" s="191"/>
    </row>
    <row r="379" spans="1:14" ht="15.75" customHeight="1" x14ac:dyDescent="0.3">
      <c r="C379" s="117"/>
      <c r="D379" s="191"/>
      <c r="E379" s="191"/>
      <c r="F379" s="191"/>
      <c r="G379" s="191"/>
      <c r="H379" s="191"/>
      <c r="I379" s="191"/>
      <c r="J379" s="191"/>
      <c r="K379" s="191"/>
    </row>
    <row r="380" spans="1:14" ht="15.75" customHeight="1" thickBot="1" x14ac:dyDescent="0.3">
      <c r="D380" s="98"/>
      <c r="F380" s="98"/>
      <c r="H380" s="98"/>
    </row>
    <row r="381" spans="1:14" ht="15.75" customHeight="1" x14ac:dyDescent="0.3">
      <c r="A381" s="56" t="s">
        <v>33</v>
      </c>
      <c r="C381" s="240"/>
      <c r="D381" s="241"/>
      <c r="E381" s="242"/>
      <c r="F381" s="241"/>
      <c r="G381" s="242"/>
      <c r="H381" s="241"/>
      <c r="I381" s="242"/>
      <c r="J381" s="243"/>
      <c r="K381" s="242"/>
      <c r="L381" s="244"/>
      <c r="M381" s="358" t="s">
        <v>56</v>
      </c>
      <c r="N381" s="359"/>
    </row>
    <row r="382" spans="1:14" ht="15.75" customHeight="1" thickBot="1" x14ac:dyDescent="0.3">
      <c r="A382" s="49"/>
      <c r="B382" s="49"/>
      <c r="C382" s="4" t="s">
        <v>2</v>
      </c>
      <c r="D382" s="99" t="s">
        <v>3</v>
      </c>
      <c r="E382" s="5" t="s">
        <v>58</v>
      </c>
      <c r="F382" s="99" t="s">
        <v>4</v>
      </c>
      <c r="G382" s="5" t="s">
        <v>58</v>
      </c>
      <c r="H382" s="99" t="s">
        <v>5</v>
      </c>
      <c r="I382" s="5" t="s">
        <v>58</v>
      </c>
      <c r="J382" s="6" t="s">
        <v>6</v>
      </c>
      <c r="K382" s="5" t="s">
        <v>58</v>
      </c>
      <c r="L382" s="145" t="s">
        <v>272</v>
      </c>
      <c r="M382" s="23" t="s">
        <v>142</v>
      </c>
      <c r="N382" s="8" t="s">
        <v>57</v>
      </c>
    </row>
    <row r="383" spans="1:14" ht="15.75" customHeight="1" x14ac:dyDescent="0.3">
      <c r="A383" s="57"/>
      <c r="B383" s="62"/>
      <c r="C383" s="14">
        <v>1995</v>
      </c>
      <c r="D383" s="103">
        <v>0.10199999999999999</v>
      </c>
      <c r="E383" s="54"/>
      <c r="F383" s="103">
        <v>0.10100000000000001</v>
      </c>
      <c r="G383" s="54"/>
      <c r="H383" s="103">
        <v>9.9000000000000005E-2</v>
      </c>
      <c r="I383" s="54"/>
      <c r="J383" s="103">
        <v>9.1999999999999998E-2</v>
      </c>
      <c r="K383" s="118"/>
      <c r="L383" s="67">
        <v>9</v>
      </c>
      <c r="M383" s="14" t="s">
        <v>190</v>
      </c>
      <c r="N383" s="340">
        <f>TRUNC(AVERAGE(J383),3)</f>
        <v>9.1999999999999998E-2</v>
      </c>
    </row>
    <row r="384" spans="1:14" ht="15.75" customHeight="1" x14ac:dyDescent="0.25">
      <c r="A384" s="163" t="s">
        <v>211</v>
      </c>
      <c r="C384" s="10">
        <v>1996</v>
      </c>
      <c r="D384" s="16">
        <v>9.8000000000000004E-2</v>
      </c>
      <c r="E384" s="12"/>
      <c r="F384" s="16">
        <v>9.2999999999999999E-2</v>
      </c>
      <c r="G384" s="12"/>
      <c r="H384" s="16">
        <v>9.2999999999999999E-2</v>
      </c>
      <c r="I384" s="12"/>
      <c r="J384" s="16">
        <v>9.0999999999999998E-2</v>
      </c>
      <c r="K384" s="46"/>
      <c r="L384" s="41">
        <v>8</v>
      </c>
      <c r="M384" s="10" t="s">
        <v>189</v>
      </c>
      <c r="N384" s="341">
        <f>TRUNC(AVERAGE(J383:J384),3)</f>
        <v>9.0999999999999998E-2</v>
      </c>
    </row>
    <row r="385" spans="1:14" ht="15.75" customHeight="1" x14ac:dyDescent="0.25">
      <c r="A385" s="26" t="s">
        <v>117</v>
      </c>
      <c r="B385" s="22"/>
      <c r="C385" s="10">
        <v>1997</v>
      </c>
      <c r="D385" s="16">
        <v>0.108</v>
      </c>
      <c r="E385" s="12">
        <v>36002</v>
      </c>
      <c r="F385" s="16">
        <v>0.10100000000000001</v>
      </c>
      <c r="G385" s="12">
        <v>35993</v>
      </c>
      <c r="H385" s="16">
        <v>9.2999999999999999E-2</v>
      </c>
      <c r="I385" s="12">
        <v>35975</v>
      </c>
      <c r="J385" s="16">
        <v>9.0999999999999998E-2</v>
      </c>
      <c r="K385" s="46">
        <v>35939</v>
      </c>
      <c r="L385" s="41">
        <v>7</v>
      </c>
      <c r="M385" s="10" t="s">
        <v>143</v>
      </c>
      <c r="N385" s="341">
        <f>TRUNC(AVERAGE(J383:J385),3)</f>
        <v>9.0999999999999998E-2</v>
      </c>
    </row>
    <row r="386" spans="1:14" ht="15.75" customHeight="1" x14ac:dyDescent="0.25">
      <c r="A386" s="26"/>
      <c r="C386" s="10">
        <v>1998</v>
      </c>
      <c r="D386" s="16">
        <v>0.1</v>
      </c>
      <c r="E386" s="12">
        <v>36044</v>
      </c>
      <c r="F386" s="16">
        <v>9.7000000000000003E-2</v>
      </c>
      <c r="G386" s="12">
        <v>35930</v>
      </c>
      <c r="H386" s="16">
        <v>9.6000000000000002E-2</v>
      </c>
      <c r="I386" s="12">
        <v>35934</v>
      </c>
      <c r="J386" s="16">
        <v>9.5000000000000001E-2</v>
      </c>
      <c r="K386" s="46">
        <v>35929</v>
      </c>
      <c r="L386" s="41">
        <v>9</v>
      </c>
      <c r="M386" s="10" t="s">
        <v>144</v>
      </c>
      <c r="N386" s="341">
        <f t="shared" ref="N386:N392" si="17">TRUNC(AVERAGE(J384:J386),3)</f>
        <v>9.1999999999999998E-2</v>
      </c>
    </row>
    <row r="387" spans="1:14" ht="15.75" customHeight="1" x14ac:dyDescent="0.25">
      <c r="A387" s="9"/>
      <c r="C387" s="10">
        <v>1999</v>
      </c>
      <c r="D387" s="16">
        <v>9.0999999999999998E-2</v>
      </c>
      <c r="E387" s="12">
        <v>36405</v>
      </c>
      <c r="F387" s="16">
        <v>8.8999999999999996E-2</v>
      </c>
      <c r="G387" s="12">
        <v>36407</v>
      </c>
      <c r="H387" s="16">
        <v>8.7999999999999995E-2</v>
      </c>
      <c r="I387" s="12">
        <v>36322</v>
      </c>
      <c r="J387" s="16">
        <v>8.6999999999999994E-2</v>
      </c>
      <c r="K387" s="46">
        <v>36310</v>
      </c>
      <c r="L387" s="41">
        <v>8</v>
      </c>
      <c r="M387" s="10" t="s">
        <v>145</v>
      </c>
      <c r="N387" s="341">
        <f t="shared" si="17"/>
        <v>9.0999999999999998E-2</v>
      </c>
    </row>
    <row r="388" spans="1:14" ht="15.75" customHeight="1" x14ac:dyDescent="0.25">
      <c r="A388" s="9"/>
      <c r="C388" s="10">
        <v>2000</v>
      </c>
      <c r="D388" s="16">
        <v>9.1999999999999998E-2</v>
      </c>
      <c r="E388" s="12">
        <v>36753</v>
      </c>
      <c r="F388" s="16">
        <v>8.4000000000000005E-2</v>
      </c>
      <c r="G388" s="12">
        <v>36685</v>
      </c>
      <c r="H388" s="16">
        <v>8.4000000000000005E-2</v>
      </c>
      <c r="I388" s="12">
        <v>36686</v>
      </c>
      <c r="J388" s="16">
        <v>7.8E-2</v>
      </c>
      <c r="K388" s="46">
        <v>36768</v>
      </c>
      <c r="L388" s="41">
        <v>1</v>
      </c>
      <c r="M388" s="10" t="s">
        <v>146</v>
      </c>
      <c r="N388" s="341">
        <f t="shared" si="17"/>
        <v>8.5999999999999993E-2</v>
      </c>
    </row>
    <row r="389" spans="1:14" ht="15.75" customHeight="1" x14ac:dyDescent="0.25">
      <c r="A389" s="9"/>
      <c r="C389" s="10">
        <v>2001</v>
      </c>
      <c r="D389" s="16">
        <v>9.1999999999999998E-2</v>
      </c>
      <c r="E389" s="12">
        <v>37061</v>
      </c>
      <c r="F389" s="16">
        <v>0.09</v>
      </c>
      <c r="G389" s="12">
        <v>37055</v>
      </c>
      <c r="H389" s="16">
        <v>8.8999999999999996E-2</v>
      </c>
      <c r="I389" s="12">
        <v>37081</v>
      </c>
      <c r="J389" s="16">
        <v>8.8999999999999996E-2</v>
      </c>
      <c r="K389" s="46">
        <v>37110</v>
      </c>
      <c r="L389" s="41">
        <v>6</v>
      </c>
      <c r="M389" s="10" t="s">
        <v>147</v>
      </c>
      <c r="N389" s="341">
        <f t="shared" si="17"/>
        <v>8.4000000000000005E-2</v>
      </c>
    </row>
    <row r="390" spans="1:14" ht="15.75" customHeight="1" x14ac:dyDescent="0.25">
      <c r="A390" s="9"/>
      <c r="C390" s="10">
        <v>2002</v>
      </c>
      <c r="D390" s="16">
        <v>0.12</v>
      </c>
      <c r="E390" s="12">
        <v>37431</v>
      </c>
      <c r="F390" s="16">
        <v>0.108</v>
      </c>
      <c r="G390" s="12">
        <v>37453</v>
      </c>
      <c r="H390" s="16">
        <v>0.106</v>
      </c>
      <c r="I390" s="12">
        <v>37440</v>
      </c>
      <c r="J390" s="16">
        <v>0.104</v>
      </c>
      <c r="K390" s="46">
        <v>37430</v>
      </c>
      <c r="L390" s="41">
        <v>22</v>
      </c>
      <c r="M390" s="10" t="s">
        <v>148</v>
      </c>
      <c r="N390" s="341">
        <f t="shared" si="17"/>
        <v>0.09</v>
      </c>
    </row>
    <row r="391" spans="1:14" ht="15.75" customHeight="1" x14ac:dyDescent="0.25">
      <c r="A391" s="9"/>
      <c r="C391" s="10">
        <v>2003</v>
      </c>
      <c r="D391" s="16">
        <v>9.7000000000000003E-2</v>
      </c>
      <c r="E391" s="12">
        <v>37797</v>
      </c>
      <c r="F391" s="16">
        <v>9.5000000000000001E-2</v>
      </c>
      <c r="G391" s="12">
        <v>37790</v>
      </c>
      <c r="H391" s="16">
        <v>9.1999999999999998E-2</v>
      </c>
      <c r="I391" s="12">
        <v>37794</v>
      </c>
      <c r="J391" s="16">
        <v>8.5999999999999993E-2</v>
      </c>
      <c r="K391" s="46">
        <v>37803</v>
      </c>
      <c r="L391" s="41">
        <v>5</v>
      </c>
      <c r="M391" s="10" t="s">
        <v>149</v>
      </c>
      <c r="N391" s="341">
        <f t="shared" si="17"/>
        <v>9.2999999999999999E-2</v>
      </c>
    </row>
    <row r="392" spans="1:14" ht="15.75" customHeight="1" x14ac:dyDescent="0.25">
      <c r="A392" s="9"/>
      <c r="C392" s="10">
        <v>2004</v>
      </c>
      <c r="D392" s="16">
        <v>9.0999999999999998E-2</v>
      </c>
      <c r="E392" s="12">
        <v>38170</v>
      </c>
      <c r="F392" s="16">
        <v>8.4000000000000005E-2</v>
      </c>
      <c r="G392" s="12">
        <v>38169</v>
      </c>
      <c r="H392" s="16">
        <v>8.1000000000000003E-2</v>
      </c>
      <c r="I392" s="12">
        <v>38252</v>
      </c>
      <c r="J392" s="16">
        <v>7.5999999999999998E-2</v>
      </c>
      <c r="K392" s="46">
        <v>38202</v>
      </c>
      <c r="L392" s="41">
        <v>1</v>
      </c>
      <c r="M392" s="10" t="s">
        <v>150</v>
      </c>
      <c r="N392" s="341">
        <f t="shared" si="17"/>
        <v>8.7999999999999995E-2</v>
      </c>
    </row>
    <row r="393" spans="1:14" ht="15.75" customHeight="1" x14ac:dyDescent="0.25">
      <c r="A393" s="9"/>
      <c r="C393" s="10">
        <v>2005</v>
      </c>
      <c r="D393" s="27">
        <v>9.6000000000000002E-2</v>
      </c>
      <c r="E393" s="12">
        <v>38543</v>
      </c>
      <c r="F393" s="16">
        <v>8.7999999999999995E-2</v>
      </c>
      <c r="G393" s="12">
        <v>38544</v>
      </c>
      <c r="H393" s="16">
        <v>8.6999999999999994E-2</v>
      </c>
      <c r="I393" s="12">
        <v>38530</v>
      </c>
      <c r="J393" s="16">
        <v>8.5999999999999993E-2</v>
      </c>
      <c r="K393" s="46">
        <v>38528</v>
      </c>
      <c r="L393" s="41">
        <v>5</v>
      </c>
      <c r="M393" s="10" t="s">
        <v>151</v>
      </c>
      <c r="N393" s="341">
        <f>TRUNC(AVERAGE(J391:J393),3)</f>
        <v>8.2000000000000003E-2</v>
      </c>
    </row>
    <row r="394" spans="1:14" ht="15.75" customHeight="1" thickBot="1" x14ac:dyDescent="0.3">
      <c r="A394" s="9"/>
      <c r="C394" s="17">
        <v>2006</v>
      </c>
      <c r="D394" s="129">
        <v>7.4999999999999997E-2</v>
      </c>
      <c r="E394" s="19">
        <v>38884</v>
      </c>
      <c r="F394" s="28">
        <v>7.4999999999999997E-2</v>
      </c>
      <c r="G394" s="19">
        <v>38885</v>
      </c>
      <c r="H394" s="28">
        <v>7.3999999999999996E-2</v>
      </c>
      <c r="I394" s="19">
        <v>38899</v>
      </c>
      <c r="J394" s="28">
        <v>7.0000000000000007E-2</v>
      </c>
      <c r="K394" s="47">
        <v>38874</v>
      </c>
      <c r="L394" s="42">
        <v>0</v>
      </c>
      <c r="M394" s="17" t="s">
        <v>152</v>
      </c>
      <c r="N394" s="342">
        <f>TRUNC(AVERAGE(J392:J394),3)</f>
        <v>7.6999999999999999E-2</v>
      </c>
    </row>
    <row r="395" spans="1:14" ht="15.75" customHeight="1" x14ac:dyDescent="0.3">
      <c r="A395" s="9"/>
      <c r="C395" s="11"/>
      <c r="D395" s="27"/>
      <c r="E395" s="12"/>
      <c r="F395" s="16"/>
      <c r="G395" s="12"/>
      <c r="H395" s="16"/>
      <c r="I395" s="12"/>
      <c r="J395" s="13"/>
      <c r="K395" s="12"/>
      <c r="L395" s="11"/>
      <c r="M395" s="11"/>
      <c r="N395" s="13"/>
    </row>
    <row r="396" spans="1:14" ht="15.75" customHeight="1" thickBot="1" x14ac:dyDescent="0.3">
      <c r="D396" s="98"/>
      <c r="F396" s="98"/>
      <c r="H396" s="98"/>
    </row>
    <row r="397" spans="1:14" ht="15.75" customHeight="1" x14ac:dyDescent="0.3">
      <c r="A397" s="56" t="s">
        <v>33</v>
      </c>
      <c r="C397" s="240"/>
      <c r="D397" s="241"/>
      <c r="E397" s="242"/>
      <c r="F397" s="241"/>
      <c r="G397" s="242"/>
      <c r="H397" s="241"/>
      <c r="I397" s="242"/>
      <c r="J397" s="243"/>
      <c r="K397" s="242"/>
      <c r="L397" s="244"/>
      <c r="M397" s="358" t="s">
        <v>56</v>
      </c>
      <c r="N397" s="359"/>
    </row>
    <row r="398" spans="1:14" ht="15.75" customHeight="1" thickBot="1" x14ac:dyDescent="0.3">
      <c r="A398" s="9"/>
      <c r="C398" s="4" t="s">
        <v>2</v>
      </c>
      <c r="D398" s="99" t="s">
        <v>3</v>
      </c>
      <c r="E398" s="5" t="s">
        <v>58</v>
      </c>
      <c r="F398" s="99" t="s">
        <v>4</v>
      </c>
      <c r="G398" s="5" t="s">
        <v>58</v>
      </c>
      <c r="H398" s="99" t="s">
        <v>5</v>
      </c>
      <c r="I398" s="5" t="s">
        <v>58</v>
      </c>
      <c r="J398" s="6" t="s">
        <v>6</v>
      </c>
      <c r="K398" s="5" t="s">
        <v>58</v>
      </c>
      <c r="L398" s="145" t="s">
        <v>272</v>
      </c>
      <c r="M398" s="23" t="s">
        <v>142</v>
      </c>
      <c r="N398" s="8" t="s">
        <v>57</v>
      </c>
    </row>
    <row r="399" spans="1:14" ht="15.75" customHeight="1" x14ac:dyDescent="0.25">
      <c r="A399" s="9"/>
      <c r="C399" s="14">
        <v>1995</v>
      </c>
      <c r="D399" s="103">
        <v>0.106</v>
      </c>
      <c r="E399" s="54"/>
      <c r="F399" s="103">
        <v>0.10199999999999999</v>
      </c>
      <c r="G399" s="54"/>
      <c r="H399" s="103">
        <v>0.10100000000000001</v>
      </c>
      <c r="I399" s="54"/>
      <c r="J399" s="103">
        <v>0.1</v>
      </c>
      <c r="K399" s="118"/>
      <c r="L399" s="67">
        <v>8</v>
      </c>
      <c r="M399" s="14" t="s">
        <v>190</v>
      </c>
      <c r="N399" s="340">
        <f>TRUNC(AVERAGE(J399),3)</f>
        <v>0.1</v>
      </c>
    </row>
    <row r="400" spans="1:14" ht="15.75" customHeight="1" x14ac:dyDescent="0.25">
      <c r="A400" s="163" t="s">
        <v>223</v>
      </c>
      <c r="C400" s="10">
        <v>1996</v>
      </c>
      <c r="D400" s="16">
        <v>9.9000000000000005E-2</v>
      </c>
      <c r="E400" s="12"/>
      <c r="F400" s="16">
        <v>9.6000000000000002E-2</v>
      </c>
      <c r="G400" s="12"/>
      <c r="H400" s="16">
        <v>9.4E-2</v>
      </c>
      <c r="I400" s="12"/>
      <c r="J400" s="16">
        <v>9.0999999999999998E-2</v>
      </c>
      <c r="K400" s="46"/>
      <c r="L400" s="41">
        <v>7</v>
      </c>
      <c r="M400" s="10" t="s">
        <v>189</v>
      </c>
      <c r="N400" s="341">
        <f>TRUNC(AVERAGE(J399:J400),3)</f>
        <v>9.5000000000000001E-2</v>
      </c>
    </row>
    <row r="401" spans="1:14" ht="15.75" customHeight="1" x14ac:dyDescent="0.25">
      <c r="A401" s="26" t="s">
        <v>118</v>
      </c>
      <c r="B401" s="22"/>
      <c r="C401" s="10">
        <v>1997</v>
      </c>
      <c r="D401" s="16">
        <v>9.4E-2</v>
      </c>
      <c r="E401" s="12">
        <v>35993</v>
      </c>
      <c r="F401" s="16">
        <v>8.7999999999999995E-2</v>
      </c>
      <c r="G401" s="12">
        <v>35939</v>
      </c>
      <c r="H401" s="16">
        <v>8.5999999999999993E-2</v>
      </c>
      <c r="I401" s="12">
        <v>35974</v>
      </c>
      <c r="J401" s="16">
        <v>8.4000000000000005E-2</v>
      </c>
      <c r="K401" s="46">
        <v>35975</v>
      </c>
      <c r="L401" s="41">
        <v>3</v>
      </c>
      <c r="M401" s="10" t="s">
        <v>143</v>
      </c>
      <c r="N401" s="341">
        <f>TRUNC(AVERAGE(J399:J401),3)</f>
        <v>9.0999999999999998E-2</v>
      </c>
    </row>
    <row r="402" spans="1:14" ht="15.75" customHeight="1" x14ac:dyDescent="0.25">
      <c r="A402" s="26"/>
      <c r="C402" s="10">
        <v>1998</v>
      </c>
      <c r="D402" s="16">
        <v>0.10299999999999999</v>
      </c>
      <c r="E402" s="12">
        <v>35934</v>
      </c>
      <c r="F402" s="16">
        <v>0.10199999999999999</v>
      </c>
      <c r="G402" s="12">
        <v>35930</v>
      </c>
      <c r="H402" s="16">
        <v>0.10100000000000001</v>
      </c>
      <c r="I402" s="12">
        <v>35972</v>
      </c>
      <c r="J402" s="16">
        <v>0.09</v>
      </c>
      <c r="K402" s="46">
        <v>35929</v>
      </c>
      <c r="L402" s="41">
        <v>5</v>
      </c>
      <c r="M402" s="10" t="s">
        <v>144</v>
      </c>
      <c r="N402" s="341">
        <f t="shared" ref="N402:N408" si="18">TRUNC(AVERAGE(J400:J402),3)</f>
        <v>8.7999999999999995E-2</v>
      </c>
    </row>
    <row r="403" spans="1:14" ht="15.75" customHeight="1" x14ac:dyDescent="0.25">
      <c r="A403" s="9"/>
      <c r="C403" s="10">
        <v>1999</v>
      </c>
      <c r="D403" s="16">
        <v>9.2999999999999999E-2</v>
      </c>
      <c r="E403" s="12">
        <v>36333</v>
      </c>
      <c r="F403" s="16">
        <v>0.09</v>
      </c>
      <c r="G403" s="12">
        <v>36405</v>
      </c>
      <c r="H403" s="16">
        <v>8.8999999999999996E-2</v>
      </c>
      <c r="I403" s="12">
        <v>36365</v>
      </c>
      <c r="J403" s="16">
        <v>8.6999999999999994E-2</v>
      </c>
      <c r="K403" s="46">
        <v>36321</v>
      </c>
      <c r="L403" s="41">
        <v>10</v>
      </c>
      <c r="M403" s="10" t="s">
        <v>145</v>
      </c>
      <c r="N403" s="341">
        <f t="shared" si="18"/>
        <v>8.6999999999999994E-2</v>
      </c>
    </row>
    <row r="404" spans="1:14" ht="15.75" customHeight="1" x14ac:dyDescent="0.25">
      <c r="A404" s="9"/>
      <c r="C404" s="10">
        <v>2000</v>
      </c>
      <c r="D404" s="16">
        <v>8.7999999999999995E-2</v>
      </c>
      <c r="E404" s="12">
        <v>36686</v>
      </c>
      <c r="F404" s="16">
        <v>8.4000000000000005E-2</v>
      </c>
      <c r="G404" s="12">
        <v>36685</v>
      </c>
      <c r="H404" s="16">
        <v>0.08</v>
      </c>
      <c r="I404" s="12">
        <v>36753</v>
      </c>
      <c r="J404" s="16">
        <v>7.9000000000000001E-2</v>
      </c>
      <c r="K404" s="46">
        <v>36678</v>
      </c>
      <c r="L404" s="41">
        <v>1</v>
      </c>
      <c r="M404" s="10" t="s">
        <v>146</v>
      </c>
      <c r="N404" s="341">
        <f t="shared" si="18"/>
        <v>8.5000000000000006E-2</v>
      </c>
    </row>
    <row r="405" spans="1:14" ht="15.75" customHeight="1" x14ac:dyDescent="0.25">
      <c r="A405" s="9"/>
      <c r="C405" s="10">
        <v>2001</v>
      </c>
      <c r="D405" s="16">
        <v>0.09</v>
      </c>
      <c r="E405" s="12">
        <v>37061</v>
      </c>
      <c r="F405" s="16">
        <v>8.7999999999999995E-2</v>
      </c>
      <c r="G405" s="12">
        <v>37055</v>
      </c>
      <c r="H405" s="16">
        <v>0.08</v>
      </c>
      <c r="I405" s="12">
        <v>37446</v>
      </c>
      <c r="J405" s="16">
        <v>7.8E-2</v>
      </c>
      <c r="K405" s="46">
        <v>37425</v>
      </c>
      <c r="L405" s="41">
        <v>2</v>
      </c>
      <c r="M405" s="10" t="s">
        <v>147</v>
      </c>
      <c r="N405" s="341">
        <f t="shared" si="18"/>
        <v>8.1000000000000003E-2</v>
      </c>
    </row>
    <row r="406" spans="1:14" ht="15.75" customHeight="1" x14ac:dyDescent="0.25">
      <c r="A406" s="9"/>
      <c r="C406" s="10">
        <v>2002</v>
      </c>
      <c r="D406" s="16">
        <v>0.104</v>
      </c>
      <c r="E406" s="12">
        <v>37453</v>
      </c>
      <c r="F406" s="16">
        <v>9.6000000000000002E-2</v>
      </c>
      <c r="G406" s="12">
        <v>37431</v>
      </c>
      <c r="H406" s="16">
        <v>9.5000000000000001E-2</v>
      </c>
      <c r="I406" s="12">
        <v>37506</v>
      </c>
      <c r="J406" s="16">
        <v>9.1999999999999998E-2</v>
      </c>
      <c r="K406" s="46">
        <v>37452</v>
      </c>
      <c r="L406" s="41">
        <v>14</v>
      </c>
      <c r="M406" s="10" t="s">
        <v>148</v>
      </c>
      <c r="N406" s="341">
        <f t="shared" si="18"/>
        <v>8.3000000000000004E-2</v>
      </c>
    </row>
    <row r="407" spans="1:14" ht="15.75" customHeight="1" x14ac:dyDescent="0.25">
      <c r="A407" s="9"/>
      <c r="C407" s="10">
        <v>2003</v>
      </c>
      <c r="D407" s="16">
        <v>9.4E-2</v>
      </c>
      <c r="E407" s="12">
        <v>37797</v>
      </c>
      <c r="F407" s="16">
        <v>8.2000000000000003E-2</v>
      </c>
      <c r="G407" s="12">
        <v>37795</v>
      </c>
      <c r="H407" s="16">
        <v>8.2000000000000003E-2</v>
      </c>
      <c r="I407" s="12">
        <v>37796</v>
      </c>
      <c r="J407" s="16">
        <v>8.1000000000000003E-2</v>
      </c>
      <c r="K407" s="46">
        <v>37790</v>
      </c>
      <c r="L407" s="41">
        <v>1</v>
      </c>
      <c r="M407" s="10" t="s">
        <v>149</v>
      </c>
      <c r="N407" s="341">
        <f t="shared" si="18"/>
        <v>8.3000000000000004E-2</v>
      </c>
    </row>
    <row r="408" spans="1:14" ht="15.75" customHeight="1" x14ac:dyDescent="0.25">
      <c r="A408" s="9"/>
      <c r="C408" s="10">
        <v>2004</v>
      </c>
      <c r="D408" s="16">
        <v>7.9000000000000001E-2</v>
      </c>
      <c r="E408" s="12">
        <v>38170</v>
      </c>
      <c r="F408" s="16">
        <v>7.5999999999999998E-2</v>
      </c>
      <c r="G408" s="12">
        <v>38169</v>
      </c>
      <c r="H408" s="16">
        <v>7.2999999999999995E-2</v>
      </c>
      <c r="I408" s="12">
        <v>38554</v>
      </c>
      <c r="J408" s="16">
        <v>7.2999999999999995E-2</v>
      </c>
      <c r="K408" s="46">
        <v>38202</v>
      </c>
      <c r="L408" s="41">
        <v>0</v>
      </c>
      <c r="M408" s="10" t="s">
        <v>150</v>
      </c>
      <c r="N408" s="341">
        <f t="shared" si="18"/>
        <v>8.2000000000000003E-2</v>
      </c>
    </row>
    <row r="409" spans="1:14" ht="15.75" customHeight="1" x14ac:dyDescent="0.25">
      <c r="A409" s="9"/>
      <c r="C409" s="10">
        <v>2005</v>
      </c>
      <c r="D409" s="27">
        <v>8.1000000000000003E-2</v>
      </c>
      <c r="E409" s="12">
        <v>38543</v>
      </c>
      <c r="F409" s="16">
        <v>0.08</v>
      </c>
      <c r="G409" s="12">
        <v>38542</v>
      </c>
      <c r="H409" s="16">
        <v>7.9000000000000001E-2</v>
      </c>
      <c r="I409" s="12">
        <v>38544</v>
      </c>
      <c r="J409" s="16">
        <v>7.8E-2</v>
      </c>
      <c r="K409" s="46">
        <v>38460</v>
      </c>
      <c r="L409" s="41">
        <v>0</v>
      </c>
      <c r="M409" s="10" t="s">
        <v>151</v>
      </c>
      <c r="N409" s="341">
        <f>TRUNC(AVERAGE(J407:J409),3)</f>
        <v>7.6999999999999999E-2</v>
      </c>
    </row>
    <row r="410" spans="1:14" ht="15.75" customHeight="1" thickBot="1" x14ac:dyDescent="0.3">
      <c r="C410" s="17">
        <v>2006</v>
      </c>
      <c r="D410" s="129">
        <v>7.0999999999999994E-2</v>
      </c>
      <c r="E410" s="19">
        <v>38874</v>
      </c>
      <c r="F410" s="28">
        <v>7.0999999999999994E-2</v>
      </c>
      <c r="G410" s="19">
        <v>38883</v>
      </c>
      <c r="H410" s="28">
        <v>7.0000000000000007E-2</v>
      </c>
      <c r="I410" s="19">
        <v>38861</v>
      </c>
      <c r="J410" s="28">
        <v>6.9000000000000006E-2</v>
      </c>
      <c r="K410" s="47">
        <v>38863</v>
      </c>
      <c r="L410" s="42">
        <v>0</v>
      </c>
      <c r="M410" s="17" t="s">
        <v>152</v>
      </c>
      <c r="N410" s="342">
        <f>TRUNC(AVERAGE(J408:J410),3)</f>
        <v>7.2999999999999995E-2</v>
      </c>
    </row>
    <row r="411" spans="1:14" ht="15.75" customHeight="1" x14ac:dyDescent="0.3">
      <c r="C411" s="11"/>
      <c r="D411" s="27"/>
      <c r="E411" s="12"/>
      <c r="F411" s="16"/>
      <c r="G411" s="12"/>
      <c r="H411" s="16"/>
      <c r="I411" s="12"/>
      <c r="J411" s="13"/>
      <c r="K411" s="12"/>
      <c r="L411" s="11"/>
      <c r="M411" s="11"/>
      <c r="N411" s="13"/>
    </row>
    <row r="412" spans="1:14" ht="15.75" customHeight="1" thickBot="1" x14ac:dyDescent="0.3">
      <c r="D412" s="98"/>
      <c r="F412" s="98"/>
      <c r="H412" s="98"/>
    </row>
    <row r="413" spans="1:14" ht="15.75" customHeight="1" x14ac:dyDescent="0.3">
      <c r="A413" s="56" t="s">
        <v>33</v>
      </c>
      <c r="C413" s="240"/>
      <c r="D413" s="241"/>
      <c r="E413" s="242"/>
      <c r="F413" s="241"/>
      <c r="G413" s="242"/>
      <c r="H413" s="241"/>
      <c r="I413" s="242"/>
      <c r="J413" s="243"/>
      <c r="K413" s="242"/>
      <c r="L413" s="244"/>
      <c r="M413" s="358" t="s">
        <v>56</v>
      </c>
      <c r="N413" s="359"/>
    </row>
    <row r="414" spans="1:14" ht="15.75" customHeight="1" thickBot="1" x14ac:dyDescent="0.3">
      <c r="A414" s="9"/>
      <c r="C414" s="137" t="s">
        <v>2</v>
      </c>
      <c r="D414" s="138" t="s">
        <v>3</v>
      </c>
      <c r="E414" s="139" t="s">
        <v>58</v>
      </c>
      <c r="F414" s="138" t="s">
        <v>4</v>
      </c>
      <c r="G414" s="139" t="s">
        <v>58</v>
      </c>
      <c r="H414" s="138" t="s">
        <v>5</v>
      </c>
      <c r="I414" s="139" t="s">
        <v>58</v>
      </c>
      <c r="J414" s="60" t="s">
        <v>6</v>
      </c>
      <c r="K414" s="139" t="s">
        <v>58</v>
      </c>
      <c r="L414" s="145" t="s">
        <v>272</v>
      </c>
      <c r="M414" s="140" t="s">
        <v>142</v>
      </c>
      <c r="N414" s="141" t="s">
        <v>57</v>
      </c>
    </row>
    <row r="415" spans="1:14" ht="15.75" customHeight="1" x14ac:dyDescent="0.25">
      <c r="A415" s="9"/>
      <c r="C415" s="14">
        <v>1995</v>
      </c>
      <c r="D415" s="103">
        <v>0.10199999999999999</v>
      </c>
      <c r="E415" s="54"/>
      <c r="F415" s="103">
        <v>9.5000000000000001E-2</v>
      </c>
      <c r="G415" s="54"/>
      <c r="H415" s="103">
        <v>9.4E-2</v>
      </c>
      <c r="I415" s="54"/>
      <c r="J415" s="103">
        <v>0.09</v>
      </c>
      <c r="K415" s="118"/>
      <c r="L415" s="67">
        <v>5</v>
      </c>
      <c r="M415" s="14" t="s">
        <v>190</v>
      </c>
      <c r="N415" s="340">
        <f>TRUNC(AVERAGE(J415),3)</f>
        <v>0.09</v>
      </c>
    </row>
    <row r="416" spans="1:14" ht="15.75" customHeight="1" x14ac:dyDescent="0.25">
      <c r="A416" s="163" t="s">
        <v>240</v>
      </c>
      <c r="C416" s="10">
        <v>1996</v>
      </c>
      <c r="D416" s="16">
        <v>9.1999999999999998E-2</v>
      </c>
      <c r="E416" s="12"/>
      <c r="F416" s="16">
        <v>9.1999999999999998E-2</v>
      </c>
      <c r="G416" s="12"/>
      <c r="H416" s="16">
        <v>8.7999999999999995E-2</v>
      </c>
      <c r="I416" s="12"/>
      <c r="J416" s="16">
        <v>8.6999999999999994E-2</v>
      </c>
      <c r="K416" s="46"/>
      <c r="L416" s="41">
        <v>6</v>
      </c>
      <c r="M416" s="10" t="s">
        <v>189</v>
      </c>
      <c r="N416" s="341">
        <f>TRUNC(AVERAGE(J415:J416),3)</f>
        <v>8.7999999999999995E-2</v>
      </c>
    </row>
    <row r="417" spans="1:14" ht="15.75" customHeight="1" x14ac:dyDescent="0.25">
      <c r="A417" s="163" t="s">
        <v>239</v>
      </c>
      <c r="B417" s="22"/>
      <c r="C417" s="10">
        <v>1997</v>
      </c>
      <c r="D417" s="16">
        <v>0.105</v>
      </c>
      <c r="E417" s="12">
        <v>36002</v>
      </c>
      <c r="F417" s="16">
        <v>9.8000000000000004E-2</v>
      </c>
      <c r="G417" s="12">
        <v>35993</v>
      </c>
      <c r="H417" s="16">
        <v>9.0999999999999998E-2</v>
      </c>
      <c r="I417" s="12">
        <v>35939</v>
      </c>
      <c r="J417" s="16">
        <v>9.0999999999999998E-2</v>
      </c>
      <c r="K417" s="46">
        <v>35975</v>
      </c>
      <c r="L417" s="41">
        <v>6</v>
      </c>
      <c r="M417" s="10" t="s">
        <v>143</v>
      </c>
      <c r="N417" s="341">
        <f>TRUNC(AVERAGE(J415:J417),3)</f>
        <v>8.8999999999999996E-2</v>
      </c>
    </row>
    <row r="418" spans="1:14" ht="15.75" customHeight="1" x14ac:dyDescent="0.25">
      <c r="A418" s="26" t="s">
        <v>196</v>
      </c>
      <c r="C418" s="10">
        <v>1998</v>
      </c>
      <c r="D418" s="16">
        <v>9.8000000000000004E-2</v>
      </c>
      <c r="E418" s="12">
        <v>35972</v>
      </c>
      <c r="F418" s="16">
        <v>9.7000000000000003E-2</v>
      </c>
      <c r="G418" s="12">
        <v>35930</v>
      </c>
      <c r="H418" s="16">
        <v>9.7000000000000003E-2</v>
      </c>
      <c r="I418" s="12">
        <v>35934</v>
      </c>
      <c r="J418" s="16">
        <v>8.7999999999999995E-2</v>
      </c>
      <c r="K418" s="46">
        <v>35929</v>
      </c>
      <c r="L418" s="41">
        <v>7</v>
      </c>
      <c r="M418" s="10" t="s">
        <v>144</v>
      </c>
      <c r="N418" s="341">
        <f t="shared" ref="N418:N424" si="19">TRUNC(AVERAGE(J416:J418),3)</f>
        <v>8.7999999999999995E-2</v>
      </c>
    </row>
    <row r="419" spans="1:14" ht="15.75" customHeight="1" x14ac:dyDescent="0.25">
      <c r="A419" s="9"/>
      <c r="C419" s="10">
        <v>1999</v>
      </c>
      <c r="D419" s="16">
        <v>9.5000000000000001E-2</v>
      </c>
      <c r="E419" s="12">
        <v>36365</v>
      </c>
      <c r="F419" s="16">
        <v>9.5000000000000001E-2</v>
      </c>
      <c r="G419" s="12">
        <v>36405</v>
      </c>
      <c r="H419" s="16">
        <v>9.4E-2</v>
      </c>
      <c r="I419" s="12">
        <v>36333</v>
      </c>
      <c r="J419" s="16">
        <v>0.09</v>
      </c>
      <c r="K419" s="46">
        <v>36321</v>
      </c>
      <c r="L419" s="41">
        <v>9</v>
      </c>
      <c r="M419" s="10" t="s">
        <v>145</v>
      </c>
      <c r="N419" s="341">
        <f t="shared" si="19"/>
        <v>8.8999999999999996E-2</v>
      </c>
    </row>
    <row r="420" spans="1:14" ht="15.75" customHeight="1" x14ac:dyDescent="0.25">
      <c r="A420" s="9"/>
      <c r="C420" s="10">
        <v>2000</v>
      </c>
      <c r="D420" s="16">
        <v>8.8999999999999996E-2</v>
      </c>
      <c r="E420" s="12">
        <v>36753</v>
      </c>
      <c r="F420" s="16">
        <v>8.5999999999999993E-2</v>
      </c>
      <c r="G420" s="12">
        <v>36685</v>
      </c>
      <c r="H420" s="16">
        <v>8.5000000000000006E-2</v>
      </c>
      <c r="I420" s="12">
        <v>36686</v>
      </c>
      <c r="J420" s="16">
        <v>8.1000000000000003E-2</v>
      </c>
      <c r="K420" s="46">
        <v>36768</v>
      </c>
      <c r="L420" s="41">
        <v>3</v>
      </c>
      <c r="M420" s="10" t="s">
        <v>146</v>
      </c>
      <c r="N420" s="341">
        <f t="shared" si="19"/>
        <v>8.5999999999999993E-2</v>
      </c>
    </row>
    <row r="421" spans="1:14" ht="15.75" customHeight="1" x14ac:dyDescent="0.25">
      <c r="A421" s="9"/>
      <c r="C421" s="10">
        <v>2001</v>
      </c>
      <c r="D421" s="16">
        <v>9.4E-2</v>
      </c>
      <c r="E421" s="12">
        <v>37061</v>
      </c>
      <c r="F421" s="16">
        <v>9.1999999999999998E-2</v>
      </c>
      <c r="G421" s="12">
        <v>37055</v>
      </c>
      <c r="H421" s="16">
        <v>0.09</v>
      </c>
      <c r="I421" s="12">
        <v>37110</v>
      </c>
      <c r="J421" s="16">
        <v>8.2000000000000003E-2</v>
      </c>
      <c r="K421" s="46">
        <v>37111</v>
      </c>
      <c r="L421" s="41">
        <v>3</v>
      </c>
      <c r="M421" s="10" t="s">
        <v>147</v>
      </c>
      <c r="N421" s="341">
        <f t="shared" si="19"/>
        <v>8.4000000000000005E-2</v>
      </c>
    </row>
    <row r="422" spans="1:14" ht="15.75" customHeight="1" x14ac:dyDescent="0.25">
      <c r="A422" s="9"/>
      <c r="C422" s="10">
        <v>2002</v>
      </c>
      <c r="D422" s="16">
        <v>0.106</v>
      </c>
      <c r="E422" s="12">
        <v>37431</v>
      </c>
      <c r="F422" s="16">
        <v>0.10100000000000001</v>
      </c>
      <c r="G422" s="12">
        <v>37429</v>
      </c>
      <c r="H422" s="16">
        <v>0.10100000000000001</v>
      </c>
      <c r="I422" s="12">
        <v>37440</v>
      </c>
      <c r="J422" s="16">
        <v>0.1</v>
      </c>
      <c r="K422" s="46">
        <v>37430</v>
      </c>
      <c r="L422" s="41">
        <v>16</v>
      </c>
      <c r="M422" s="10" t="s">
        <v>148</v>
      </c>
      <c r="N422" s="341">
        <f t="shared" si="19"/>
        <v>8.6999999999999994E-2</v>
      </c>
    </row>
    <row r="423" spans="1:14" ht="15.75" customHeight="1" x14ac:dyDescent="0.25">
      <c r="A423" s="9"/>
      <c r="C423" s="10">
        <v>2003</v>
      </c>
      <c r="D423" s="16">
        <v>9.5000000000000001E-2</v>
      </c>
      <c r="E423" s="12">
        <v>37797</v>
      </c>
      <c r="F423" s="16">
        <v>8.4000000000000005E-2</v>
      </c>
      <c r="G423" s="12">
        <v>37858</v>
      </c>
      <c r="H423" s="16">
        <v>8.3000000000000004E-2</v>
      </c>
      <c r="I423" s="12">
        <v>37796</v>
      </c>
      <c r="J423" s="16">
        <v>8.2000000000000003E-2</v>
      </c>
      <c r="K423" s="46">
        <v>37794</v>
      </c>
      <c r="L423" s="41">
        <v>1</v>
      </c>
      <c r="M423" s="10" t="s">
        <v>149</v>
      </c>
      <c r="N423" s="341">
        <f t="shared" si="19"/>
        <v>8.7999999999999995E-2</v>
      </c>
    </row>
    <row r="424" spans="1:14" ht="15.75" customHeight="1" x14ac:dyDescent="0.25">
      <c r="A424" s="9"/>
      <c r="C424" s="10">
        <v>2004</v>
      </c>
      <c r="D424" s="16">
        <v>8.6999999999999994E-2</v>
      </c>
      <c r="E424" s="12">
        <v>38170</v>
      </c>
      <c r="F424" s="16">
        <v>0.08</v>
      </c>
      <c r="G424" s="12">
        <v>38169</v>
      </c>
      <c r="H424" s="16">
        <v>7.1999999999999995E-2</v>
      </c>
      <c r="I424" s="12">
        <v>38145</v>
      </c>
      <c r="J424" s="16">
        <v>7.1999999999999995E-2</v>
      </c>
      <c r="K424" s="46">
        <v>38202</v>
      </c>
      <c r="L424" s="41">
        <v>1</v>
      </c>
      <c r="M424" s="10" t="s">
        <v>150</v>
      </c>
      <c r="N424" s="341">
        <f t="shared" si="19"/>
        <v>8.4000000000000005E-2</v>
      </c>
    </row>
    <row r="425" spans="1:14" ht="15.75" customHeight="1" x14ac:dyDescent="0.25">
      <c r="A425" s="163"/>
      <c r="C425" s="10">
        <v>2005</v>
      </c>
      <c r="D425" s="27">
        <v>9.1999999999999998E-2</v>
      </c>
      <c r="E425" s="12">
        <v>38543</v>
      </c>
      <c r="F425" s="16">
        <v>8.6999999999999994E-2</v>
      </c>
      <c r="G425" s="12">
        <v>38528</v>
      </c>
      <c r="H425" s="16">
        <v>8.4000000000000005E-2</v>
      </c>
      <c r="I425" s="12">
        <v>38530</v>
      </c>
      <c r="J425" s="16">
        <v>8.4000000000000005E-2</v>
      </c>
      <c r="K425" s="46">
        <v>38542</v>
      </c>
      <c r="L425" s="41">
        <v>2</v>
      </c>
      <c r="M425" s="10" t="s">
        <v>151</v>
      </c>
      <c r="N425" s="341">
        <f>TRUNC(AVERAGE(J423:J425),3)</f>
        <v>7.9000000000000001E-2</v>
      </c>
    </row>
    <row r="426" spans="1:14" ht="15.75" customHeight="1" thickBot="1" x14ac:dyDescent="0.35">
      <c r="A426" s="163" t="s">
        <v>224</v>
      </c>
      <c r="C426" s="17" t="s">
        <v>262</v>
      </c>
      <c r="D426" s="129">
        <v>6.8000000000000005E-2</v>
      </c>
      <c r="E426" s="19">
        <v>38863</v>
      </c>
      <c r="F426" s="28">
        <v>6.7000000000000004E-2</v>
      </c>
      <c r="G426" s="19">
        <v>38946</v>
      </c>
      <c r="H426" s="28">
        <v>6.4000000000000001E-2</v>
      </c>
      <c r="I426" s="19">
        <v>38861</v>
      </c>
      <c r="J426" s="28">
        <v>6.3E-2</v>
      </c>
      <c r="K426" s="47">
        <v>38927</v>
      </c>
      <c r="L426" s="42">
        <v>0</v>
      </c>
      <c r="M426" s="17" t="s">
        <v>152</v>
      </c>
      <c r="N426" s="342">
        <f>TRUNC(AVERAGE(J424:J426),3)</f>
        <v>7.2999999999999995E-2</v>
      </c>
    </row>
    <row r="427" spans="1:14" ht="15.75" customHeight="1" x14ac:dyDescent="0.3">
      <c r="A427" s="26" t="s">
        <v>184</v>
      </c>
      <c r="C427" s="133" t="s">
        <v>306</v>
      </c>
      <c r="D427" s="105"/>
      <c r="E427" s="61"/>
      <c r="F427" s="105"/>
      <c r="G427" s="61"/>
      <c r="H427" s="105"/>
      <c r="I427" s="61"/>
      <c r="J427" s="61"/>
      <c r="K427" s="61"/>
      <c r="L427" s="61"/>
    </row>
    <row r="428" spans="1:14" ht="15.75" customHeight="1" x14ac:dyDescent="0.3">
      <c r="C428" s="133"/>
      <c r="D428" s="105"/>
      <c r="E428" s="61"/>
      <c r="F428" s="105"/>
      <c r="G428" s="61"/>
      <c r="H428" s="105"/>
      <c r="I428" s="61"/>
      <c r="J428" s="61"/>
      <c r="K428" s="61"/>
      <c r="L428" s="61"/>
    </row>
    <row r="429" spans="1:14" ht="15.75" customHeight="1" thickBot="1" x14ac:dyDescent="0.3">
      <c r="D429" s="98"/>
      <c r="F429" s="98"/>
      <c r="H429" s="98"/>
    </row>
    <row r="430" spans="1:14" ht="15.75" customHeight="1" x14ac:dyDescent="0.3">
      <c r="A430" s="56" t="s">
        <v>36</v>
      </c>
      <c r="C430" s="240"/>
      <c r="D430" s="241"/>
      <c r="E430" s="242"/>
      <c r="F430" s="241"/>
      <c r="G430" s="242"/>
      <c r="H430" s="241"/>
      <c r="I430" s="242"/>
      <c r="J430" s="243"/>
      <c r="K430" s="242"/>
      <c r="L430" s="244"/>
      <c r="M430" s="358" t="s">
        <v>56</v>
      </c>
      <c r="N430" s="359"/>
    </row>
    <row r="431" spans="1:14" ht="15.75" customHeight="1" thickBot="1" x14ac:dyDescent="0.3">
      <c r="A431" s="9"/>
      <c r="C431" s="137" t="s">
        <v>2</v>
      </c>
      <c r="D431" s="138" t="s">
        <v>3</v>
      </c>
      <c r="E431" s="139" t="s">
        <v>58</v>
      </c>
      <c r="F431" s="138" t="s">
        <v>4</v>
      </c>
      <c r="G431" s="139" t="s">
        <v>58</v>
      </c>
      <c r="H431" s="138" t="s">
        <v>5</v>
      </c>
      <c r="I431" s="139" t="s">
        <v>58</v>
      </c>
      <c r="J431" s="138" t="s">
        <v>6</v>
      </c>
      <c r="K431" s="139" t="s">
        <v>58</v>
      </c>
      <c r="L431" s="145" t="s">
        <v>272</v>
      </c>
      <c r="M431" s="140" t="s">
        <v>142</v>
      </c>
      <c r="N431" s="141" t="s">
        <v>57</v>
      </c>
    </row>
    <row r="432" spans="1:14" ht="15.75" customHeight="1" x14ac:dyDescent="0.25">
      <c r="A432" s="9"/>
      <c r="B432" s="62"/>
      <c r="C432" s="14">
        <v>1995</v>
      </c>
      <c r="D432" s="103">
        <v>0.111</v>
      </c>
      <c r="E432" s="54"/>
      <c r="F432" s="103">
        <v>0.10100000000000001</v>
      </c>
      <c r="G432" s="54"/>
      <c r="H432" s="103">
        <v>0.10100000000000001</v>
      </c>
      <c r="I432" s="54"/>
      <c r="J432" s="103">
        <v>9.9000000000000005E-2</v>
      </c>
      <c r="K432" s="118"/>
      <c r="L432" s="67">
        <v>16</v>
      </c>
      <c r="M432" s="14" t="s">
        <v>190</v>
      </c>
      <c r="N432" s="340">
        <f>TRUNC(AVERAGE(J432),3)</f>
        <v>9.9000000000000005E-2</v>
      </c>
    </row>
    <row r="433" spans="1:14" ht="15.75" customHeight="1" x14ac:dyDescent="0.25">
      <c r="A433" s="163" t="s">
        <v>141</v>
      </c>
      <c r="C433" s="10">
        <v>1996</v>
      </c>
      <c r="D433" s="16">
        <v>0.105</v>
      </c>
      <c r="E433" s="12"/>
      <c r="F433" s="16">
        <v>9.9000000000000005E-2</v>
      </c>
      <c r="G433" s="12"/>
      <c r="H433" s="16">
        <v>9.6000000000000002E-2</v>
      </c>
      <c r="I433" s="12"/>
      <c r="J433" s="16">
        <v>9.5000000000000001E-2</v>
      </c>
      <c r="K433" s="46"/>
      <c r="L433" s="41">
        <v>12</v>
      </c>
      <c r="M433" s="10" t="s">
        <v>189</v>
      </c>
      <c r="N433" s="341">
        <f>TRUNC(AVERAGE(J432:J433),3)</f>
        <v>9.7000000000000003E-2</v>
      </c>
    </row>
    <row r="434" spans="1:14" ht="15.75" customHeight="1" x14ac:dyDescent="0.25">
      <c r="A434" s="26" t="s">
        <v>121</v>
      </c>
      <c r="B434" s="22"/>
      <c r="C434" s="10">
        <v>1997</v>
      </c>
      <c r="D434" s="16">
        <v>0.10100000000000001</v>
      </c>
      <c r="E434" s="12">
        <v>35993</v>
      </c>
      <c r="F434" s="16">
        <v>9.4E-2</v>
      </c>
      <c r="G434" s="12">
        <v>35975</v>
      </c>
      <c r="H434" s="16">
        <v>0.09</v>
      </c>
      <c r="I434" s="12">
        <v>35939</v>
      </c>
      <c r="J434" s="16">
        <v>0.09</v>
      </c>
      <c r="K434" s="46">
        <v>36008</v>
      </c>
      <c r="L434" s="41">
        <v>7</v>
      </c>
      <c r="M434" s="10" t="s">
        <v>143</v>
      </c>
      <c r="N434" s="341">
        <f>TRUNC(AVERAGE(J432:J434),3)</f>
        <v>9.4E-2</v>
      </c>
    </row>
    <row r="435" spans="1:14" ht="15.75" customHeight="1" x14ac:dyDescent="0.25">
      <c r="A435" s="26"/>
      <c r="C435" s="10">
        <v>1998</v>
      </c>
      <c r="D435" s="16">
        <v>0.10199999999999999</v>
      </c>
      <c r="E435" s="12">
        <v>35934</v>
      </c>
      <c r="F435" s="16">
        <v>9.8000000000000004E-2</v>
      </c>
      <c r="G435" s="12">
        <v>35930</v>
      </c>
      <c r="H435" s="16">
        <v>9.4E-2</v>
      </c>
      <c r="I435" s="12">
        <v>35989</v>
      </c>
      <c r="J435" s="16">
        <v>9.0999999999999998E-2</v>
      </c>
      <c r="K435" s="46">
        <v>36051</v>
      </c>
      <c r="L435" s="41">
        <v>7</v>
      </c>
      <c r="M435" s="10" t="s">
        <v>144</v>
      </c>
      <c r="N435" s="341">
        <f t="shared" ref="N435:N441" si="20">TRUNC(AVERAGE(J433:J435),3)</f>
        <v>9.1999999999999998E-2</v>
      </c>
    </row>
    <row r="436" spans="1:14" ht="15.75" customHeight="1" x14ac:dyDescent="0.25">
      <c r="A436" s="9"/>
      <c r="C436" s="10">
        <v>1999</v>
      </c>
      <c r="D436" s="16">
        <v>0.106</v>
      </c>
      <c r="E436" s="12">
        <v>36405</v>
      </c>
      <c r="F436" s="16">
        <v>0.1</v>
      </c>
      <c r="G436" s="12">
        <v>36333</v>
      </c>
      <c r="H436" s="16">
        <v>9.6000000000000002E-2</v>
      </c>
      <c r="I436" s="12">
        <v>36406</v>
      </c>
      <c r="J436" s="16">
        <v>9.5000000000000001E-2</v>
      </c>
      <c r="K436" s="46">
        <v>36407</v>
      </c>
      <c r="L436" s="41">
        <v>14</v>
      </c>
      <c r="M436" s="10" t="s">
        <v>145</v>
      </c>
      <c r="N436" s="341">
        <f t="shared" si="20"/>
        <v>9.1999999999999998E-2</v>
      </c>
    </row>
    <row r="437" spans="1:14" ht="15.75" customHeight="1" x14ac:dyDescent="0.25">
      <c r="A437" s="9"/>
      <c r="C437" s="10">
        <v>2000</v>
      </c>
      <c r="D437" s="16">
        <v>9.1999999999999998E-2</v>
      </c>
      <c r="E437" s="12">
        <v>36753</v>
      </c>
      <c r="F437" s="16">
        <v>0.09</v>
      </c>
      <c r="G437" s="12">
        <v>36685</v>
      </c>
      <c r="H437" s="16">
        <v>8.8999999999999996E-2</v>
      </c>
      <c r="I437" s="12">
        <v>36686</v>
      </c>
      <c r="J437" s="16">
        <v>7.9000000000000001E-2</v>
      </c>
      <c r="K437" s="46">
        <v>36734</v>
      </c>
      <c r="L437" s="41">
        <v>3</v>
      </c>
      <c r="M437" s="10" t="s">
        <v>146</v>
      </c>
      <c r="N437" s="341">
        <f t="shared" si="20"/>
        <v>8.7999999999999995E-2</v>
      </c>
    </row>
    <row r="438" spans="1:14" ht="15.75" customHeight="1" x14ac:dyDescent="0.25">
      <c r="A438" s="9"/>
      <c r="C438" s="10">
        <v>2001</v>
      </c>
      <c r="D438" s="16">
        <v>9.0999999999999998E-2</v>
      </c>
      <c r="E438" s="12">
        <v>37111</v>
      </c>
      <c r="F438" s="16">
        <v>0.09</v>
      </c>
      <c r="G438" s="12">
        <v>37081</v>
      </c>
      <c r="H438" s="16">
        <v>8.8999999999999996E-2</v>
      </c>
      <c r="I438" s="12">
        <v>37110</v>
      </c>
      <c r="J438" s="16">
        <v>8.7999999999999995E-2</v>
      </c>
      <c r="K438" s="46">
        <v>37070</v>
      </c>
      <c r="L438" s="41">
        <v>7</v>
      </c>
      <c r="M438" s="10" t="s">
        <v>147</v>
      </c>
      <c r="N438" s="341">
        <f t="shared" si="20"/>
        <v>8.6999999999999994E-2</v>
      </c>
    </row>
    <row r="439" spans="1:14" ht="15.75" customHeight="1" x14ac:dyDescent="0.25">
      <c r="A439" s="9"/>
      <c r="C439" s="10">
        <v>2002</v>
      </c>
      <c r="D439" s="16">
        <v>0.11600000000000001</v>
      </c>
      <c r="E439" s="12">
        <v>37431</v>
      </c>
      <c r="F439" s="16">
        <v>0.106</v>
      </c>
      <c r="G439" s="12">
        <v>37429</v>
      </c>
      <c r="H439" s="16">
        <v>0.10299999999999999</v>
      </c>
      <c r="I439" s="12">
        <v>37430</v>
      </c>
      <c r="J439" s="16">
        <v>0.10299999999999999</v>
      </c>
      <c r="K439" s="46">
        <v>37506</v>
      </c>
      <c r="L439" s="41">
        <v>24</v>
      </c>
      <c r="M439" s="10" t="s">
        <v>148</v>
      </c>
      <c r="N439" s="341">
        <f t="shared" si="20"/>
        <v>0.09</v>
      </c>
    </row>
    <row r="440" spans="1:14" ht="15.75" customHeight="1" x14ac:dyDescent="0.25">
      <c r="A440" s="9"/>
      <c r="C440" s="10">
        <v>2003</v>
      </c>
      <c r="D440" s="16">
        <v>0.10100000000000001</v>
      </c>
      <c r="E440" s="12">
        <v>37797</v>
      </c>
      <c r="F440" s="16">
        <v>9.0999999999999998E-2</v>
      </c>
      <c r="G440" s="12">
        <v>37790</v>
      </c>
      <c r="H440" s="16">
        <v>0.09</v>
      </c>
      <c r="I440" s="12">
        <v>37794</v>
      </c>
      <c r="J440" s="16">
        <v>8.8999999999999996E-2</v>
      </c>
      <c r="K440" s="46">
        <v>37795</v>
      </c>
      <c r="L440" s="41">
        <v>5</v>
      </c>
      <c r="M440" s="10" t="s">
        <v>149</v>
      </c>
      <c r="N440" s="341">
        <f t="shared" si="20"/>
        <v>9.2999999999999999E-2</v>
      </c>
    </row>
    <row r="441" spans="1:14" ht="15.75" customHeight="1" x14ac:dyDescent="0.25">
      <c r="A441" s="9"/>
      <c r="C441" s="10">
        <v>2004</v>
      </c>
      <c r="D441" s="16">
        <v>8.3000000000000004E-2</v>
      </c>
      <c r="E441" s="12">
        <v>38170</v>
      </c>
      <c r="F441" s="16">
        <v>8.3000000000000004E-2</v>
      </c>
      <c r="G441" s="12">
        <v>38252</v>
      </c>
      <c r="H441" s="16">
        <v>7.8E-2</v>
      </c>
      <c r="I441" s="12">
        <v>38169</v>
      </c>
      <c r="J441" s="16">
        <v>7.6999999999999999E-2</v>
      </c>
      <c r="K441" s="46">
        <v>38202</v>
      </c>
      <c r="L441" s="41">
        <v>0</v>
      </c>
      <c r="M441" s="10" t="s">
        <v>150</v>
      </c>
      <c r="N441" s="341">
        <f t="shared" si="20"/>
        <v>8.8999999999999996E-2</v>
      </c>
    </row>
    <row r="442" spans="1:14" ht="15.75" customHeight="1" x14ac:dyDescent="0.3">
      <c r="A442" s="9"/>
      <c r="C442" s="10" t="s">
        <v>277</v>
      </c>
      <c r="D442" s="16">
        <v>9.0999999999999998E-2</v>
      </c>
      <c r="E442" s="12">
        <v>39254</v>
      </c>
      <c r="F442" s="16">
        <v>8.7999999999999995E-2</v>
      </c>
      <c r="G442" s="12">
        <v>39273</v>
      </c>
      <c r="H442" s="16">
        <v>8.6999999999999994E-2</v>
      </c>
      <c r="I442" s="12">
        <v>39274</v>
      </c>
      <c r="J442" s="16">
        <v>8.5999999999999993E-2</v>
      </c>
      <c r="K442" s="46">
        <v>39263</v>
      </c>
      <c r="L442" s="41">
        <v>5</v>
      </c>
      <c r="M442" s="10" t="s">
        <v>151</v>
      </c>
      <c r="N442" s="341">
        <f>TRUNC(AVERAGE(J440:J442),3)</f>
        <v>8.4000000000000005E-2</v>
      </c>
    </row>
    <row r="443" spans="1:14" ht="15.75" customHeight="1" thickBot="1" x14ac:dyDescent="0.3">
      <c r="C443" s="17">
        <v>2006</v>
      </c>
      <c r="D443" s="28">
        <v>0.08</v>
      </c>
      <c r="E443" s="19">
        <v>39249</v>
      </c>
      <c r="F443" s="28">
        <v>7.8E-2</v>
      </c>
      <c r="G443" s="19">
        <v>39250</v>
      </c>
      <c r="H443" s="28">
        <v>7.5999999999999998E-2</v>
      </c>
      <c r="I443" s="19">
        <v>39264</v>
      </c>
      <c r="J443" s="28">
        <v>7.2999999999999995E-2</v>
      </c>
      <c r="K443" s="47">
        <v>39248</v>
      </c>
      <c r="L443" s="42">
        <v>0</v>
      </c>
      <c r="M443" s="17" t="s">
        <v>152</v>
      </c>
      <c r="N443" s="342">
        <f>TRUNC(AVERAGE(J441:J443),3)</f>
        <v>7.8E-2</v>
      </c>
    </row>
    <row r="444" spans="1:14" ht="15.75" customHeight="1" x14ac:dyDescent="0.3">
      <c r="B444" s="61"/>
      <c r="C444" s="262" t="s">
        <v>276</v>
      </c>
      <c r="D444" s="262"/>
      <c r="E444" s="262"/>
      <c r="F444" s="262"/>
      <c r="G444" s="262"/>
      <c r="H444" s="262"/>
      <c r="I444" s="262"/>
      <c r="J444" s="262"/>
      <c r="K444" s="262"/>
      <c r="L444" s="11"/>
      <c r="M444" s="11"/>
      <c r="N444" s="13"/>
    </row>
    <row r="445" spans="1:14" ht="15.75" customHeight="1" x14ac:dyDescent="0.3">
      <c r="B445" s="61"/>
      <c r="C445" s="262"/>
      <c r="D445" s="262"/>
      <c r="E445" s="262"/>
      <c r="F445" s="262"/>
      <c r="G445" s="262"/>
      <c r="H445" s="262"/>
      <c r="I445" s="262"/>
      <c r="J445" s="262"/>
      <c r="K445" s="262"/>
      <c r="L445" s="11"/>
      <c r="M445" s="11"/>
      <c r="N445" s="13"/>
    </row>
    <row r="446" spans="1:14" ht="15.75" customHeight="1" x14ac:dyDescent="0.25">
      <c r="D446" s="98"/>
      <c r="F446" s="98"/>
      <c r="H446" s="98"/>
    </row>
    <row r="447" spans="1:14" ht="21" x14ac:dyDescent="0.4">
      <c r="D447" s="98"/>
      <c r="E447" s="63" t="s">
        <v>186</v>
      </c>
      <c r="F447" s="98"/>
      <c r="H447" s="98"/>
    </row>
    <row r="448" spans="1:14" ht="15.75" customHeight="1" x14ac:dyDescent="0.3">
      <c r="D448" s="98"/>
      <c r="E448" s="57" t="s">
        <v>0</v>
      </c>
      <c r="F448" s="98"/>
      <c r="H448" s="98"/>
    </row>
    <row r="449" spans="1:14" ht="15.75" customHeight="1" thickBot="1" x14ac:dyDescent="0.3">
      <c r="D449" s="98"/>
      <c r="F449" s="98"/>
      <c r="H449" s="98"/>
    </row>
    <row r="450" spans="1:14" ht="15.75" customHeight="1" x14ac:dyDescent="0.3">
      <c r="A450" s="57" t="s">
        <v>50</v>
      </c>
      <c r="C450" s="220"/>
      <c r="D450" s="221"/>
      <c r="E450" s="222"/>
      <c r="F450" s="221"/>
      <c r="G450" s="222"/>
      <c r="H450" s="221"/>
      <c r="I450" s="222"/>
      <c r="J450" s="223"/>
      <c r="K450" s="222"/>
      <c r="L450" s="250"/>
      <c r="M450" s="358" t="s">
        <v>56</v>
      </c>
      <c r="N450" s="359"/>
    </row>
    <row r="451" spans="1:14" ht="15.75" customHeight="1" thickBot="1" x14ac:dyDescent="0.3">
      <c r="A451" s="68"/>
      <c r="C451" s="137" t="s">
        <v>2</v>
      </c>
      <c r="D451" s="138" t="s">
        <v>3</v>
      </c>
      <c r="E451" s="139" t="s">
        <v>58</v>
      </c>
      <c r="F451" s="138" t="s">
        <v>4</v>
      </c>
      <c r="G451" s="139" t="s">
        <v>58</v>
      </c>
      <c r="H451" s="138" t="s">
        <v>5</v>
      </c>
      <c r="I451" s="139" t="s">
        <v>58</v>
      </c>
      <c r="J451" s="60" t="s">
        <v>6</v>
      </c>
      <c r="K451" s="139" t="s">
        <v>58</v>
      </c>
      <c r="L451" s="145" t="s">
        <v>272</v>
      </c>
      <c r="M451" s="142" t="s">
        <v>142</v>
      </c>
      <c r="N451" s="143" t="s">
        <v>57</v>
      </c>
    </row>
    <row r="452" spans="1:14" ht="15.75" customHeight="1" x14ac:dyDescent="0.25">
      <c r="A452" s="26"/>
      <c r="C452" s="14">
        <v>2001</v>
      </c>
      <c r="D452" s="103">
        <v>8.6999999999999994E-2</v>
      </c>
      <c r="E452" s="54">
        <v>37055</v>
      </c>
      <c r="F452" s="103">
        <v>8.1000000000000003E-2</v>
      </c>
      <c r="G452" s="54">
        <v>37061</v>
      </c>
      <c r="H452" s="103">
        <v>8.1000000000000003E-2</v>
      </c>
      <c r="I452" s="54">
        <v>37140</v>
      </c>
      <c r="J452" s="103">
        <v>7.9000000000000001E-2</v>
      </c>
      <c r="K452" s="118">
        <v>37017</v>
      </c>
      <c r="L452" s="67">
        <v>1</v>
      </c>
      <c r="M452" s="14" t="s">
        <v>154</v>
      </c>
      <c r="N452" s="340">
        <f>TRUNC(AVERAGE(J452),3)</f>
        <v>7.9000000000000001E-2</v>
      </c>
    </row>
    <row r="453" spans="1:14" ht="15.75" customHeight="1" x14ac:dyDescent="0.25">
      <c r="A453" s="164" t="s">
        <v>51</v>
      </c>
      <c r="C453" s="10">
        <v>2002</v>
      </c>
      <c r="D453" s="16">
        <v>0.104</v>
      </c>
      <c r="E453" s="12">
        <v>37428</v>
      </c>
      <c r="F453" s="16">
        <v>0.10199999999999999</v>
      </c>
      <c r="G453" s="12">
        <v>37429</v>
      </c>
      <c r="H453" s="16">
        <v>9.7000000000000003E-2</v>
      </c>
      <c r="I453" s="12">
        <v>37506</v>
      </c>
      <c r="J453" s="16">
        <v>9.6000000000000002E-2</v>
      </c>
      <c r="K453" s="46">
        <v>37430</v>
      </c>
      <c r="L453" s="41">
        <v>12</v>
      </c>
      <c r="M453" s="10" t="s">
        <v>155</v>
      </c>
      <c r="N453" s="341">
        <f>TRUNC(AVERAGE(J452:J453),3)</f>
        <v>8.6999999999999994E-2</v>
      </c>
    </row>
    <row r="454" spans="1:14" ht="15.75" customHeight="1" x14ac:dyDescent="0.25">
      <c r="A454" s="26" t="s">
        <v>133</v>
      </c>
      <c r="C454" s="10">
        <v>2003</v>
      </c>
      <c r="D454" s="16">
        <v>8.7999999999999995E-2</v>
      </c>
      <c r="E454" s="12">
        <v>37797</v>
      </c>
      <c r="F454" s="16">
        <v>8.5000000000000006E-2</v>
      </c>
      <c r="G454" s="12">
        <v>37790</v>
      </c>
      <c r="H454" s="16">
        <v>0.08</v>
      </c>
      <c r="I454" s="12">
        <v>37796</v>
      </c>
      <c r="J454" s="16">
        <v>7.9000000000000001E-2</v>
      </c>
      <c r="K454" s="46">
        <v>37853</v>
      </c>
      <c r="L454" s="41">
        <v>2</v>
      </c>
      <c r="M454" s="10" t="s">
        <v>149</v>
      </c>
      <c r="N454" s="341">
        <f>TRUNC(AVERAGE(J452:J454),3)</f>
        <v>8.4000000000000005E-2</v>
      </c>
    </row>
    <row r="455" spans="1:14" ht="15.75" customHeight="1" x14ac:dyDescent="0.25">
      <c r="A455" s="9"/>
      <c r="C455" s="10">
        <v>2004</v>
      </c>
      <c r="D455" s="16">
        <v>7.4999999999999997E-2</v>
      </c>
      <c r="E455" s="12">
        <v>38170</v>
      </c>
      <c r="F455" s="16">
        <v>7.4999999999999997E-2</v>
      </c>
      <c r="G455" s="12">
        <v>38252</v>
      </c>
      <c r="H455" s="16">
        <v>7.0999999999999994E-2</v>
      </c>
      <c r="I455" s="12">
        <v>38143</v>
      </c>
      <c r="J455" s="16">
        <v>7.0999999999999994E-2</v>
      </c>
      <c r="K455" s="46">
        <v>38169</v>
      </c>
      <c r="L455" s="41">
        <v>0</v>
      </c>
      <c r="M455" s="10" t="s">
        <v>150</v>
      </c>
      <c r="N455" s="341">
        <f>TRUNC(AVERAGE(J453:J455),3)</f>
        <v>8.2000000000000003E-2</v>
      </c>
    </row>
    <row r="456" spans="1:14" ht="15.75" customHeight="1" x14ac:dyDescent="0.25">
      <c r="A456" s="9"/>
      <c r="C456" s="10">
        <v>2005</v>
      </c>
      <c r="D456" s="27">
        <v>7.5999999999999998E-2</v>
      </c>
      <c r="E456" s="12">
        <v>38460</v>
      </c>
      <c r="F456" s="16">
        <v>7.5999999999999998E-2</v>
      </c>
      <c r="G456" s="12">
        <v>38529</v>
      </c>
      <c r="H456" s="16">
        <v>7.5999999999999998E-2</v>
      </c>
      <c r="I456" s="12">
        <v>38530</v>
      </c>
      <c r="J456" s="16">
        <v>7.4999999999999997E-2</v>
      </c>
      <c r="K456" s="46">
        <v>38607</v>
      </c>
      <c r="L456" s="41">
        <v>0</v>
      </c>
      <c r="M456" s="10" t="s">
        <v>151</v>
      </c>
      <c r="N456" s="341">
        <f>TRUNC(AVERAGE(J454:J456),3)</f>
        <v>7.4999999999999997E-2</v>
      </c>
    </row>
    <row r="457" spans="1:14" ht="15.75" customHeight="1" thickBot="1" x14ac:dyDescent="0.3">
      <c r="C457" s="17">
        <v>2006</v>
      </c>
      <c r="D457" s="129">
        <v>7.5999999999999998E-2</v>
      </c>
      <c r="E457" s="19">
        <v>38885</v>
      </c>
      <c r="F457" s="28">
        <v>7.4999999999999997E-2</v>
      </c>
      <c r="G457" s="19">
        <v>38883</v>
      </c>
      <c r="H457" s="28">
        <v>7.4999999999999997E-2</v>
      </c>
      <c r="I457" s="19">
        <v>38884</v>
      </c>
      <c r="J457" s="28">
        <v>7.2999999999999995E-2</v>
      </c>
      <c r="K457" s="47">
        <v>38874</v>
      </c>
      <c r="L457" s="42">
        <v>0</v>
      </c>
      <c r="M457" s="17" t="s">
        <v>152</v>
      </c>
      <c r="N457" s="342">
        <f>TRUNC(AVERAGE(J455:J457),3)</f>
        <v>7.2999999999999995E-2</v>
      </c>
    </row>
    <row r="458" spans="1:14" ht="15.75" customHeight="1" x14ac:dyDescent="0.3">
      <c r="C458" s="11"/>
      <c r="D458" s="27"/>
      <c r="E458" s="12"/>
      <c r="F458" s="16"/>
      <c r="G458" s="12"/>
      <c r="H458" s="16"/>
      <c r="I458" s="12"/>
      <c r="J458" s="13"/>
      <c r="K458" s="12"/>
      <c r="L458" s="11"/>
      <c r="M458" s="11"/>
      <c r="N458" s="13"/>
    </row>
    <row r="459" spans="1:14" ht="15.75" customHeight="1" thickBot="1" x14ac:dyDescent="0.3">
      <c r="D459" s="98"/>
      <c r="F459" s="98"/>
      <c r="H459" s="98"/>
    </row>
    <row r="460" spans="1:14" ht="15.75" customHeight="1" x14ac:dyDescent="0.3">
      <c r="A460" s="57" t="s">
        <v>41</v>
      </c>
      <c r="C460" s="220"/>
      <c r="D460" s="221"/>
      <c r="E460" s="222"/>
      <c r="F460" s="221"/>
      <c r="G460" s="222"/>
      <c r="H460" s="221"/>
      <c r="I460" s="222"/>
      <c r="J460" s="223"/>
      <c r="K460" s="222"/>
      <c r="L460" s="250"/>
      <c r="M460" s="358" t="s">
        <v>56</v>
      </c>
      <c r="N460" s="359"/>
    </row>
    <row r="461" spans="1:14" ht="15.75" customHeight="1" thickBot="1" x14ac:dyDescent="0.3">
      <c r="C461" s="137" t="s">
        <v>2</v>
      </c>
      <c r="D461" s="138" t="s">
        <v>3</v>
      </c>
      <c r="E461" s="139" t="s">
        <v>58</v>
      </c>
      <c r="F461" s="138" t="s">
        <v>4</v>
      </c>
      <c r="G461" s="139" t="s">
        <v>58</v>
      </c>
      <c r="H461" s="138" t="s">
        <v>5</v>
      </c>
      <c r="I461" s="139" t="s">
        <v>58</v>
      </c>
      <c r="J461" s="60" t="s">
        <v>6</v>
      </c>
      <c r="K461" s="139" t="s">
        <v>58</v>
      </c>
      <c r="L461" s="145" t="s">
        <v>272</v>
      </c>
      <c r="M461" s="140" t="s">
        <v>142</v>
      </c>
      <c r="N461" s="141" t="s">
        <v>57</v>
      </c>
    </row>
    <row r="462" spans="1:14" ht="15.75" customHeight="1" x14ac:dyDescent="0.3">
      <c r="A462" s="57"/>
      <c r="C462" s="14">
        <v>1995</v>
      </c>
      <c r="D462" s="103">
        <v>9.0999999999999998E-2</v>
      </c>
      <c r="E462" s="54"/>
      <c r="F462" s="103">
        <v>8.6999999999999994E-2</v>
      </c>
      <c r="G462" s="54"/>
      <c r="H462" s="103">
        <v>8.6999999999999994E-2</v>
      </c>
      <c r="I462" s="54"/>
      <c r="J462" s="103">
        <v>8.5000000000000006E-2</v>
      </c>
      <c r="K462" s="118"/>
      <c r="L462" s="67">
        <v>4</v>
      </c>
      <c r="M462" s="14" t="s">
        <v>190</v>
      </c>
      <c r="N462" s="340">
        <f>TRUNC(AVERAGE(J462),3)</f>
        <v>8.5000000000000006E-2</v>
      </c>
    </row>
    <row r="463" spans="1:14" ht="15.75" customHeight="1" x14ac:dyDescent="0.25">
      <c r="A463" s="164" t="s">
        <v>204</v>
      </c>
      <c r="C463" s="10">
        <v>1996</v>
      </c>
      <c r="D463" s="16">
        <v>0.105</v>
      </c>
      <c r="E463" s="12"/>
      <c r="F463" s="16">
        <v>0.10100000000000001</v>
      </c>
      <c r="G463" s="12"/>
      <c r="H463" s="16">
        <v>0.1</v>
      </c>
      <c r="I463" s="12"/>
      <c r="J463" s="16">
        <v>9.8000000000000004E-2</v>
      </c>
      <c r="K463" s="46"/>
      <c r="L463" s="41">
        <v>20</v>
      </c>
      <c r="M463" s="10" t="s">
        <v>189</v>
      </c>
      <c r="N463" s="341">
        <f>TRUNC(AVERAGE(J462:J463),3)</f>
        <v>9.0999999999999998E-2</v>
      </c>
    </row>
    <row r="464" spans="1:14" ht="15.75" customHeight="1" x14ac:dyDescent="0.25">
      <c r="A464" s="26" t="s">
        <v>128</v>
      </c>
      <c r="C464" s="10">
        <v>1997</v>
      </c>
      <c r="D464" s="16">
        <v>9.9000000000000005E-2</v>
      </c>
      <c r="E464" s="12">
        <v>35988</v>
      </c>
      <c r="F464" s="16">
        <v>8.6999999999999994E-2</v>
      </c>
      <c r="G464" s="12">
        <v>35993</v>
      </c>
      <c r="H464" s="16">
        <v>8.6999999999999994E-2</v>
      </c>
      <c r="I464" s="12">
        <v>35996</v>
      </c>
      <c r="J464" s="16">
        <v>8.3000000000000004E-2</v>
      </c>
      <c r="K464" s="46">
        <v>35974</v>
      </c>
      <c r="L464" s="41">
        <v>3</v>
      </c>
      <c r="M464" s="10" t="s">
        <v>143</v>
      </c>
      <c r="N464" s="341">
        <f>TRUNC(AVERAGE(J462:J464),3)</f>
        <v>8.7999999999999995E-2</v>
      </c>
    </row>
    <row r="465" spans="1:14" ht="15.75" customHeight="1" x14ac:dyDescent="0.25">
      <c r="C465" s="10">
        <v>1998</v>
      </c>
      <c r="D465" s="16">
        <v>9.2999999999999999E-2</v>
      </c>
      <c r="E465" s="12">
        <v>36051</v>
      </c>
      <c r="F465" s="16">
        <v>9.0999999999999998E-2</v>
      </c>
      <c r="G465" s="12">
        <v>36050</v>
      </c>
      <c r="H465" s="16">
        <v>8.7999999999999995E-2</v>
      </c>
      <c r="I465" s="12">
        <v>36028</v>
      </c>
      <c r="J465" s="16">
        <v>8.4000000000000005E-2</v>
      </c>
      <c r="K465" s="46">
        <v>35929</v>
      </c>
      <c r="L465" s="41">
        <v>3</v>
      </c>
      <c r="M465" s="10" t="s">
        <v>144</v>
      </c>
      <c r="N465" s="341">
        <f t="shared" ref="N465:N471" si="21">TRUNC(AVERAGE(J463:J465),3)</f>
        <v>8.7999999999999995E-2</v>
      </c>
    </row>
    <row r="466" spans="1:14" ht="15.75" customHeight="1" x14ac:dyDescent="0.35">
      <c r="A466" s="9" t="s">
        <v>7</v>
      </c>
      <c r="B466" s="44"/>
      <c r="C466" s="10">
        <v>1999</v>
      </c>
      <c r="D466" s="16">
        <v>9.1999999999999998E-2</v>
      </c>
      <c r="E466" s="12">
        <v>36408</v>
      </c>
      <c r="F466" s="16">
        <v>8.7999999999999995E-2</v>
      </c>
      <c r="G466" s="12">
        <v>36405</v>
      </c>
      <c r="H466" s="16">
        <v>8.5999999999999993E-2</v>
      </c>
      <c r="I466" s="12">
        <v>36333</v>
      </c>
      <c r="J466" s="16">
        <v>8.2000000000000003E-2</v>
      </c>
      <c r="K466" s="46">
        <v>36309</v>
      </c>
      <c r="L466" s="41">
        <v>3</v>
      </c>
      <c r="M466" s="10" t="s">
        <v>145</v>
      </c>
      <c r="N466" s="341">
        <f t="shared" si="21"/>
        <v>8.3000000000000004E-2</v>
      </c>
    </row>
    <row r="467" spans="1:14" ht="15.75" customHeight="1" x14ac:dyDescent="0.25">
      <c r="A467" s="49"/>
      <c r="B467" s="49"/>
      <c r="C467" s="10">
        <v>2000</v>
      </c>
      <c r="D467" s="16">
        <v>8.6999999999999994E-2</v>
      </c>
      <c r="E467" s="12">
        <v>36686</v>
      </c>
      <c r="F467" s="16">
        <v>8.3000000000000004E-2</v>
      </c>
      <c r="G467" s="12">
        <v>36685</v>
      </c>
      <c r="H467" s="16">
        <v>7.4999999999999997E-2</v>
      </c>
      <c r="I467" s="12">
        <v>36646</v>
      </c>
      <c r="J467" s="16">
        <v>7.4999999999999997E-2</v>
      </c>
      <c r="K467" s="46">
        <v>36734</v>
      </c>
      <c r="L467" s="41">
        <v>1</v>
      </c>
      <c r="M467" s="10" t="s">
        <v>146</v>
      </c>
      <c r="N467" s="341">
        <f t="shared" si="21"/>
        <v>0.08</v>
      </c>
    </row>
    <row r="468" spans="1:14" ht="15.75" customHeight="1" x14ac:dyDescent="0.25">
      <c r="A468" s="9"/>
      <c r="C468" s="10">
        <v>2001</v>
      </c>
      <c r="D468" s="16">
        <v>0.09</v>
      </c>
      <c r="E468" s="12">
        <v>37060</v>
      </c>
      <c r="F468" s="16">
        <v>8.5000000000000006E-2</v>
      </c>
      <c r="G468" s="12">
        <v>37055</v>
      </c>
      <c r="H468" s="16">
        <v>8.3000000000000004E-2</v>
      </c>
      <c r="I468" s="12">
        <v>37061</v>
      </c>
      <c r="J468" s="16">
        <v>8.2000000000000003E-2</v>
      </c>
      <c r="K468" s="46">
        <v>37016</v>
      </c>
      <c r="L468" s="41">
        <v>2</v>
      </c>
      <c r="M468" s="10" t="s">
        <v>147</v>
      </c>
      <c r="N468" s="341">
        <f t="shared" si="21"/>
        <v>7.9000000000000001E-2</v>
      </c>
    </row>
    <row r="469" spans="1:14" ht="15.75" customHeight="1" x14ac:dyDescent="0.25">
      <c r="A469" s="9"/>
      <c r="C469" s="10">
        <v>2002</v>
      </c>
      <c r="D469" s="16">
        <v>9.0999999999999998E-2</v>
      </c>
      <c r="E469" s="12">
        <v>37429</v>
      </c>
      <c r="F469" s="16">
        <v>8.5000000000000006E-2</v>
      </c>
      <c r="G469" s="12">
        <v>37430</v>
      </c>
      <c r="H469" s="16">
        <v>8.3000000000000004E-2</v>
      </c>
      <c r="I469" s="12">
        <v>37453</v>
      </c>
      <c r="J469" s="16">
        <v>8.2000000000000003E-2</v>
      </c>
      <c r="K469" s="46">
        <v>37478</v>
      </c>
      <c r="L469" s="41">
        <v>2</v>
      </c>
      <c r="M469" s="10" t="s">
        <v>148</v>
      </c>
      <c r="N469" s="341">
        <f t="shared" si="21"/>
        <v>7.9000000000000001E-2</v>
      </c>
    </row>
    <row r="470" spans="1:14" ht="15.75" customHeight="1" x14ac:dyDescent="0.25">
      <c r="A470" s="9"/>
      <c r="C470" s="10">
        <v>2003</v>
      </c>
      <c r="D470" s="16">
        <v>7.5999999999999998E-2</v>
      </c>
      <c r="E470" s="12">
        <v>37796</v>
      </c>
      <c r="F470" s="16">
        <v>6.9000000000000006E-2</v>
      </c>
      <c r="G470" s="12">
        <v>37797</v>
      </c>
      <c r="H470" s="16">
        <v>6.7000000000000004E-2</v>
      </c>
      <c r="I470" s="12">
        <v>37790</v>
      </c>
      <c r="J470" s="16">
        <v>6.6000000000000003E-2</v>
      </c>
      <c r="K470" s="46">
        <v>37789</v>
      </c>
      <c r="L470" s="41">
        <v>0</v>
      </c>
      <c r="M470" s="10" t="s">
        <v>149</v>
      </c>
      <c r="N470" s="341">
        <f t="shared" si="21"/>
        <v>7.5999999999999998E-2</v>
      </c>
    </row>
    <row r="471" spans="1:14" ht="15.75" customHeight="1" x14ac:dyDescent="0.25">
      <c r="A471" s="9"/>
      <c r="C471" s="10">
        <v>2004</v>
      </c>
      <c r="D471" s="16">
        <v>6.0999999999999999E-2</v>
      </c>
      <c r="E471" s="12">
        <v>38169</v>
      </c>
      <c r="F471" s="16">
        <v>0.06</v>
      </c>
      <c r="G471" s="12">
        <v>38144</v>
      </c>
      <c r="H471" s="16">
        <v>5.8000000000000003E-2</v>
      </c>
      <c r="I471" s="12">
        <v>38253</v>
      </c>
      <c r="J471" s="16">
        <v>5.7000000000000002E-2</v>
      </c>
      <c r="K471" s="46">
        <v>38168</v>
      </c>
      <c r="L471" s="41">
        <v>0</v>
      </c>
      <c r="M471" s="10" t="s">
        <v>150</v>
      </c>
      <c r="N471" s="341">
        <f t="shared" si="21"/>
        <v>6.8000000000000005E-2</v>
      </c>
    </row>
    <row r="472" spans="1:14" ht="15.75" customHeight="1" x14ac:dyDescent="0.25">
      <c r="A472" s="9"/>
      <c r="C472" s="10">
        <v>2005</v>
      </c>
      <c r="D472" s="27">
        <v>6.9000000000000006E-2</v>
      </c>
      <c r="E472" s="12">
        <v>38529</v>
      </c>
      <c r="F472" s="16">
        <v>6.8000000000000005E-2</v>
      </c>
      <c r="G472" s="12">
        <v>38530</v>
      </c>
      <c r="H472" s="16">
        <v>6.6000000000000003E-2</v>
      </c>
      <c r="I472" s="12">
        <v>38527</v>
      </c>
      <c r="J472" s="16">
        <v>6.4000000000000001E-2</v>
      </c>
      <c r="K472" s="46">
        <v>38565</v>
      </c>
      <c r="L472" s="41">
        <v>0</v>
      </c>
      <c r="M472" s="10" t="s">
        <v>151</v>
      </c>
      <c r="N472" s="341">
        <f>TRUNC(AVERAGE(J470:J472),3)</f>
        <v>6.2E-2</v>
      </c>
    </row>
    <row r="473" spans="1:14" ht="15.75" customHeight="1" thickBot="1" x14ac:dyDescent="0.3">
      <c r="A473" s="9"/>
      <c r="C473" s="17">
        <v>2006</v>
      </c>
      <c r="D473" s="129">
        <v>6.7000000000000004E-2</v>
      </c>
      <c r="E473" s="19">
        <v>38906</v>
      </c>
      <c r="F473" s="28">
        <v>6.3E-2</v>
      </c>
      <c r="G473" s="19">
        <v>38900</v>
      </c>
      <c r="H473" s="28">
        <v>6.2E-2</v>
      </c>
      <c r="I473" s="19">
        <v>38953</v>
      </c>
      <c r="J473" s="28">
        <v>0.06</v>
      </c>
      <c r="K473" s="47">
        <v>38899</v>
      </c>
      <c r="L473" s="42">
        <v>0</v>
      </c>
      <c r="M473" s="17" t="s">
        <v>152</v>
      </c>
      <c r="N473" s="342">
        <f>TRUNC(AVERAGE(J471:J473),3)</f>
        <v>0.06</v>
      </c>
    </row>
    <row r="474" spans="1:14" ht="15.75" customHeight="1" x14ac:dyDescent="0.3">
      <c r="A474" s="9"/>
      <c r="C474" s="11"/>
      <c r="D474" s="27"/>
      <c r="E474" s="12"/>
      <c r="F474" s="16"/>
      <c r="G474" s="12"/>
      <c r="H474" s="16"/>
      <c r="I474" s="12"/>
      <c r="J474" s="13"/>
      <c r="K474" s="12"/>
      <c r="L474" s="11"/>
      <c r="M474" s="11"/>
      <c r="N474" s="13"/>
    </row>
    <row r="475" spans="1:14" ht="15.75" customHeight="1" thickBot="1" x14ac:dyDescent="0.3">
      <c r="D475" s="98"/>
      <c r="F475" s="98"/>
      <c r="H475" s="98"/>
    </row>
    <row r="476" spans="1:14" ht="15.75" customHeight="1" x14ac:dyDescent="0.3">
      <c r="A476" s="57" t="s">
        <v>41</v>
      </c>
      <c r="C476" s="220"/>
      <c r="D476" s="221"/>
      <c r="E476" s="222"/>
      <c r="F476" s="221"/>
      <c r="G476" s="222"/>
      <c r="H476" s="221"/>
      <c r="I476" s="222"/>
      <c r="J476" s="223"/>
      <c r="K476" s="222"/>
      <c r="L476" s="250"/>
      <c r="M476" s="358" t="s">
        <v>56</v>
      </c>
      <c r="N476" s="359"/>
    </row>
    <row r="477" spans="1:14" ht="15.75" customHeight="1" thickBot="1" x14ac:dyDescent="0.3">
      <c r="A477" s="9"/>
      <c r="C477" s="137" t="s">
        <v>2</v>
      </c>
      <c r="D477" s="138" t="s">
        <v>3</v>
      </c>
      <c r="E477" s="139" t="s">
        <v>58</v>
      </c>
      <c r="F477" s="138" t="s">
        <v>4</v>
      </c>
      <c r="G477" s="139" t="s">
        <v>58</v>
      </c>
      <c r="H477" s="138" t="s">
        <v>5</v>
      </c>
      <c r="I477" s="139" t="s">
        <v>58</v>
      </c>
      <c r="J477" s="60" t="s">
        <v>6</v>
      </c>
      <c r="K477" s="139" t="s">
        <v>58</v>
      </c>
      <c r="L477" s="145" t="s">
        <v>272</v>
      </c>
      <c r="M477" s="142" t="s">
        <v>142</v>
      </c>
      <c r="N477" s="143" t="s">
        <v>57</v>
      </c>
    </row>
    <row r="478" spans="1:14" ht="15.75" customHeight="1" x14ac:dyDescent="0.25">
      <c r="A478" s="157"/>
      <c r="B478" s="151"/>
      <c r="C478" s="14">
        <v>2001</v>
      </c>
      <c r="D478" s="103">
        <v>0.09</v>
      </c>
      <c r="E478" s="54">
        <v>37060</v>
      </c>
      <c r="F478" s="103">
        <v>8.5000000000000006E-2</v>
      </c>
      <c r="G478" s="54">
        <v>37055</v>
      </c>
      <c r="H478" s="103">
        <v>8.4000000000000005E-2</v>
      </c>
      <c r="I478" s="54">
        <v>37061</v>
      </c>
      <c r="J478" s="103">
        <v>8.3000000000000004E-2</v>
      </c>
      <c r="K478" s="118">
        <v>37103</v>
      </c>
      <c r="L478" s="67">
        <v>2</v>
      </c>
      <c r="M478" s="14" t="s">
        <v>154</v>
      </c>
      <c r="N478" s="340">
        <f>TRUNC(AVERAGE(J478),3)</f>
        <v>8.3000000000000004E-2</v>
      </c>
    </row>
    <row r="479" spans="1:14" ht="15.75" customHeight="1" x14ac:dyDescent="0.25">
      <c r="A479" s="165" t="s">
        <v>47</v>
      </c>
      <c r="B479" s="151"/>
      <c r="C479" s="10">
        <v>2002</v>
      </c>
      <c r="D479" s="16">
        <v>0.104</v>
      </c>
      <c r="E479" s="12">
        <v>37428</v>
      </c>
      <c r="F479" s="16">
        <v>0.104</v>
      </c>
      <c r="G479" s="12">
        <v>37429</v>
      </c>
      <c r="H479" s="16">
        <v>0.10100000000000001</v>
      </c>
      <c r="I479" s="12">
        <v>37478</v>
      </c>
      <c r="J479" s="16">
        <v>9.9000000000000005E-2</v>
      </c>
      <c r="K479" s="46">
        <v>37506</v>
      </c>
      <c r="L479" s="41">
        <v>8</v>
      </c>
      <c r="M479" s="10" t="s">
        <v>155</v>
      </c>
      <c r="N479" s="341">
        <f>TRUNC(AVERAGE(J478:J479),3)</f>
        <v>9.0999999999999998E-2</v>
      </c>
    </row>
    <row r="480" spans="1:14" ht="15.75" customHeight="1" x14ac:dyDescent="0.25">
      <c r="A480" s="160" t="s">
        <v>129</v>
      </c>
      <c r="B480" s="151"/>
      <c r="C480" s="10">
        <v>2003</v>
      </c>
      <c r="D480" s="16">
        <v>0.09</v>
      </c>
      <c r="E480" s="12">
        <v>37796</v>
      </c>
      <c r="F480" s="16">
        <v>8.7999999999999995E-2</v>
      </c>
      <c r="G480" s="12">
        <v>37797</v>
      </c>
      <c r="H480" s="16">
        <v>8.1000000000000003E-2</v>
      </c>
      <c r="I480" s="12">
        <v>37795</v>
      </c>
      <c r="J480" s="16">
        <v>0.08</v>
      </c>
      <c r="K480" s="46">
        <v>37790</v>
      </c>
      <c r="L480" s="41">
        <v>2</v>
      </c>
      <c r="M480" s="10" t="s">
        <v>149</v>
      </c>
      <c r="N480" s="341">
        <f>TRUNC(AVERAGE(J478:J480),3)</f>
        <v>8.6999999999999994E-2</v>
      </c>
    </row>
    <row r="481" spans="1:14" ht="15.75" customHeight="1" x14ac:dyDescent="0.25">
      <c r="A481" s="157"/>
      <c r="B481" s="151"/>
      <c r="C481" s="10">
        <v>2004</v>
      </c>
      <c r="D481" s="16">
        <v>7.8E-2</v>
      </c>
      <c r="E481" s="12">
        <v>38169</v>
      </c>
      <c r="F481" s="16">
        <v>7.2999999999999995E-2</v>
      </c>
      <c r="G481" s="12">
        <v>38093</v>
      </c>
      <c r="H481" s="16">
        <v>7.1999999999999995E-2</v>
      </c>
      <c r="I481" s="12">
        <v>38106</v>
      </c>
      <c r="J481" s="16">
        <v>7.1999999999999995E-2</v>
      </c>
      <c r="K481" s="46">
        <v>38252</v>
      </c>
      <c r="L481" s="41">
        <v>0</v>
      </c>
      <c r="M481" s="10" t="s">
        <v>150</v>
      </c>
      <c r="N481" s="341">
        <f>TRUNC(AVERAGE(J479:J481),3)</f>
        <v>8.3000000000000004E-2</v>
      </c>
    </row>
    <row r="482" spans="1:14" ht="15.75" customHeight="1" x14ac:dyDescent="0.25">
      <c r="A482" s="157"/>
      <c r="B482" s="151"/>
      <c r="C482" s="10">
        <v>2005</v>
      </c>
      <c r="D482" s="27">
        <v>8.5000000000000006E-2</v>
      </c>
      <c r="E482" s="12">
        <v>38529</v>
      </c>
      <c r="F482" s="16">
        <v>8.1000000000000003E-2</v>
      </c>
      <c r="G482" s="12">
        <v>38527</v>
      </c>
      <c r="H482" s="16">
        <v>7.8E-2</v>
      </c>
      <c r="I482" s="12">
        <v>38530</v>
      </c>
      <c r="J482" s="16">
        <v>7.5999999999999998E-2</v>
      </c>
      <c r="K482" s="46">
        <v>38533</v>
      </c>
      <c r="L482" s="41">
        <v>1</v>
      </c>
      <c r="M482" s="10" t="s">
        <v>151</v>
      </c>
      <c r="N482" s="341">
        <f>TRUNC(AVERAGE(J480:J482),3)</f>
        <v>7.5999999999999998E-2</v>
      </c>
    </row>
    <row r="483" spans="1:14" ht="15.75" customHeight="1" thickBot="1" x14ac:dyDescent="0.3">
      <c r="C483" s="17">
        <v>2006</v>
      </c>
      <c r="D483" s="129">
        <v>7.5999999999999998E-2</v>
      </c>
      <c r="E483" s="19">
        <v>38885</v>
      </c>
      <c r="F483" s="28">
        <v>7.3999999999999996E-2</v>
      </c>
      <c r="G483" s="19">
        <v>38906</v>
      </c>
      <c r="H483" s="28">
        <v>7.1999999999999995E-2</v>
      </c>
      <c r="I483" s="19">
        <v>38861</v>
      </c>
      <c r="J483" s="28">
        <v>7.1999999999999995E-2</v>
      </c>
      <c r="K483" s="47">
        <v>38884</v>
      </c>
      <c r="L483" s="42">
        <v>0</v>
      </c>
      <c r="M483" s="17" t="s">
        <v>152</v>
      </c>
      <c r="N483" s="342">
        <f>TRUNC(AVERAGE(J481:J483),3)</f>
        <v>7.2999999999999995E-2</v>
      </c>
    </row>
    <row r="484" spans="1:14" ht="15.75" customHeight="1" x14ac:dyDescent="0.3">
      <c r="C484" s="11"/>
      <c r="D484" s="27"/>
      <c r="E484" s="12"/>
      <c r="F484" s="16"/>
      <c r="G484" s="12"/>
      <c r="H484" s="16"/>
      <c r="I484" s="12"/>
      <c r="J484" s="13"/>
      <c r="K484" s="12"/>
      <c r="L484" s="11"/>
      <c r="M484" s="11"/>
      <c r="N484" s="13"/>
    </row>
    <row r="485" spans="1:14" ht="15.75" customHeight="1" thickBot="1" x14ac:dyDescent="0.3">
      <c r="D485" s="98"/>
      <c r="F485" s="98"/>
      <c r="H485" s="98"/>
    </row>
    <row r="486" spans="1:14" ht="15.75" customHeight="1" x14ac:dyDescent="0.3">
      <c r="A486" s="57" t="s">
        <v>55</v>
      </c>
      <c r="C486" s="220"/>
      <c r="D486" s="221"/>
      <c r="E486" s="222"/>
      <c r="F486" s="221"/>
      <c r="G486" s="222"/>
      <c r="H486" s="221"/>
      <c r="I486" s="222"/>
      <c r="J486" s="223"/>
      <c r="K486" s="222"/>
      <c r="L486" s="250"/>
      <c r="M486" s="358" t="s">
        <v>56</v>
      </c>
      <c r="N486" s="359"/>
    </row>
    <row r="487" spans="1:14" ht="15.75" customHeight="1" thickBot="1" x14ac:dyDescent="0.3">
      <c r="C487" s="137" t="s">
        <v>2</v>
      </c>
      <c r="D487" s="138" t="s">
        <v>3</v>
      </c>
      <c r="E487" s="139" t="s">
        <v>58</v>
      </c>
      <c r="F487" s="138" t="s">
        <v>4</v>
      </c>
      <c r="G487" s="139" t="s">
        <v>58</v>
      </c>
      <c r="H487" s="138" t="s">
        <v>5</v>
      </c>
      <c r="I487" s="139" t="s">
        <v>58</v>
      </c>
      <c r="J487" s="60" t="s">
        <v>6</v>
      </c>
      <c r="K487" s="139" t="s">
        <v>58</v>
      </c>
      <c r="L487" s="145" t="s">
        <v>272</v>
      </c>
      <c r="M487" s="142" t="s">
        <v>142</v>
      </c>
      <c r="N487" s="143" t="s">
        <v>57</v>
      </c>
    </row>
    <row r="488" spans="1:14" ht="15.75" customHeight="1" x14ac:dyDescent="0.25">
      <c r="A488" s="9"/>
      <c r="C488" s="14">
        <v>2001</v>
      </c>
      <c r="D488" s="103">
        <v>8.1000000000000003E-2</v>
      </c>
      <c r="E488" s="54">
        <v>37016</v>
      </c>
      <c r="F488" s="103">
        <v>7.8E-2</v>
      </c>
      <c r="G488" s="54">
        <v>37027</v>
      </c>
      <c r="H488" s="103">
        <v>7.4999999999999997E-2</v>
      </c>
      <c r="I488" s="54">
        <v>37061</v>
      </c>
      <c r="J488" s="103">
        <v>7.3999999999999996E-2</v>
      </c>
      <c r="K488" s="118">
        <v>37020</v>
      </c>
      <c r="L488" s="67">
        <v>0</v>
      </c>
      <c r="M488" s="14" t="s">
        <v>154</v>
      </c>
      <c r="N488" s="340">
        <f>TRUNC(AVERAGE(J488),3)</f>
        <v>7.3999999999999996E-2</v>
      </c>
    </row>
    <row r="489" spans="1:14" ht="15.75" customHeight="1" x14ac:dyDescent="0.25">
      <c r="A489" s="164" t="s">
        <v>233</v>
      </c>
      <c r="C489" s="10">
        <v>2002</v>
      </c>
      <c r="D489" s="16">
        <v>9.2999999999999999E-2</v>
      </c>
      <c r="E489" s="12">
        <v>37429</v>
      </c>
      <c r="F489" s="16">
        <v>9.0999999999999998E-2</v>
      </c>
      <c r="G489" s="12">
        <v>37428</v>
      </c>
      <c r="H489" s="16">
        <v>8.8999999999999996E-2</v>
      </c>
      <c r="I489" s="12">
        <v>37478</v>
      </c>
      <c r="J489" s="16">
        <v>8.5999999999999993E-2</v>
      </c>
      <c r="K489" s="46">
        <v>37453</v>
      </c>
      <c r="L489" s="41">
        <v>6</v>
      </c>
      <c r="M489" s="10" t="s">
        <v>155</v>
      </c>
      <c r="N489" s="341">
        <f>TRUNC(AVERAGE(J488:J489),3)</f>
        <v>0.08</v>
      </c>
    </row>
    <row r="490" spans="1:14" ht="15.75" customHeight="1" x14ac:dyDescent="0.25">
      <c r="A490" s="26" t="s">
        <v>130</v>
      </c>
      <c r="C490" s="10">
        <v>2003</v>
      </c>
      <c r="D490" s="16">
        <v>7.9000000000000001E-2</v>
      </c>
      <c r="E490" s="12">
        <v>37796</v>
      </c>
      <c r="F490" s="16">
        <v>7.6999999999999999E-2</v>
      </c>
      <c r="G490" s="12">
        <v>37790</v>
      </c>
      <c r="H490" s="16">
        <v>6.8000000000000005E-2</v>
      </c>
      <c r="I490" s="12">
        <v>37795</v>
      </c>
      <c r="J490" s="16">
        <v>6.7000000000000004E-2</v>
      </c>
      <c r="K490" s="46">
        <v>37789</v>
      </c>
      <c r="L490" s="41">
        <v>0</v>
      </c>
      <c r="M490" s="10" t="s">
        <v>149</v>
      </c>
      <c r="N490" s="341">
        <f>TRUNC(AVERAGE(J488:J490),3)</f>
        <v>7.4999999999999997E-2</v>
      </c>
    </row>
    <row r="491" spans="1:14" ht="15.75" customHeight="1" x14ac:dyDescent="0.25">
      <c r="A491" s="9"/>
      <c r="C491" s="10">
        <v>2004</v>
      </c>
      <c r="D491" s="16">
        <v>6.4000000000000001E-2</v>
      </c>
      <c r="E491" s="12">
        <v>38144</v>
      </c>
      <c r="F491" s="16">
        <v>6.3E-2</v>
      </c>
      <c r="G491" s="12">
        <v>38106</v>
      </c>
      <c r="H491" s="16">
        <v>6.3E-2</v>
      </c>
      <c r="I491" s="12">
        <v>38253</v>
      </c>
      <c r="J491" s="16">
        <v>6.2E-2</v>
      </c>
      <c r="K491" s="46">
        <v>38168</v>
      </c>
      <c r="L491" s="41">
        <v>0</v>
      </c>
      <c r="M491" s="10" t="s">
        <v>150</v>
      </c>
      <c r="N491" s="341">
        <f>TRUNC(AVERAGE(J489:J491),3)</f>
        <v>7.0999999999999994E-2</v>
      </c>
    </row>
    <row r="492" spans="1:14" ht="15.75" customHeight="1" x14ac:dyDescent="0.25">
      <c r="A492" s="26"/>
      <c r="C492" s="10">
        <v>2005</v>
      </c>
      <c r="D492" s="27">
        <v>7.3999999999999996E-2</v>
      </c>
      <c r="E492" s="12">
        <v>38529</v>
      </c>
      <c r="F492" s="16">
        <v>7.3999999999999996E-2</v>
      </c>
      <c r="G492" s="12">
        <v>38566</v>
      </c>
      <c r="H492" s="16">
        <v>7.2999999999999995E-2</v>
      </c>
      <c r="I492" s="12">
        <v>38606</v>
      </c>
      <c r="J492" s="16">
        <v>7.0999999999999994E-2</v>
      </c>
      <c r="K492" s="46">
        <v>38526</v>
      </c>
      <c r="L492" s="41">
        <v>0</v>
      </c>
      <c r="M492" s="10" t="s">
        <v>151</v>
      </c>
      <c r="N492" s="341">
        <f>TRUNC(AVERAGE(J490:J492),3)</f>
        <v>6.6000000000000003E-2</v>
      </c>
    </row>
    <row r="493" spans="1:14" ht="15.75" customHeight="1" thickBot="1" x14ac:dyDescent="0.3">
      <c r="C493" s="17">
        <v>2006</v>
      </c>
      <c r="D493" s="129">
        <v>7.0999999999999994E-2</v>
      </c>
      <c r="E493" s="19">
        <v>38861</v>
      </c>
      <c r="F493" s="28">
        <v>6.8000000000000005E-2</v>
      </c>
      <c r="G493" s="19">
        <v>38917</v>
      </c>
      <c r="H493" s="28">
        <v>6.7000000000000004E-2</v>
      </c>
      <c r="I493" s="19">
        <v>38906</v>
      </c>
      <c r="J493" s="28">
        <v>6.5000000000000002E-2</v>
      </c>
      <c r="K493" s="47">
        <v>38864</v>
      </c>
      <c r="L493" s="42">
        <v>0</v>
      </c>
      <c r="M493" s="17" t="s">
        <v>152</v>
      </c>
      <c r="N493" s="342">
        <f>TRUNC(AVERAGE(J491:J493),3)</f>
        <v>6.6000000000000003E-2</v>
      </c>
    </row>
    <row r="494" spans="1:14" ht="15.75" customHeight="1" x14ac:dyDescent="0.3">
      <c r="C494" s="11"/>
      <c r="D494" s="27"/>
      <c r="E494" s="12"/>
      <c r="F494" s="16"/>
      <c r="G494" s="12"/>
      <c r="H494" s="16"/>
      <c r="I494" s="12"/>
      <c r="J494" s="13"/>
      <c r="K494" s="12"/>
      <c r="L494" s="11"/>
      <c r="M494" s="11"/>
      <c r="N494" s="13"/>
    </row>
    <row r="495" spans="1:14" ht="15.75" customHeight="1" x14ac:dyDescent="0.25">
      <c r="D495" s="98"/>
      <c r="F495" s="98"/>
      <c r="H495" s="98"/>
    </row>
    <row r="496" spans="1:14" ht="21" x14ac:dyDescent="0.4">
      <c r="D496" s="98"/>
      <c r="E496" s="69" t="s">
        <v>139</v>
      </c>
      <c r="F496" s="98"/>
      <c r="H496" s="98"/>
    </row>
    <row r="497" spans="1:14" ht="15.75" customHeight="1" x14ac:dyDescent="0.3">
      <c r="D497" s="98"/>
      <c r="E497" s="70" t="s">
        <v>0</v>
      </c>
      <c r="F497" s="98"/>
      <c r="H497" s="98"/>
    </row>
    <row r="498" spans="1:14" ht="15.75" customHeight="1" thickBot="1" x14ac:dyDescent="0.3">
      <c r="D498" s="98"/>
      <c r="F498" s="98"/>
      <c r="H498" s="98"/>
    </row>
    <row r="499" spans="1:14" ht="15.75" customHeight="1" x14ac:dyDescent="0.3">
      <c r="A499" s="70" t="s">
        <v>178</v>
      </c>
      <c r="C499" s="251"/>
      <c r="D499" s="252"/>
      <c r="E499" s="253"/>
      <c r="F499" s="252"/>
      <c r="G499" s="253"/>
      <c r="H499" s="252"/>
      <c r="I499" s="253"/>
      <c r="J499" s="254"/>
      <c r="K499" s="253"/>
      <c r="L499" s="255"/>
      <c r="M499" s="358" t="s">
        <v>56</v>
      </c>
      <c r="N499" s="359"/>
    </row>
    <row r="500" spans="1:14" ht="15.75" customHeight="1" thickBot="1" x14ac:dyDescent="0.3">
      <c r="C500" s="137" t="s">
        <v>2</v>
      </c>
      <c r="D500" s="138" t="s">
        <v>3</v>
      </c>
      <c r="E500" s="139" t="s">
        <v>58</v>
      </c>
      <c r="F500" s="138" t="s">
        <v>4</v>
      </c>
      <c r="G500" s="139" t="s">
        <v>58</v>
      </c>
      <c r="H500" s="138" t="s">
        <v>5</v>
      </c>
      <c r="I500" s="139" t="s">
        <v>58</v>
      </c>
      <c r="J500" s="60" t="s">
        <v>6</v>
      </c>
      <c r="K500" s="139" t="s">
        <v>58</v>
      </c>
      <c r="L500" s="145" t="s">
        <v>272</v>
      </c>
      <c r="M500" s="142" t="s">
        <v>142</v>
      </c>
      <c r="N500" s="143" t="s">
        <v>57</v>
      </c>
    </row>
    <row r="501" spans="1:14" ht="15.75" customHeight="1" x14ac:dyDescent="0.25">
      <c r="A501" s="64"/>
      <c r="C501" s="14">
        <v>2000</v>
      </c>
      <c r="D501" s="103">
        <v>9.5000000000000001E-2</v>
      </c>
      <c r="E501" s="54">
        <v>36678</v>
      </c>
      <c r="F501" s="103">
        <v>9.2999999999999999E-2</v>
      </c>
      <c r="G501" s="54">
        <v>36686</v>
      </c>
      <c r="H501" s="103">
        <v>9.0999999999999998E-2</v>
      </c>
      <c r="I501" s="54">
        <v>36685</v>
      </c>
      <c r="J501" s="103">
        <v>0.09</v>
      </c>
      <c r="K501" s="118">
        <v>36677</v>
      </c>
      <c r="L501" s="67">
        <v>4</v>
      </c>
      <c r="M501" s="14" t="s">
        <v>156</v>
      </c>
      <c r="N501" s="340">
        <f>TRUNC(AVERAGE(J501),3)</f>
        <v>0.09</v>
      </c>
    </row>
    <row r="502" spans="1:14" ht="15.75" customHeight="1" x14ac:dyDescent="0.25">
      <c r="A502" s="166" t="s">
        <v>43</v>
      </c>
      <c r="C502" s="10">
        <v>2001</v>
      </c>
      <c r="D502" s="16">
        <v>9.1999999999999998E-2</v>
      </c>
      <c r="E502" s="12">
        <v>37055</v>
      </c>
      <c r="F502" s="16">
        <v>9.0999999999999998E-2</v>
      </c>
      <c r="G502" s="12">
        <v>37060</v>
      </c>
      <c r="H502" s="16">
        <v>8.6999999999999994E-2</v>
      </c>
      <c r="I502" s="12">
        <v>37061</v>
      </c>
      <c r="J502" s="16">
        <v>8.5000000000000006E-2</v>
      </c>
      <c r="K502" s="46">
        <v>37015</v>
      </c>
      <c r="L502" s="41">
        <v>5</v>
      </c>
      <c r="M502" s="10" t="s">
        <v>157</v>
      </c>
      <c r="N502" s="341">
        <f>TRUNC(AVERAGE(J501:J502),3)</f>
        <v>8.6999999999999994E-2</v>
      </c>
    </row>
    <row r="503" spans="1:14" ht="15.75" customHeight="1" x14ac:dyDescent="0.25">
      <c r="A503" s="26" t="s">
        <v>132</v>
      </c>
      <c r="C503" s="10">
        <v>2002</v>
      </c>
      <c r="D503" s="16">
        <v>9.7000000000000003E-2</v>
      </c>
      <c r="E503" s="12">
        <v>37478</v>
      </c>
      <c r="F503" s="16">
        <v>9.5000000000000001E-2</v>
      </c>
      <c r="G503" s="12">
        <v>37445</v>
      </c>
      <c r="H503" s="16">
        <v>9.5000000000000001E-2</v>
      </c>
      <c r="I503" s="12">
        <v>37507</v>
      </c>
      <c r="J503" s="16">
        <v>9.2999999999999999E-2</v>
      </c>
      <c r="K503" s="46">
        <v>37452</v>
      </c>
      <c r="L503" s="41">
        <v>14</v>
      </c>
      <c r="M503" s="10" t="s">
        <v>148</v>
      </c>
      <c r="N503" s="341">
        <f>TRUNC(AVERAGE(J501:J503),3)</f>
        <v>8.8999999999999996E-2</v>
      </c>
    </row>
    <row r="504" spans="1:14" ht="15.75" customHeight="1" x14ac:dyDescent="0.25">
      <c r="C504" s="10">
        <v>2003</v>
      </c>
      <c r="D504" s="16">
        <v>9.7000000000000003E-2</v>
      </c>
      <c r="E504" s="12">
        <v>37790</v>
      </c>
      <c r="F504" s="16">
        <v>9.1999999999999998E-2</v>
      </c>
      <c r="G504" s="12">
        <v>37796</v>
      </c>
      <c r="H504" s="16">
        <v>9.1999999999999998E-2</v>
      </c>
      <c r="I504" s="12">
        <v>37797</v>
      </c>
      <c r="J504" s="16">
        <v>8.7999999999999995E-2</v>
      </c>
      <c r="K504" s="46">
        <v>37858</v>
      </c>
      <c r="L504" s="41">
        <v>4</v>
      </c>
      <c r="M504" s="10" t="s">
        <v>149</v>
      </c>
      <c r="N504" s="341">
        <f>TRUNC(AVERAGE(J502:J504),3)</f>
        <v>8.7999999999999995E-2</v>
      </c>
    </row>
    <row r="505" spans="1:14" ht="15.75" customHeight="1" x14ac:dyDescent="0.25">
      <c r="A505" s="71"/>
      <c r="C505" s="10">
        <v>2004</v>
      </c>
      <c r="D505" s="16">
        <v>7.5999999999999998E-2</v>
      </c>
      <c r="E505" s="12">
        <v>38093</v>
      </c>
      <c r="F505" s="16">
        <v>7.4999999999999997E-2</v>
      </c>
      <c r="G505" s="12">
        <v>38106</v>
      </c>
      <c r="H505" s="16">
        <v>7.4999999999999997E-2</v>
      </c>
      <c r="I505" s="12">
        <v>38618</v>
      </c>
      <c r="J505" s="16">
        <v>7.2999999999999995E-2</v>
      </c>
      <c r="K505" s="46">
        <v>38583</v>
      </c>
      <c r="L505" s="41">
        <v>0</v>
      </c>
      <c r="M505" s="10" t="s">
        <v>150</v>
      </c>
      <c r="N505" s="341">
        <f>TRUNC(AVERAGE(J503:J505),3)</f>
        <v>8.4000000000000005E-2</v>
      </c>
    </row>
    <row r="506" spans="1:14" ht="15.75" customHeight="1" x14ac:dyDescent="0.25">
      <c r="A506" s="71"/>
      <c r="C506" s="10">
        <v>2005</v>
      </c>
      <c r="D506" s="27">
        <v>8.4000000000000005E-2</v>
      </c>
      <c r="E506" s="12">
        <v>38528</v>
      </c>
      <c r="F506" s="16">
        <v>8.2000000000000003E-2</v>
      </c>
      <c r="G506" s="12">
        <v>38527</v>
      </c>
      <c r="H506" s="16">
        <v>7.9000000000000001E-2</v>
      </c>
      <c r="I506" s="12">
        <v>38532</v>
      </c>
      <c r="J506" s="16">
        <v>7.9000000000000001E-2</v>
      </c>
      <c r="K506" s="46">
        <v>38543</v>
      </c>
      <c r="L506" s="41">
        <v>0</v>
      </c>
      <c r="M506" s="10" t="s">
        <v>151</v>
      </c>
      <c r="N506" s="341">
        <f>TRUNC(AVERAGE(J504:J506),3)</f>
        <v>0.08</v>
      </c>
    </row>
    <row r="507" spans="1:14" ht="15.75" customHeight="1" thickBot="1" x14ac:dyDescent="0.3">
      <c r="A507" s="71"/>
      <c r="C507" s="17">
        <v>2006</v>
      </c>
      <c r="D507" s="129">
        <v>8.1000000000000003E-2</v>
      </c>
      <c r="E507" s="19">
        <v>38885</v>
      </c>
      <c r="F507" s="28">
        <v>7.6999999999999999E-2</v>
      </c>
      <c r="G507" s="19">
        <v>38954</v>
      </c>
      <c r="H507" s="28">
        <v>7.5999999999999998E-2</v>
      </c>
      <c r="I507" s="19">
        <v>38874</v>
      </c>
      <c r="J507" s="28">
        <v>7.5999999999999998E-2</v>
      </c>
      <c r="K507" s="47">
        <v>38884</v>
      </c>
      <c r="L507" s="42">
        <v>0</v>
      </c>
      <c r="M507" s="17" t="s">
        <v>152</v>
      </c>
      <c r="N507" s="342">
        <f>TRUNC(AVERAGE(J505:J507),3)</f>
        <v>7.5999999999999998E-2</v>
      </c>
    </row>
    <row r="508" spans="1:14" ht="15.75" customHeight="1" x14ac:dyDescent="0.3">
      <c r="A508" s="71"/>
      <c r="C508" s="11"/>
      <c r="D508" s="27"/>
      <c r="E508" s="12"/>
      <c r="F508" s="16"/>
      <c r="G508" s="12"/>
      <c r="H508" s="16"/>
      <c r="I508" s="12"/>
      <c r="J508" s="13"/>
      <c r="K508" s="12"/>
      <c r="L508" s="11"/>
      <c r="M508" s="11"/>
      <c r="N508" s="13"/>
    </row>
    <row r="509" spans="1:14" ht="15.75" customHeight="1" thickBot="1" x14ac:dyDescent="0.3">
      <c r="D509" s="98"/>
      <c r="F509" s="98"/>
      <c r="H509" s="98"/>
    </row>
    <row r="510" spans="1:14" ht="15.75" customHeight="1" x14ac:dyDescent="0.3">
      <c r="A510" s="70" t="s">
        <v>44</v>
      </c>
      <c r="C510" s="251"/>
      <c r="D510" s="252"/>
      <c r="E510" s="253"/>
      <c r="F510" s="252"/>
      <c r="G510" s="253"/>
      <c r="H510" s="252"/>
      <c r="I510" s="253"/>
      <c r="J510" s="254"/>
      <c r="K510" s="253"/>
      <c r="L510" s="255"/>
      <c r="M510" s="358" t="s">
        <v>56</v>
      </c>
      <c r="N510" s="359"/>
    </row>
    <row r="511" spans="1:14" ht="15.75" customHeight="1" thickBot="1" x14ac:dyDescent="0.3">
      <c r="B511" s="73"/>
      <c r="C511" s="137" t="s">
        <v>2</v>
      </c>
      <c r="D511" s="138" t="s">
        <v>3</v>
      </c>
      <c r="E511" s="139" t="s">
        <v>58</v>
      </c>
      <c r="F511" s="138" t="s">
        <v>4</v>
      </c>
      <c r="G511" s="139" t="s">
        <v>58</v>
      </c>
      <c r="H511" s="138" t="s">
        <v>5</v>
      </c>
      <c r="I511" s="139" t="s">
        <v>58</v>
      </c>
      <c r="J511" s="60" t="s">
        <v>6</v>
      </c>
      <c r="K511" s="139" t="s">
        <v>58</v>
      </c>
      <c r="L511" s="145" t="s">
        <v>272</v>
      </c>
      <c r="M511" s="142" t="s">
        <v>142</v>
      </c>
      <c r="N511" s="143" t="s">
        <v>57</v>
      </c>
    </row>
    <row r="512" spans="1:14" ht="15.75" customHeight="1" x14ac:dyDescent="0.25">
      <c r="A512" s="166" t="s">
        <v>62</v>
      </c>
      <c r="B512" s="73"/>
      <c r="C512" s="14">
        <v>2004</v>
      </c>
      <c r="D512" s="103">
        <v>8.1000000000000003E-2</v>
      </c>
      <c r="E512" s="54">
        <v>38218</v>
      </c>
      <c r="F512" s="103">
        <v>0.08</v>
      </c>
      <c r="G512" s="54">
        <v>38093</v>
      </c>
      <c r="H512" s="103">
        <v>0.08</v>
      </c>
      <c r="I512" s="54">
        <v>38114</v>
      </c>
      <c r="J512" s="103">
        <v>7.8E-2</v>
      </c>
      <c r="K512" s="118">
        <v>38106</v>
      </c>
      <c r="L512" s="67">
        <v>0</v>
      </c>
      <c r="M512" s="14" t="s">
        <v>158</v>
      </c>
      <c r="N512" s="340">
        <f>TRUNC(AVERAGE(J512),3)</f>
        <v>7.8E-2</v>
      </c>
    </row>
    <row r="513" spans="1:14" ht="15.75" customHeight="1" x14ac:dyDescent="0.25">
      <c r="A513" s="26" t="s">
        <v>134</v>
      </c>
      <c r="B513" s="73"/>
      <c r="C513" s="10">
        <v>2005</v>
      </c>
      <c r="D513" s="27">
        <v>8.7999999999999995E-2</v>
      </c>
      <c r="E513" s="12">
        <v>38543</v>
      </c>
      <c r="F513" s="16">
        <v>8.5999999999999993E-2</v>
      </c>
      <c r="G513" s="12">
        <v>38533</v>
      </c>
      <c r="H513" s="16">
        <v>8.5999999999999993E-2</v>
      </c>
      <c r="I513" s="12">
        <v>38565</v>
      </c>
      <c r="J513" s="16">
        <v>8.5999999999999993E-2</v>
      </c>
      <c r="K513" s="46">
        <v>38575</v>
      </c>
      <c r="L513" s="41">
        <v>4</v>
      </c>
      <c r="M513" s="10" t="s">
        <v>159</v>
      </c>
      <c r="N513" s="341">
        <f>TRUNC(AVERAGE(J512:J513),3)</f>
        <v>8.2000000000000003E-2</v>
      </c>
    </row>
    <row r="514" spans="1:14" ht="15.75" customHeight="1" thickBot="1" x14ac:dyDescent="0.3">
      <c r="A514" s="26"/>
      <c r="B514" s="73"/>
      <c r="C514" s="17">
        <v>2006</v>
      </c>
      <c r="D514" s="28">
        <v>8.4000000000000005E-2</v>
      </c>
      <c r="E514" s="19">
        <v>38883</v>
      </c>
      <c r="F514" s="28">
        <v>8.2000000000000003E-2</v>
      </c>
      <c r="G514" s="19">
        <v>38885</v>
      </c>
      <c r="H514" s="28">
        <v>0.08</v>
      </c>
      <c r="I514" s="19">
        <v>38899</v>
      </c>
      <c r="J514" s="28">
        <v>7.9000000000000001E-2</v>
      </c>
      <c r="K514" s="47">
        <v>38900</v>
      </c>
      <c r="L514" s="42">
        <v>0</v>
      </c>
      <c r="M514" s="17" t="s">
        <v>152</v>
      </c>
      <c r="N514" s="342">
        <f>TRUNC(AVERAGE(J512:J514),3)</f>
        <v>8.1000000000000003E-2</v>
      </c>
    </row>
    <row r="515" spans="1:14" ht="15.75" customHeight="1" x14ac:dyDescent="0.3">
      <c r="A515" s="26"/>
      <c r="B515" s="73"/>
      <c r="C515" s="11"/>
      <c r="D515" s="16"/>
      <c r="E515" s="12"/>
      <c r="F515" s="16"/>
      <c r="G515" s="12"/>
      <c r="H515" s="16"/>
      <c r="I515" s="12"/>
      <c r="J515" s="13"/>
      <c r="K515" s="12"/>
      <c r="L515" s="11"/>
      <c r="M515" s="11"/>
      <c r="N515" s="13"/>
    </row>
    <row r="516" spans="1:14" ht="15.75" customHeight="1" thickBot="1" x14ac:dyDescent="0.35">
      <c r="A516" s="9"/>
      <c r="C516" s="74"/>
      <c r="D516" s="106"/>
      <c r="E516" s="70"/>
      <c r="F516" s="114"/>
      <c r="G516" s="76"/>
      <c r="H516" s="109"/>
      <c r="I516" s="77"/>
      <c r="J516" s="78"/>
      <c r="K516" s="79"/>
      <c r="L516" s="49"/>
    </row>
    <row r="517" spans="1:14" ht="15.75" customHeight="1" x14ac:dyDescent="0.3">
      <c r="A517" s="70" t="s">
        <v>37</v>
      </c>
      <c r="C517" s="251"/>
      <c r="D517" s="252"/>
      <c r="E517" s="253"/>
      <c r="F517" s="252"/>
      <c r="G517" s="253"/>
      <c r="H517" s="252"/>
      <c r="I517" s="253"/>
      <c r="J517" s="254"/>
      <c r="K517" s="253"/>
      <c r="L517" s="255"/>
      <c r="M517" s="358" t="s">
        <v>56</v>
      </c>
      <c r="N517" s="359"/>
    </row>
    <row r="518" spans="1:14" ht="15.75" customHeight="1" thickBot="1" x14ac:dyDescent="0.4">
      <c r="A518" s="44"/>
      <c r="B518" s="44"/>
      <c r="C518" s="137" t="s">
        <v>2</v>
      </c>
      <c r="D518" s="138" t="s">
        <v>3</v>
      </c>
      <c r="E518" s="139" t="s">
        <v>58</v>
      </c>
      <c r="F518" s="138" t="s">
        <v>4</v>
      </c>
      <c r="G518" s="139" t="s">
        <v>58</v>
      </c>
      <c r="H518" s="138" t="s">
        <v>5</v>
      </c>
      <c r="I518" s="139" t="s">
        <v>58</v>
      </c>
      <c r="J518" s="60" t="s">
        <v>6</v>
      </c>
      <c r="K518" s="139" t="s">
        <v>58</v>
      </c>
      <c r="L518" s="145" t="s">
        <v>272</v>
      </c>
      <c r="M518" s="140" t="s">
        <v>142</v>
      </c>
      <c r="N518" s="141" t="s">
        <v>57</v>
      </c>
    </row>
    <row r="519" spans="1:14" ht="15.75" customHeight="1" x14ac:dyDescent="0.4">
      <c r="A519" s="63"/>
      <c r="B519" s="49"/>
      <c r="C519" s="195" t="s">
        <v>213</v>
      </c>
      <c r="D519" s="103">
        <v>6.0999999999999999E-2</v>
      </c>
      <c r="E519" s="54"/>
      <c r="F519" s="103">
        <v>5.8999999999999997E-2</v>
      </c>
      <c r="G519" s="54"/>
      <c r="H519" s="103">
        <v>5.7000000000000002E-2</v>
      </c>
      <c r="I519" s="54"/>
      <c r="J519" s="103">
        <v>5.3999999999999999E-2</v>
      </c>
      <c r="K519" s="118"/>
      <c r="L519" s="67">
        <v>0</v>
      </c>
      <c r="M519" s="14" t="s">
        <v>191</v>
      </c>
      <c r="N519" s="340">
        <f>TRUNC(AVERAGE(J519),3)</f>
        <v>5.3999999999999999E-2</v>
      </c>
    </row>
    <row r="520" spans="1:14" ht="15.75" customHeight="1" x14ac:dyDescent="0.25">
      <c r="A520" s="166" t="s">
        <v>241</v>
      </c>
      <c r="B520" s="49"/>
      <c r="C520" s="10">
        <v>1997</v>
      </c>
      <c r="D520" s="16">
        <v>9.6000000000000002E-2</v>
      </c>
      <c r="E520" s="12">
        <v>35988</v>
      </c>
      <c r="F520" s="16">
        <v>0.09</v>
      </c>
      <c r="G520" s="12">
        <v>35969</v>
      </c>
      <c r="H520" s="16">
        <v>8.8999999999999996E-2</v>
      </c>
      <c r="I520" s="12">
        <v>35994</v>
      </c>
      <c r="J520" s="16">
        <v>8.6999999999999994E-2</v>
      </c>
      <c r="K520" s="46">
        <v>35973</v>
      </c>
      <c r="L520" s="41">
        <v>4</v>
      </c>
      <c r="M520" s="10" t="s">
        <v>160</v>
      </c>
      <c r="N520" s="341">
        <f>TRUNC(AVERAGE(J519:J520),3)</f>
        <v>7.0000000000000007E-2</v>
      </c>
    </row>
    <row r="521" spans="1:14" ht="15.75" customHeight="1" x14ac:dyDescent="0.25">
      <c r="A521" s="26" t="s">
        <v>122</v>
      </c>
      <c r="C521" s="10">
        <v>1998</v>
      </c>
      <c r="D521" s="16">
        <v>0.111</v>
      </c>
      <c r="E521" s="12">
        <v>36051</v>
      </c>
      <c r="F521" s="16">
        <v>9.6000000000000002E-2</v>
      </c>
      <c r="G521" s="12">
        <v>36024</v>
      </c>
      <c r="H521" s="16">
        <v>9.5000000000000001E-2</v>
      </c>
      <c r="I521" s="12">
        <v>36050</v>
      </c>
      <c r="J521" s="16">
        <v>9.1999999999999998E-2</v>
      </c>
      <c r="K521" s="46">
        <v>35929</v>
      </c>
      <c r="L521" s="41">
        <v>11</v>
      </c>
      <c r="M521" s="10" t="s">
        <v>144</v>
      </c>
      <c r="N521" s="341">
        <f>TRUNC(AVERAGE(J519:J521),3)</f>
        <v>7.6999999999999999E-2</v>
      </c>
    </row>
    <row r="522" spans="1:14" ht="15.75" customHeight="1" x14ac:dyDescent="0.25">
      <c r="A522" s="9"/>
      <c r="C522" s="10">
        <v>1999</v>
      </c>
      <c r="D522" s="16">
        <v>0.105</v>
      </c>
      <c r="E522" s="12">
        <v>36407</v>
      </c>
      <c r="F522" s="16">
        <v>0.104</v>
      </c>
      <c r="G522" s="12">
        <v>36405</v>
      </c>
      <c r="H522" s="16">
        <v>9.8000000000000004E-2</v>
      </c>
      <c r="I522" s="12">
        <v>36406</v>
      </c>
      <c r="J522" s="16">
        <v>9.6000000000000002E-2</v>
      </c>
      <c r="K522" s="46">
        <v>36408</v>
      </c>
      <c r="L522" s="41">
        <v>15</v>
      </c>
      <c r="M522" s="10" t="s">
        <v>145</v>
      </c>
      <c r="N522" s="341">
        <f t="shared" ref="N522:N527" si="22">TRUNC(AVERAGE(J520:J522),3)</f>
        <v>9.0999999999999998E-2</v>
      </c>
    </row>
    <row r="523" spans="1:14" ht="15.75" customHeight="1" x14ac:dyDescent="0.25">
      <c r="A523" s="373"/>
      <c r="B523" s="373"/>
      <c r="C523" s="10">
        <v>2000</v>
      </c>
      <c r="D523" s="16">
        <v>9.2999999999999999E-2</v>
      </c>
      <c r="E523" s="12">
        <v>36767</v>
      </c>
      <c r="F523" s="16">
        <v>8.5999999999999993E-2</v>
      </c>
      <c r="G523" s="12">
        <v>36716</v>
      </c>
      <c r="H523" s="16">
        <v>8.5999999999999993E-2</v>
      </c>
      <c r="I523" s="12">
        <v>36734</v>
      </c>
      <c r="J523" s="16">
        <v>8.5000000000000006E-2</v>
      </c>
      <c r="K523" s="46">
        <v>36685</v>
      </c>
      <c r="L523" s="41">
        <v>5</v>
      </c>
      <c r="M523" s="10" t="s">
        <v>146</v>
      </c>
      <c r="N523" s="341">
        <f t="shared" si="22"/>
        <v>9.0999999999999998E-2</v>
      </c>
    </row>
    <row r="524" spans="1:14" ht="15.75" customHeight="1" x14ac:dyDescent="0.25">
      <c r="A524" s="9"/>
      <c r="C524" s="10">
        <v>2001</v>
      </c>
      <c r="D524" s="16">
        <v>0.08</v>
      </c>
      <c r="E524" s="12">
        <v>37060</v>
      </c>
      <c r="F524" s="16">
        <v>0.08</v>
      </c>
      <c r="G524" s="12">
        <v>37061</v>
      </c>
      <c r="H524" s="16">
        <v>7.9000000000000001E-2</v>
      </c>
      <c r="I524" s="12">
        <v>37021</v>
      </c>
      <c r="J524" s="16">
        <v>7.9000000000000001E-2</v>
      </c>
      <c r="K524" s="46">
        <v>37054</v>
      </c>
      <c r="L524" s="41">
        <v>0</v>
      </c>
      <c r="M524" s="10" t="s">
        <v>147</v>
      </c>
      <c r="N524" s="341">
        <f t="shared" si="22"/>
        <v>8.5999999999999993E-2</v>
      </c>
    </row>
    <row r="525" spans="1:14" ht="15.75" customHeight="1" x14ac:dyDescent="0.25">
      <c r="A525" s="9"/>
      <c r="C525" s="10">
        <v>2002</v>
      </c>
      <c r="D525" s="16">
        <v>0.106</v>
      </c>
      <c r="E525" s="12">
        <v>37471</v>
      </c>
      <c r="F525" s="16">
        <v>9.9000000000000005E-2</v>
      </c>
      <c r="G525" s="12">
        <v>37477</v>
      </c>
      <c r="H525" s="16">
        <v>9.8000000000000004E-2</v>
      </c>
      <c r="I525" s="12">
        <v>37507</v>
      </c>
      <c r="J525" s="16">
        <v>9.7000000000000003E-2</v>
      </c>
      <c r="K525" s="46">
        <v>37427</v>
      </c>
      <c r="L525" s="41">
        <v>13</v>
      </c>
      <c r="M525" s="10" t="s">
        <v>148</v>
      </c>
      <c r="N525" s="341">
        <f t="shared" si="22"/>
        <v>8.6999999999999994E-2</v>
      </c>
    </row>
    <row r="526" spans="1:14" ht="15.75" customHeight="1" x14ac:dyDescent="0.25">
      <c r="A526" s="9"/>
      <c r="C526" s="10">
        <v>2003</v>
      </c>
      <c r="D526" s="16">
        <v>9.1999999999999998E-2</v>
      </c>
      <c r="E526" s="12">
        <v>37796</v>
      </c>
      <c r="F526" s="16">
        <v>8.2000000000000003E-2</v>
      </c>
      <c r="G526" s="12">
        <v>37795</v>
      </c>
      <c r="H526" s="16">
        <v>0.08</v>
      </c>
      <c r="I526" s="12">
        <v>37790</v>
      </c>
      <c r="J526" s="16">
        <v>7.6999999999999999E-2</v>
      </c>
      <c r="K526" s="46">
        <v>37801</v>
      </c>
      <c r="L526" s="41">
        <v>1</v>
      </c>
      <c r="M526" s="10" t="s">
        <v>149</v>
      </c>
      <c r="N526" s="341">
        <f t="shared" si="22"/>
        <v>8.4000000000000005E-2</v>
      </c>
    </row>
    <row r="527" spans="1:14" ht="15.75" customHeight="1" x14ac:dyDescent="0.25">
      <c r="C527" s="10">
        <v>2004</v>
      </c>
      <c r="D527" s="16">
        <v>7.6999999999999999E-2</v>
      </c>
      <c r="E527" s="12">
        <v>38253</v>
      </c>
      <c r="F527" s="16">
        <v>7.2999999999999995E-2</v>
      </c>
      <c r="G527" s="12">
        <v>38093</v>
      </c>
      <c r="H527" s="16">
        <v>7.2999999999999995E-2</v>
      </c>
      <c r="I527" s="12">
        <v>38168</v>
      </c>
      <c r="J527" s="16">
        <v>7.0999999999999994E-2</v>
      </c>
      <c r="K527" s="46">
        <v>38217</v>
      </c>
      <c r="L527" s="41">
        <v>0</v>
      </c>
      <c r="M527" s="10" t="s">
        <v>150</v>
      </c>
      <c r="N527" s="341">
        <f t="shared" si="22"/>
        <v>8.1000000000000003E-2</v>
      </c>
    </row>
    <row r="528" spans="1:14" ht="15.75" customHeight="1" x14ac:dyDescent="0.25">
      <c r="A528" s="9"/>
      <c r="C528" s="10">
        <v>2005</v>
      </c>
      <c r="D528" s="27">
        <v>8.5000000000000006E-2</v>
      </c>
      <c r="E528" s="12">
        <v>38565</v>
      </c>
      <c r="F528" s="16">
        <v>0.08</v>
      </c>
      <c r="G528" s="12">
        <v>38526</v>
      </c>
      <c r="H528" s="16">
        <v>0.08</v>
      </c>
      <c r="I528" s="12">
        <v>38543</v>
      </c>
      <c r="J528" s="16">
        <v>7.6999999999999999E-2</v>
      </c>
      <c r="K528" s="46">
        <v>38542</v>
      </c>
      <c r="L528" s="41">
        <v>1</v>
      </c>
      <c r="M528" s="10" t="s">
        <v>151</v>
      </c>
      <c r="N528" s="341">
        <f>TRUNC(AVERAGE(J526:J528),3)</f>
        <v>7.4999999999999997E-2</v>
      </c>
    </row>
    <row r="529" spans="1:14" ht="15.75" customHeight="1" thickBot="1" x14ac:dyDescent="0.3">
      <c r="A529" s="9"/>
      <c r="C529" s="17">
        <v>2006</v>
      </c>
      <c r="D529" s="129">
        <v>7.9000000000000001E-2</v>
      </c>
      <c r="E529" s="19">
        <v>38917</v>
      </c>
      <c r="F529" s="28">
        <v>6.6000000000000003E-2</v>
      </c>
      <c r="G529" s="19">
        <v>38883</v>
      </c>
      <c r="H529" s="28">
        <v>6.3E-2</v>
      </c>
      <c r="I529" s="19">
        <v>38916</v>
      </c>
      <c r="J529" s="28">
        <v>5.8000000000000003E-2</v>
      </c>
      <c r="K529" s="47">
        <v>38884</v>
      </c>
      <c r="L529" s="42">
        <v>0</v>
      </c>
      <c r="M529" s="17" t="s">
        <v>152</v>
      </c>
      <c r="N529" s="342">
        <f>TRUNC(AVERAGE(J527:J529),3)</f>
        <v>6.8000000000000005E-2</v>
      </c>
    </row>
    <row r="530" spans="1:14" ht="15.75" customHeight="1" x14ac:dyDescent="0.3">
      <c r="C530" s="117" t="s">
        <v>217</v>
      </c>
      <c r="D530" s="98"/>
      <c r="F530" s="16"/>
      <c r="G530" s="12"/>
      <c r="H530" s="16"/>
      <c r="I530" s="12"/>
    </row>
    <row r="531" spans="1:14" ht="15.75" customHeight="1" x14ac:dyDescent="0.25">
      <c r="D531" s="98"/>
      <c r="F531" s="98"/>
      <c r="H531" s="98"/>
    </row>
    <row r="532" spans="1:14" ht="15.75" customHeight="1" thickBot="1" x14ac:dyDescent="0.3">
      <c r="D532" s="98"/>
      <c r="F532" s="98"/>
      <c r="H532" s="98"/>
    </row>
    <row r="533" spans="1:14" ht="15.75" customHeight="1" x14ac:dyDescent="0.3">
      <c r="A533" s="70" t="s">
        <v>38</v>
      </c>
      <c r="B533" s="68"/>
      <c r="C533" s="251"/>
      <c r="D533" s="252"/>
      <c r="E533" s="253"/>
      <c r="F533" s="252"/>
      <c r="G533" s="253"/>
      <c r="H533" s="252"/>
      <c r="I533" s="253"/>
      <c r="J533" s="254"/>
      <c r="K533" s="253"/>
      <c r="L533" s="255"/>
      <c r="M533" s="358" t="s">
        <v>56</v>
      </c>
      <c r="N533" s="359"/>
    </row>
    <row r="534" spans="1:14" ht="15.75" customHeight="1" thickBot="1" x14ac:dyDescent="0.3">
      <c r="A534" s="9"/>
      <c r="C534" s="137" t="s">
        <v>2</v>
      </c>
      <c r="D534" s="138" t="s">
        <v>3</v>
      </c>
      <c r="E534" s="139" t="s">
        <v>58</v>
      </c>
      <c r="F534" s="138" t="s">
        <v>4</v>
      </c>
      <c r="G534" s="139" t="s">
        <v>58</v>
      </c>
      <c r="H534" s="138" t="s">
        <v>5</v>
      </c>
      <c r="I534" s="139" t="s">
        <v>58</v>
      </c>
      <c r="J534" s="60" t="s">
        <v>6</v>
      </c>
      <c r="K534" s="139" t="s">
        <v>58</v>
      </c>
      <c r="L534" s="145" t="s">
        <v>273</v>
      </c>
      <c r="M534" s="140" t="s">
        <v>142</v>
      </c>
      <c r="N534" s="141" t="s">
        <v>57</v>
      </c>
    </row>
    <row r="535" spans="1:14" ht="15.75" customHeight="1" x14ac:dyDescent="0.25">
      <c r="A535" s="9"/>
      <c r="B535" s="75"/>
      <c r="C535" s="14">
        <v>1995</v>
      </c>
      <c r="D535" s="103">
        <v>0.10100000000000001</v>
      </c>
      <c r="E535" s="54"/>
      <c r="F535" s="103">
        <v>9.6000000000000002E-2</v>
      </c>
      <c r="G535" s="54"/>
      <c r="H535" s="103">
        <v>9.5000000000000001E-2</v>
      </c>
      <c r="I535" s="54"/>
      <c r="J535" s="103">
        <v>9.4E-2</v>
      </c>
      <c r="K535" s="118"/>
      <c r="L535" s="67">
        <v>18</v>
      </c>
      <c r="M535" s="14" t="s">
        <v>190</v>
      </c>
      <c r="N535" s="340">
        <f>TRUNC(AVERAGE(J535),3)</f>
        <v>9.4E-2</v>
      </c>
    </row>
    <row r="536" spans="1:14" ht="15.75" customHeight="1" x14ac:dyDescent="0.25">
      <c r="A536" s="166" t="s">
        <v>39</v>
      </c>
      <c r="C536" s="10">
        <v>1996</v>
      </c>
      <c r="D536" s="16">
        <v>0.1</v>
      </c>
      <c r="E536" s="12"/>
      <c r="F536" s="16">
        <v>9.7000000000000003E-2</v>
      </c>
      <c r="G536" s="12"/>
      <c r="H536" s="16">
        <v>9.1999999999999998E-2</v>
      </c>
      <c r="I536" s="12"/>
      <c r="J536" s="16">
        <v>0.09</v>
      </c>
      <c r="K536" s="46"/>
      <c r="L536" s="41">
        <v>8</v>
      </c>
      <c r="M536" s="10" t="s">
        <v>189</v>
      </c>
      <c r="N536" s="341">
        <f>TRUNC(AVERAGE(J535:J536),3)</f>
        <v>9.1999999999999998E-2</v>
      </c>
    </row>
    <row r="537" spans="1:14" ht="15.75" customHeight="1" x14ac:dyDescent="0.25">
      <c r="A537" s="26" t="s">
        <v>123</v>
      </c>
      <c r="C537" s="10">
        <v>1997</v>
      </c>
      <c r="D537" s="16">
        <v>0.105</v>
      </c>
      <c r="E537" s="12">
        <v>35988</v>
      </c>
      <c r="F537" s="16">
        <v>0.10100000000000001</v>
      </c>
      <c r="G537" s="12">
        <v>35993</v>
      </c>
      <c r="H537" s="16">
        <v>9.4E-2</v>
      </c>
      <c r="I537" s="12">
        <v>36001</v>
      </c>
      <c r="J537" s="16">
        <v>9.2999999999999999E-2</v>
      </c>
      <c r="K537" s="46">
        <v>35969</v>
      </c>
      <c r="L537" s="41">
        <v>6</v>
      </c>
      <c r="M537" s="10" t="s">
        <v>143</v>
      </c>
      <c r="N537" s="341">
        <f>TRUNC(AVERAGE(J535:J537),3)</f>
        <v>9.1999999999999998E-2</v>
      </c>
    </row>
    <row r="538" spans="1:14" ht="15.75" customHeight="1" x14ac:dyDescent="0.25">
      <c r="A538" s="9"/>
      <c r="C538" s="10">
        <v>1998</v>
      </c>
      <c r="D538" s="16">
        <v>0.111</v>
      </c>
      <c r="E538" s="12">
        <v>36051</v>
      </c>
      <c r="F538" s="16">
        <v>0.10199999999999999</v>
      </c>
      <c r="G538" s="12">
        <v>36050</v>
      </c>
      <c r="H538" s="16">
        <v>9.9000000000000005E-2</v>
      </c>
      <c r="I538" s="12">
        <v>35929</v>
      </c>
      <c r="J538" s="16">
        <v>9.1999999999999998E-2</v>
      </c>
      <c r="K538" s="46">
        <v>35933</v>
      </c>
      <c r="L538" s="41">
        <v>8</v>
      </c>
      <c r="M538" s="10" t="s">
        <v>144</v>
      </c>
      <c r="N538" s="341">
        <f t="shared" ref="N538:N544" si="23">TRUNC(AVERAGE(J536:J538),3)</f>
        <v>9.0999999999999998E-2</v>
      </c>
    </row>
    <row r="539" spans="1:14" ht="15.75" customHeight="1" x14ac:dyDescent="0.25">
      <c r="A539" s="9"/>
      <c r="C539" s="10">
        <v>1999</v>
      </c>
      <c r="D539" s="16">
        <v>0.10100000000000001</v>
      </c>
      <c r="E539" s="12">
        <v>36408</v>
      </c>
      <c r="F539" s="16">
        <v>0.1</v>
      </c>
      <c r="G539" s="12">
        <v>36407</v>
      </c>
      <c r="H539" s="16">
        <v>9.8000000000000004E-2</v>
      </c>
      <c r="I539" s="12">
        <v>36384</v>
      </c>
      <c r="J539" s="16">
        <v>9.8000000000000004E-2</v>
      </c>
      <c r="K539" s="46">
        <v>36405</v>
      </c>
      <c r="L539" s="41">
        <v>18</v>
      </c>
      <c r="M539" s="10" t="s">
        <v>145</v>
      </c>
      <c r="N539" s="341">
        <f t="shared" si="23"/>
        <v>9.4E-2</v>
      </c>
    </row>
    <row r="540" spans="1:14" ht="15.75" customHeight="1" x14ac:dyDescent="0.3">
      <c r="A540" s="70"/>
      <c r="C540" s="10">
        <v>2000</v>
      </c>
      <c r="D540" s="16">
        <v>8.5000000000000006E-2</v>
      </c>
      <c r="E540" s="12">
        <v>36767</v>
      </c>
      <c r="F540" s="16">
        <v>8.3000000000000004E-2</v>
      </c>
      <c r="G540" s="12">
        <v>36716</v>
      </c>
      <c r="H540" s="16">
        <v>8.3000000000000004E-2</v>
      </c>
      <c r="I540" s="12">
        <v>36734</v>
      </c>
      <c r="J540" s="16">
        <v>8.1000000000000003E-2</v>
      </c>
      <c r="K540" s="46">
        <v>36755</v>
      </c>
      <c r="L540" s="41">
        <v>1</v>
      </c>
      <c r="M540" s="10" t="s">
        <v>146</v>
      </c>
      <c r="N540" s="341">
        <f t="shared" si="23"/>
        <v>0.09</v>
      </c>
    </row>
    <row r="541" spans="1:14" ht="15.75" customHeight="1" x14ac:dyDescent="0.25">
      <c r="A541" s="9"/>
      <c r="C541" s="10">
        <v>2001</v>
      </c>
      <c r="D541" s="16">
        <v>7.6999999999999999E-2</v>
      </c>
      <c r="E541" s="12">
        <v>37060</v>
      </c>
      <c r="F541" s="16">
        <v>7.3999999999999996E-2</v>
      </c>
      <c r="G541" s="12">
        <v>37093</v>
      </c>
      <c r="H541" s="16">
        <v>7.2999999999999995E-2</v>
      </c>
      <c r="I541" s="12">
        <v>37054</v>
      </c>
      <c r="J541" s="16">
        <v>7.2999999999999995E-2</v>
      </c>
      <c r="K541" s="46">
        <v>37088</v>
      </c>
      <c r="L541" s="41">
        <v>0</v>
      </c>
      <c r="M541" s="10" t="s">
        <v>147</v>
      </c>
      <c r="N541" s="341">
        <f t="shared" si="23"/>
        <v>8.4000000000000005E-2</v>
      </c>
    </row>
    <row r="542" spans="1:14" ht="15.75" customHeight="1" x14ac:dyDescent="0.25">
      <c r="A542" s="9"/>
      <c r="B542" s="75"/>
      <c r="C542" s="10">
        <v>2002</v>
      </c>
      <c r="D542" s="16">
        <v>0.105</v>
      </c>
      <c r="E542" s="12">
        <v>37481</v>
      </c>
      <c r="F542" s="16">
        <v>0.10199999999999999</v>
      </c>
      <c r="G542" s="12">
        <v>37445</v>
      </c>
      <c r="H542" s="16">
        <v>9.6000000000000002E-2</v>
      </c>
      <c r="I542" s="12">
        <v>37477</v>
      </c>
      <c r="J542" s="16">
        <v>9.5000000000000001E-2</v>
      </c>
      <c r="K542" s="46">
        <v>37817</v>
      </c>
      <c r="L542" s="41">
        <v>16</v>
      </c>
      <c r="M542" s="10" t="s">
        <v>148</v>
      </c>
      <c r="N542" s="341">
        <f t="shared" si="23"/>
        <v>8.3000000000000004E-2</v>
      </c>
    </row>
    <row r="543" spans="1:14" ht="15.75" customHeight="1" x14ac:dyDescent="0.25">
      <c r="A543" s="72"/>
      <c r="C543" s="10">
        <v>2003</v>
      </c>
      <c r="D543" s="16">
        <v>8.8999999999999996E-2</v>
      </c>
      <c r="E543" s="12">
        <v>37796</v>
      </c>
      <c r="F543" s="16">
        <v>8.5999999999999993E-2</v>
      </c>
      <c r="G543" s="12">
        <v>37860</v>
      </c>
      <c r="H543" s="16">
        <v>8.2000000000000003E-2</v>
      </c>
      <c r="I543" s="12">
        <v>37801</v>
      </c>
      <c r="J543" s="16">
        <v>8.1000000000000003E-2</v>
      </c>
      <c r="K543" s="46">
        <v>37795</v>
      </c>
      <c r="L543" s="41">
        <v>2</v>
      </c>
      <c r="M543" s="10" t="s">
        <v>149</v>
      </c>
      <c r="N543" s="341">
        <f t="shared" si="23"/>
        <v>8.3000000000000004E-2</v>
      </c>
    </row>
    <row r="544" spans="1:14" ht="15.75" customHeight="1" x14ac:dyDescent="0.25">
      <c r="A544" s="72"/>
      <c r="C544" s="10">
        <v>2004</v>
      </c>
      <c r="D544" s="16">
        <v>7.8E-2</v>
      </c>
      <c r="E544" s="12">
        <v>38253</v>
      </c>
      <c r="F544" s="16">
        <v>7.3999999999999996E-2</v>
      </c>
      <c r="G544" s="12">
        <v>38168</v>
      </c>
      <c r="H544" s="16">
        <v>7.2999999999999995E-2</v>
      </c>
      <c r="I544" s="12">
        <v>38093</v>
      </c>
      <c r="J544" s="16">
        <v>7.1999999999999995E-2</v>
      </c>
      <c r="K544" s="46">
        <v>38217</v>
      </c>
      <c r="L544" s="41">
        <v>0</v>
      </c>
      <c r="M544" s="10" t="s">
        <v>150</v>
      </c>
      <c r="N544" s="341">
        <f t="shared" si="23"/>
        <v>8.2000000000000003E-2</v>
      </c>
    </row>
    <row r="545" spans="1:14" ht="15.75" customHeight="1" x14ac:dyDescent="0.25">
      <c r="A545" s="72"/>
      <c r="C545" s="10">
        <v>2005</v>
      </c>
      <c r="D545" s="27">
        <v>0.09</v>
      </c>
      <c r="E545" s="12">
        <v>38526</v>
      </c>
      <c r="F545" s="16">
        <v>8.1000000000000003E-2</v>
      </c>
      <c r="G545" s="12">
        <v>38525</v>
      </c>
      <c r="H545" s="16">
        <v>8.1000000000000003E-2</v>
      </c>
      <c r="I545" s="12">
        <v>38565</v>
      </c>
      <c r="J545" s="16">
        <v>0.08</v>
      </c>
      <c r="K545" s="46">
        <v>38573</v>
      </c>
      <c r="L545" s="41">
        <v>1</v>
      </c>
      <c r="M545" s="10" t="s">
        <v>151</v>
      </c>
      <c r="N545" s="341">
        <f>TRUNC(AVERAGE(J543:J545),3)</f>
        <v>7.6999999999999999E-2</v>
      </c>
    </row>
    <row r="546" spans="1:14" ht="15.75" customHeight="1" thickBot="1" x14ac:dyDescent="0.3">
      <c r="C546" s="17">
        <v>2006</v>
      </c>
      <c r="D546" s="129">
        <v>9.1999999999999998E-2</v>
      </c>
      <c r="E546" s="19">
        <v>38917</v>
      </c>
      <c r="F546" s="28">
        <v>8.3000000000000004E-2</v>
      </c>
      <c r="G546" s="19">
        <v>38916</v>
      </c>
      <c r="H546" s="28">
        <v>7.9000000000000001E-2</v>
      </c>
      <c r="I546" s="19">
        <v>38946</v>
      </c>
      <c r="J546" s="28">
        <v>7.4999999999999997E-2</v>
      </c>
      <c r="K546" s="47">
        <v>38877</v>
      </c>
      <c r="L546" s="42">
        <v>1</v>
      </c>
      <c r="M546" s="17" t="s">
        <v>152</v>
      </c>
      <c r="N546" s="342">
        <f>TRUNC(AVERAGE(J544:J546),3)</f>
        <v>7.4999999999999997E-2</v>
      </c>
    </row>
    <row r="547" spans="1:14" ht="15.75" customHeight="1" x14ac:dyDescent="0.3">
      <c r="C547" s="11"/>
      <c r="D547" s="27"/>
      <c r="E547" s="12"/>
      <c r="F547" s="16"/>
      <c r="G547" s="12"/>
      <c r="H547" s="16"/>
      <c r="I547" s="12"/>
      <c r="J547" s="13"/>
      <c r="K547" s="12"/>
      <c r="L547" s="11"/>
      <c r="M547" s="11"/>
      <c r="N547" s="13"/>
    </row>
    <row r="548" spans="1:14" ht="15.75" customHeight="1" thickBot="1" x14ac:dyDescent="0.3">
      <c r="D548" s="98"/>
      <c r="F548" s="98"/>
      <c r="H548" s="98"/>
    </row>
    <row r="549" spans="1:14" ht="15.75" customHeight="1" x14ac:dyDescent="0.3">
      <c r="A549" s="70" t="s">
        <v>38</v>
      </c>
      <c r="C549" s="251"/>
      <c r="D549" s="252"/>
      <c r="E549" s="253"/>
      <c r="F549" s="252"/>
      <c r="G549" s="253"/>
      <c r="H549" s="252"/>
      <c r="I549" s="253"/>
      <c r="J549" s="254"/>
      <c r="K549" s="253"/>
      <c r="L549" s="255"/>
      <c r="M549" s="358" t="s">
        <v>56</v>
      </c>
      <c r="N549" s="359"/>
    </row>
    <row r="550" spans="1:14" ht="15.75" customHeight="1" thickBot="1" x14ac:dyDescent="0.3">
      <c r="A550" s="9"/>
      <c r="C550" s="137" t="s">
        <v>2</v>
      </c>
      <c r="D550" s="138" t="s">
        <v>3</v>
      </c>
      <c r="E550" s="139" t="s">
        <v>58</v>
      </c>
      <c r="F550" s="138" t="s">
        <v>4</v>
      </c>
      <c r="G550" s="139" t="s">
        <v>58</v>
      </c>
      <c r="H550" s="138" t="s">
        <v>5</v>
      </c>
      <c r="I550" s="139" t="s">
        <v>58</v>
      </c>
      <c r="J550" s="60" t="s">
        <v>6</v>
      </c>
      <c r="K550" s="139" t="s">
        <v>58</v>
      </c>
      <c r="L550" s="196" t="s">
        <v>272</v>
      </c>
      <c r="M550" s="140" t="s">
        <v>142</v>
      </c>
      <c r="N550" s="141" t="s">
        <v>57</v>
      </c>
    </row>
    <row r="551" spans="1:14" ht="15.75" customHeight="1" x14ac:dyDescent="0.25">
      <c r="A551" s="166" t="s">
        <v>179</v>
      </c>
      <c r="C551" s="14">
        <v>1995</v>
      </c>
      <c r="D551" s="103">
        <v>9.9000000000000005E-2</v>
      </c>
      <c r="E551" s="54"/>
      <c r="F551" s="103">
        <v>9.7000000000000003E-2</v>
      </c>
      <c r="G551" s="54"/>
      <c r="H551" s="103">
        <v>9.6000000000000002E-2</v>
      </c>
      <c r="I551" s="54"/>
      <c r="J551" s="103">
        <v>9.6000000000000002E-2</v>
      </c>
      <c r="K551" s="118"/>
      <c r="L551" s="67">
        <v>20</v>
      </c>
      <c r="M551" s="14" t="s">
        <v>190</v>
      </c>
      <c r="N551" s="340">
        <f>TRUNC(AVERAGE(J551),3)</f>
        <v>9.6000000000000002E-2</v>
      </c>
    </row>
    <row r="552" spans="1:14" ht="15.75" customHeight="1" x14ac:dyDescent="0.25">
      <c r="A552" s="26" t="s">
        <v>124</v>
      </c>
      <c r="C552" s="10">
        <v>1996</v>
      </c>
      <c r="D552" s="16">
        <v>0.10299999999999999</v>
      </c>
      <c r="E552" s="12"/>
      <c r="F552" s="16">
        <v>9.8000000000000004E-2</v>
      </c>
      <c r="G552" s="12"/>
      <c r="H552" s="16">
        <v>9.5000000000000001E-2</v>
      </c>
      <c r="I552" s="12"/>
      <c r="J552" s="16">
        <v>9.4E-2</v>
      </c>
      <c r="K552" s="46"/>
      <c r="L552" s="41">
        <v>12</v>
      </c>
      <c r="M552" s="10" t="s">
        <v>189</v>
      </c>
      <c r="N552" s="341">
        <f>TRUNC(AVERAGE(J551:J552),3)</f>
        <v>9.5000000000000001E-2</v>
      </c>
    </row>
    <row r="553" spans="1:14" ht="15.75" customHeight="1" x14ac:dyDescent="0.25">
      <c r="A553" s="9"/>
      <c r="C553" s="10">
        <v>1997</v>
      </c>
      <c r="D553" s="16">
        <v>0.105</v>
      </c>
      <c r="E553" s="12">
        <v>35988</v>
      </c>
      <c r="F553" s="16">
        <v>0.10199999999999999</v>
      </c>
      <c r="G553" s="12">
        <v>35993</v>
      </c>
      <c r="H553" s="16">
        <v>9.2999999999999999E-2</v>
      </c>
      <c r="I553" s="12">
        <v>35994</v>
      </c>
      <c r="J553" s="16">
        <v>8.8999999999999996E-2</v>
      </c>
      <c r="K553" s="46">
        <v>35983</v>
      </c>
      <c r="L553" s="41">
        <v>8</v>
      </c>
      <c r="M553" s="10" t="s">
        <v>143</v>
      </c>
      <c r="N553" s="341">
        <f>TRUNC(AVERAGE(J551:J553),3)</f>
        <v>9.2999999999999999E-2</v>
      </c>
    </row>
    <row r="554" spans="1:14" ht="15.75" customHeight="1" x14ac:dyDescent="0.25">
      <c r="A554" s="9"/>
      <c r="C554" s="10">
        <v>1998</v>
      </c>
      <c r="D554" s="16">
        <v>0.107</v>
      </c>
      <c r="E554" s="12">
        <v>36051</v>
      </c>
      <c r="F554" s="16">
        <v>9.9000000000000005E-2</v>
      </c>
      <c r="G554" s="12">
        <v>35929</v>
      </c>
      <c r="H554" s="16">
        <v>9.8000000000000004E-2</v>
      </c>
      <c r="I554" s="12">
        <v>36024</v>
      </c>
      <c r="J554" s="16">
        <v>9.4E-2</v>
      </c>
      <c r="K554" s="46">
        <v>36050</v>
      </c>
      <c r="L554" s="41">
        <v>10</v>
      </c>
      <c r="M554" s="10" t="s">
        <v>144</v>
      </c>
      <c r="N554" s="341">
        <f t="shared" ref="N554:N560" si="24">TRUNC(AVERAGE(J552:J554),3)</f>
        <v>9.1999999999999998E-2</v>
      </c>
    </row>
    <row r="555" spans="1:14" ht="15.75" customHeight="1" x14ac:dyDescent="0.25">
      <c r="A555" s="9"/>
      <c r="C555" s="10">
        <v>1999</v>
      </c>
      <c r="D555" s="16">
        <v>9.8000000000000004E-2</v>
      </c>
      <c r="E555" s="12">
        <v>36332</v>
      </c>
      <c r="F555" s="16">
        <v>9.5000000000000001E-2</v>
      </c>
      <c r="G555" s="12">
        <v>36407</v>
      </c>
      <c r="H555" s="16">
        <v>9.4E-2</v>
      </c>
      <c r="I555" s="12">
        <v>36408</v>
      </c>
      <c r="J555" s="16">
        <v>9.0999999999999998E-2</v>
      </c>
      <c r="K555" s="46">
        <v>36405</v>
      </c>
      <c r="L555" s="41">
        <v>9</v>
      </c>
      <c r="M555" s="10" t="s">
        <v>145</v>
      </c>
      <c r="N555" s="341">
        <f t="shared" si="24"/>
        <v>9.0999999999999998E-2</v>
      </c>
    </row>
    <row r="556" spans="1:14" ht="15.75" customHeight="1" x14ac:dyDescent="0.25">
      <c r="A556" s="9"/>
      <c r="C556" s="10">
        <v>2000</v>
      </c>
      <c r="D556" s="16">
        <v>7.6999999999999999E-2</v>
      </c>
      <c r="E556" s="12">
        <v>36678</v>
      </c>
      <c r="F556" s="16">
        <v>7.5999999999999998E-2</v>
      </c>
      <c r="G556" s="12">
        <v>36734</v>
      </c>
      <c r="H556" s="16">
        <v>7.4999999999999997E-2</v>
      </c>
      <c r="I556" s="12">
        <v>36681</v>
      </c>
      <c r="J556" s="16">
        <v>7.4999999999999997E-2</v>
      </c>
      <c r="K556" s="46">
        <v>36716</v>
      </c>
      <c r="L556" s="41">
        <v>0</v>
      </c>
      <c r="M556" s="10" t="s">
        <v>146</v>
      </c>
      <c r="N556" s="341">
        <f t="shared" si="24"/>
        <v>8.5999999999999993E-2</v>
      </c>
    </row>
    <row r="557" spans="1:14" ht="15.75" customHeight="1" x14ac:dyDescent="0.25">
      <c r="A557" s="9"/>
      <c r="C557" s="10">
        <v>2001</v>
      </c>
      <c r="D557" s="16">
        <v>7.9000000000000001E-2</v>
      </c>
      <c r="E557" s="12">
        <v>37054</v>
      </c>
      <c r="F557" s="16">
        <v>7.5999999999999998E-2</v>
      </c>
      <c r="G557" s="12">
        <v>37060</v>
      </c>
      <c r="H557" s="16">
        <v>7.2999999999999995E-2</v>
      </c>
      <c r="I557" s="12">
        <v>37021</v>
      </c>
      <c r="J557" s="16">
        <v>7.1999999999999995E-2</v>
      </c>
      <c r="K557" s="46">
        <v>37015</v>
      </c>
      <c r="L557" s="41">
        <v>0</v>
      </c>
      <c r="M557" s="10" t="s">
        <v>147</v>
      </c>
      <c r="N557" s="341">
        <f t="shared" si="24"/>
        <v>7.9000000000000001E-2</v>
      </c>
    </row>
    <row r="558" spans="1:14" ht="15.75" customHeight="1" x14ac:dyDescent="0.25">
      <c r="A558" s="9"/>
      <c r="C558" s="10">
        <v>2002</v>
      </c>
      <c r="D558" s="16">
        <v>9.7000000000000003E-2</v>
      </c>
      <c r="E558" s="12">
        <v>37445</v>
      </c>
      <c r="F558" s="16">
        <v>9.5000000000000001E-2</v>
      </c>
      <c r="G558" s="12">
        <v>37471</v>
      </c>
      <c r="H558" s="16">
        <v>8.8999999999999996E-2</v>
      </c>
      <c r="I558" s="12">
        <v>37452</v>
      </c>
      <c r="J558" s="16">
        <v>8.5999999999999993E-2</v>
      </c>
      <c r="K558" s="46">
        <v>37428</v>
      </c>
      <c r="L558" s="41">
        <v>5</v>
      </c>
      <c r="M558" s="10" t="s">
        <v>148</v>
      </c>
      <c r="N558" s="341">
        <f t="shared" si="24"/>
        <v>7.6999999999999999E-2</v>
      </c>
    </row>
    <row r="559" spans="1:14" ht="15.75" customHeight="1" x14ac:dyDescent="0.25">
      <c r="A559" s="9"/>
      <c r="C559" s="10">
        <v>2003</v>
      </c>
      <c r="D559" s="16">
        <v>8.5000000000000006E-2</v>
      </c>
      <c r="E559" s="12">
        <v>37796</v>
      </c>
      <c r="F559" s="16">
        <v>8.1000000000000003E-2</v>
      </c>
      <c r="G559" s="12">
        <v>37795</v>
      </c>
      <c r="H559" s="16">
        <v>7.4999999999999997E-2</v>
      </c>
      <c r="I559" s="12">
        <v>37801</v>
      </c>
      <c r="J559" s="16">
        <v>7.4999999999999997E-2</v>
      </c>
      <c r="K559" s="46">
        <v>37819</v>
      </c>
      <c r="L559" s="41">
        <v>1</v>
      </c>
      <c r="M559" s="10" t="s">
        <v>149</v>
      </c>
      <c r="N559" s="341">
        <f t="shared" si="24"/>
        <v>7.6999999999999999E-2</v>
      </c>
    </row>
    <row r="560" spans="1:14" ht="15.75" customHeight="1" x14ac:dyDescent="0.25">
      <c r="A560" s="9"/>
      <c r="C560" s="10">
        <v>2004</v>
      </c>
      <c r="D560" s="16">
        <v>6.5000000000000002E-2</v>
      </c>
      <c r="E560" s="12">
        <v>38093</v>
      </c>
      <c r="F560" s="16">
        <v>6.0999999999999999E-2</v>
      </c>
      <c r="G560" s="12">
        <v>38106</v>
      </c>
      <c r="H560" s="16">
        <v>5.8000000000000003E-2</v>
      </c>
      <c r="I560" s="12">
        <v>38094</v>
      </c>
      <c r="J560" s="16">
        <v>5.8000000000000003E-2</v>
      </c>
      <c r="K560" s="46">
        <v>38217</v>
      </c>
      <c r="L560" s="41">
        <v>0</v>
      </c>
      <c r="M560" s="10" t="s">
        <v>150</v>
      </c>
      <c r="N560" s="341">
        <f t="shared" si="24"/>
        <v>7.2999999999999995E-2</v>
      </c>
    </row>
    <row r="561" spans="1:14" ht="15.75" customHeight="1" x14ac:dyDescent="0.25">
      <c r="A561" s="9"/>
      <c r="C561" s="10">
        <v>2005</v>
      </c>
      <c r="D561" s="27">
        <v>5.8000000000000003E-2</v>
      </c>
      <c r="E561" s="12">
        <v>38543</v>
      </c>
      <c r="F561" s="16">
        <v>5.7000000000000002E-2</v>
      </c>
      <c r="G561" s="12">
        <v>38526</v>
      </c>
      <c r="H561" s="16">
        <v>5.6000000000000001E-2</v>
      </c>
      <c r="I561" s="12">
        <v>38479</v>
      </c>
      <c r="J561" s="16">
        <v>5.6000000000000001E-2</v>
      </c>
      <c r="K561" s="46">
        <v>38490</v>
      </c>
      <c r="L561" s="41">
        <v>0</v>
      </c>
      <c r="M561" s="10" t="s">
        <v>151</v>
      </c>
      <c r="N561" s="341">
        <f>TRUNC(AVERAGE(J559:J561),3)</f>
        <v>6.3E-2</v>
      </c>
    </row>
    <row r="562" spans="1:14" ht="15.75" customHeight="1" thickBot="1" x14ac:dyDescent="0.3">
      <c r="C562" s="17">
        <v>2006</v>
      </c>
      <c r="D562" s="129">
        <v>9.5000000000000001E-2</v>
      </c>
      <c r="E562" s="19">
        <v>38917</v>
      </c>
      <c r="F562" s="28">
        <v>8.7999999999999995E-2</v>
      </c>
      <c r="G562" s="19">
        <v>38916</v>
      </c>
      <c r="H562" s="28">
        <v>8.2000000000000003E-2</v>
      </c>
      <c r="I562" s="19">
        <v>38915</v>
      </c>
      <c r="J562" s="28">
        <v>8.1000000000000003E-2</v>
      </c>
      <c r="K562" s="47">
        <v>38883</v>
      </c>
      <c r="L562" s="42">
        <v>2</v>
      </c>
      <c r="M562" s="17" t="s">
        <v>152</v>
      </c>
      <c r="N562" s="342">
        <f>TRUNC(AVERAGE(J560:J562),3)</f>
        <v>6.5000000000000002E-2</v>
      </c>
    </row>
    <row r="563" spans="1:14" ht="15.75" customHeight="1" x14ac:dyDescent="0.3">
      <c r="C563" s="11"/>
      <c r="D563" s="27"/>
      <c r="E563" s="12"/>
      <c r="F563" s="16"/>
      <c r="G563" s="12"/>
      <c r="H563" s="16"/>
      <c r="I563" s="12"/>
      <c r="J563" s="13"/>
      <c r="K563" s="12"/>
      <c r="L563" s="11"/>
      <c r="M563" s="11"/>
      <c r="N563" s="13"/>
    </row>
    <row r="564" spans="1:14" ht="15.75" customHeight="1" thickBot="1" x14ac:dyDescent="0.3">
      <c r="D564" s="98"/>
      <c r="F564" s="98"/>
      <c r="H564" s="98"/>
    </row>
    <row r="565" spans="1:14" ht="15.75" customHeight="1" x14ac:dyDescent="0.3">
      <c r="A565" s="70" t="s">
        <v>40</v>
      </c>
      <c r="C565" s="251"/>
      <c r="D565" s="252"/>
      <c r="E565" s="253"/>
      <c r="F565" s="252"/>
      <c r="G565" s="253"/>
      <c r="H565" s="252"/>
      <c r="I565" s="253"/>
      <c r="J565" s="254"/>
      <c r="K565" s="253"/>
      <c r="L565" s="255"/>
      <c r="M565" s="358" t="s">
        <v>56</v>
      </c>
      <c r="N565" s="359"/>
    </row>
    <row r="566" spans="1:14" ht="15.75" customHeight="1" thickBot="1" x14ac:dyDescent="0.3">
      <c r="A566" s="49"/>
      <c r="C566" s="4" t="s">
        <v>2</v>
      </c>
      <c r="D566" s="99" t="s">
        <v>3</v>
      </c>
      <c r="E566" s="5" t="s">
        <v>58</v>
      </c>
      <c r="F566" s="99" t="s">
        <v>4</v>
      </c>
      <c r="G566" s="5" t="s">
        <v>58</v>
      </c>
      <c r="H566" s="99" t="s">
        <v>5</v>
      </c>
      <c r="I566" s="5" t="s">
        <v>58</v>
      </c>
      <c r="J566" s="6" t="s">
        <v>6</v>
      </c>
      <c r="K566" s="5" t="s">
        <v>58</v>
      </c>
      <c r="L566" s="145" t="s">
        <v>270</v>
      </c>
      <c r="M566" s="23" t="s">
        <v>142</v>
      </c>
      <c r="N566" s="8" t="s">
        <v>57</v>
      </c>
    </row>
    <row r="567" spans="1:14" ht="15.75" customHeight="1" x14ac:dyDescent="0.3">
      <c r="A567" s="57"/>
      <c r="C567" s="10">
        <v>1995</v>
      </c>
      <c r="D567" s="16">
        <v>0.104</v>
      </c>
      <c r="E567" s="12"/>
      <c r="F567" s="16">
        <v>8.8999999999999996E-2</v>
      </c>
      <c r="G567" s="12"/>
      <c r="H567" s="16">
        <v>8.7999999999999995E-2</v>
      </c>
      <c r="I567" s="12"/>
      <c r="J567" s="16">
        <v>8.6999999999999994E-2</v>
      </c>
      <c r="K567" s="12"/>
      <c r="L567" s="41">
        <v>7</v>
      </c>
      <c r="M567" s="10" t="s">
        <v>190</v>
      </c>
      <c r="N567" s="341">
        <f>TRUNC(AVERAGE(J567),3)</f>
        <v>8.6999999999999994E-2</v>
      </c>
    </row>
    <row r="568" spans="1:14" ht="15.75" customHeight="1" x14ac:dyDescent="0.25">
      <c r="A568" s="166" t="s">
        <v>183</v>
      </c>
      <c r="C568" s="10">
        <v>1996</v>
      </c>
      <c r="D568" s="16">
        <v>0.10199999999999999</v>
      </c>
      <c r="E568" s="12"/>
      <c r="F568" s="16">
        <v>9.8000000000000004E-2</v>
      </c>
      <c r="G568" s="12"/>
      <c r="H568" s="16">
        <v>9.7000000000000003E-2</v>
      </c>
      <c r="I568" s="12"/>
      <c r="J568" s="16">
        <v>9.2999999999999999E-2</v>
      </c>
      <c r="K568" s="12"/>
      <c r="L568" s="41">
        <v>14</v>
      </c>
      <c r="M568" s="10" t="s">
        <v>189</v>
      </c>
      <c r="N568" s="341">
        <f>TRUNC(AVERAGE(J567:J568),3)</f>
        <v>0.09</v>
      </c>
    </row>
    <row r="569" spans="1:14" ht="15.75" customHeight="1" x14ac:dyDescent="0.25">
      <c r="A569" s="26" t="s">
        <v>135</v>
      </c>
      <c r="C569" s="10">
        <v>1997</v>
      </c>
      <c r="D569" s="16">
        <v>9.5000000000000001E-2</v>
      </c>
      <c r="E569" s="12">
        <v>36008</v>
      </c>
      <c r="F569" s="16">
        <v>9.4E-2</v>
      </c>
      <c r="G569" s="12">
        <v>35994</v>
      </c>
      <c r="H569" s="16">
        <v>9.0999999999999998E-2</v>
      </c>
      <c r="I569" s="12">
        <v>35988</v>
      </c>
      <c r="J569" s="16">
        <v>9.0999999999999998E-2</v>
      </c>
      <c r="K569" s="12">
        <v>36009</v>
      </c>
      <c r="L569" s="41">
        <v>7</v>
      </c>
      <c r="M569" s="11" t="s">
        <v>143</v>
      </c>
      <c r="N569" s="341">
        <f>TRUNC(AVERAGE(J567:J569),3)</f>
        <v>0.09</v>
      </c>
    </row>
    <row r="570" spans="1:14" ht="15.75" customHeight="1" x14ac:dyDescent="0.25">
      <c r="A570" s="9"/>
      <c r="C570" s="10">
        <v>1998</v>
      </c>
      <c r="D570" s="16">
        <v>0.11899999999999999</v>
      </c>
      <c r="E570" s="12">
        <v>36051</v>
      </c>
      <c r="F570" s="16">
        <v>0.113</v>
      </c>
      <c r="G570" s="12">
        <v>36050</v>
      </c>
      <c r="H570" s="16">
        <v>9.9000000000000005E-2</v>
      </c>
      <c r="I570" s="12">
        <v>35929</v>
      </c>
      <c r="J570" s="16">
        <v>9.6000000000000002E-2</v>
      </c>
      <c r="K570" s="12">
        <v>35933</v>
      </c>
      <c r="L570" s="41">
        <v>10</v>
      </c>
      <c r="M570" s="11" t="s">
        <v>144</v>
      </c>
      <c r="N570" s="341">
        <f t="shared" ref="N570:N575" si="25">TRUNC(AVERAGE(J568:J570),3)</f>
        <v>9.2999999999999999E-2</v>
      </c>
    </row>
    <row r="571" spans="1:14" ht="15.75" customHeight="1" x14ac:dyDescent="0.35">
      <c r="A571" s="9"/>
      <c r="B571" s="44"/>
      <c r="C571" s="10">
        <v>1999</v>
      </c>
      <c r="D571" s="16">
        <v>0.10100000000000001</v>
      </c>
      <c r="E571" s="12">
        <v>36408</v>
      </c>
      <c r="F571" s="16">
        <v>9.8000000000000004E-2</v>
      </c>
      <c r="G571" s="12">
        <v>36407</v>
      </c>
      <c r="H571" s="16">
        <v>9.6000000000000002E-2</v>
      </c>
      <c r="I571" s="12">
        <v>36333</v>
      </c>
      <c r="J571" s="16">
        <v>9.5000000000000001E-2</v>
      </c>
      <c r="K571" s="12">
        <v>36384</v>
      </c>
      <c r="L571" s="41">
        <v>5</v>
      </c>
      <c r="M571" s="11" t="s">
        <v>145</v>
      </c>
      <c r="N571" s="341">
        <f t="shared" si="25"/>
        <v>9.4E-2</v>
      </c>
    </row>
    <row r="572" spans="1:14" ht="15.75" customHeight="1" x14ac:dyDescent="0.35">
      <c r="A572" s="44"/>
      <c r="B572" s="44"/>
      <c r="C572" s="10">
        <v>2000</v>
      </c>
      <c r="D572" s="16">
        <v>8.1000000000000003E-2</v>
      </c>
      <c r="E572" s="12">
        <v>36733</v>
      </c>
      <c r="F572" s="16">
        <v>0.08</v>
      </c>
      <c r="G572" s="12">
        <v>36716</v>
      </c>
      <c r="H572" s="16">
        <v>7.6999999999999999E-2</v>
      </c>
      <c r="I572" s="12">
        <v>36734</v>
      </c>
      <c r="J572" s="16">
        <v>7.6999999999999999E-2</v>
      </c>
      <c r="K572" s="12">
        <v>36753</v>
      </c>
      <c r="L572" s="41">
        <v>0</v>
      </c>
      <c r="M572" s="11" t="s">
        <v>146</v>
      </c>
      <c r="N572" s="341">
        <f t="shared" si="25"/>
        <v>8.8999999999999996E-2</v>
      </c>
    </row>
    <row r="573" spans="1:14" ht="15.75" customHeight="1" x14ac:dyDescent="0.25">
      <c r="A573" s="49"/>
      <c r="B573" s="49"/>
      <c r="C573" s="10">
        <v>2001</v>
      </c>
      <c r="D573" s="16">
        <v>8.6999999999999994E-2</v>
      </c>
      <c r="E573" s="12">
        <v>37054</v>
      </c>
      <c r="F573" s="16">
        <v>8.2000000000000003E-2</v>
      </c>
      <c r="G573" s="12">
        <v>37060</v>
      </c>
      <c r="H573" s="16">
        <v>8.1000000000000003E-2</v>
      </c>
      <c r="I573" s="12">
        <v>37061</v>
      </c>
      <c r="J573" s="16">
        <v>8.1000000000000003E-2</v>
      </c>
      <c r="K573" s="12">
        <v>37147</v>
      </c>
      <c r="L573" s="41">
        <v>1</v>
      </c>
      <c r="M573" s="11" t="s">
        <v>147</v>
      </c>
      <c r="N573" s="341">
        <f t="shared" si="25"/>
        <v>8.4000000000000005E-2</v>
      </c>
    </row>
    <row r="574" spans="1:14" ht="15.75" customHeight="1" x14ac:dyDescent="0.25">
      <c r="A574" s="9"/>
      <c r="C574" s="10">
        <v>2002</v>
      </c>
      <c r="D574" s="16">
        <v>0.113</v>
      </c>
      <c r="E574" s="12">
        <v>37445</v>
      </c>
      <c r="F574" s="16">
        <v>9.7000000000000003E-2</v>
      </c>
      <c r="G574" s="12">
        <v>37477</v>
      </c>
      <c r="H574" s="16">
        <v>9.4E-2</v>
      </c>
      <c r="I574" s="12">
        <v>37428</v>
      </c>
      <c r="J574" s="16">
        <v>9.4E-2</v>
      </c>
      <c r="K574" s="12">
        <v>37505</v>
      </c>
      <c r="L574" s="41">
        <v>17</v>
      </c>
      <c r="M574" s="11" t="s">
        <v>148</v>
      </c>
      <c r="N574" s="341">
        <f t="shared" si="25"/>
        <v>8.4000000000000005E-2</v>
      </c>
    </row>
    <row r="575" spans="1:14" ht="15.75" customHeight="1" x14ac:dyDescent="0.25">
      <c r="A575" s="9"/>
      <c r="C575" s="10">
        <v>2003</v>
      </c>
      <c r="D575" s="16">
        <v>0.10100000000000001</v>
      </c>
      <c r="E575" s="12">
        <v>37796</v>
      </c>
      <c r="F575" s="16">
        <v>0.09</v>
      </c>
      <c r="G575" s="12">
        <v>37819</v>
      </c>
      <c r="H575" s="16">
        <v>8.2000000000000003E-2</v>
      </c>
      <c r="I575" s="12">
        <v>37779</v>
      </c>
      <c r="J575" s="16">
        <v>8.2000000000000003E-2</v>
      </c>
      <c r="K575" s="12">
        <v>37860</v>
      </c>
      <c r="L575" s="41">
        <v>2</v>
      </c>
      <c r="M575" s="11" t="s">
        <v>149</v>
      </c>
      <c r="N575" s="341">
        <f t="shared" si="25"/>
        <v>8.5000000000000006E-2</v>
      </c>
    </row>
    <row r="576" spans="1:14" ht="15.75" customHeight="1" thickBot="1" x14ac:dyDescent="0.3">
      <c r="A576" s="9"/>
      <c r="C576" s="10">
        <v>2004</v>
      </c>
      <c r="D576" s="16">
        <v>7.4999999999999997E-2</v>
      </c>
      <c r="E576" s="12">
        <v>38217</v>
      </c>
      <c r="F576" s="16">
        <v>7.3999999999999996E-2</v>
      </c>
      <c r="G576" s="12">
        <v>38106</v>
      </c>
      <c r="H576" s="16">
        <v>7.3999999999999996E-2</v>
      </c>
      <c r="I576" s="12">
        <v>38168</v>
      </c>
      <c r="J576" s="16">
        <v>7.3999999999999996E-2</v>
      </c>
      <c r="K576" s="12">
        <v>38202</v>
      </c>
      <c r="L576" s="41">
        <v>0</v>
      </c>
      <c r="M576" s="11" t="s">
        <v>150</v>
      </c>
      <c r="N576" s="341">
        <f>TRUNC(AVERAGE(J574:J576),3)</f>
        <v>8.3000000000000004E-2</v>
      </c>
    </row>
    <row r="577" spans="1:14" ht="15.75" customHeight="1" thickBot="1" x14ac:dyDescent="0.35">
      <c r="A577" s="9"/>
      <c r="C577" s="363" t="s">
        <v>216</v>
      </c>
      <c r="D577" s="364"/>
      <c r="E577" s="364"/>
      <c r="F577" s="364"/>
      <c r="G577" s="364"/>
      <c r="H577" s="364"/>
      <c r="I577" s="364"/>
      <c r="J577" s="364"/>
      <c r="K577" s="364"/>
      <c r="L577" s="364"/>
      <c r="M577" s="364"/>
      <c r="N577" s="365"/>
    </row>
    <row r="578" spans="1:14" ht="15.75" customHeight="1" x14ac:dyDescent="0.25">
      <c r="D578" s="98"/>
      <c r="F578" s="98"/>
      <c r="H578" s="98"/>
    </row>
    <row r="579" spans="1:14" ht="15.75" customHeight="1" thickBot="1" x14ac:dyDescent="0.3">
      <c r="D579" s="98"/>
      <c r="F579" s="98"/>
      <c r="H579" s="98"/>
    </row>
    <row r="580" spans="1:14" ht="15.75" customHeight="1" x14ac:dyDescent="0.3">
      <c r="A580" s="70" t="s">
        <v>40</v>
      </c>
      <c r="C580" s="251"/>
      <c r="D580" s="252"/>
      <c r="E580" s="253"/>
      <c r="F580" s="252"/>
      <c r="G580" s="253"/>
      <c r="H580" s="252"/>
      <c r="I580" s="253"/>
      <c r="J580" s="254"/>
      <c r="K580" s="253"/>
      <c r="L580" s="255"/>
      <c r="M580" s="358" t="s">
        <v>56</v>
      </c>
      <c r="N580" s="359"/>
    </row>
    <row r="581" spans="1:14" ht="15.75" customHeight="1" thickBot="1" x14ac:dyDescent="0.3">
      <c r="A581" s="9"/>
      <c r="C581" s="137" t="s">
        <v>2</v>
      </c>
      <c r="D581" s="138" t="s">
        <v>3</v>
      </c>
      <c r="E581" s="139" t="s">
        <v>58</v>
      </c>
      <c r="F581" s="138" t="s">
        <v>4</v>
      </c>
      <c r="G581" s="139" t="s">
        <v>58</v>
      </c>
      <c r="H581" s="138" t="s">
        <v>5</v>
      </c>
      <c r="I581" s="139" t="s">
        <v>58</v>
      </c>
      <c r="J581" s="60" t="s">
        <v>6</v>
      </c>
      <c r="K581" s="139" t="s">
        <v>58</v>
      </c>
      <c r="L581" s="196" t="s">
        <v>272</v>
      </c>
      <c r="M581" s="140" t="s">
        <v>142</v>
      </c>
      <c r="N581" s="141" t="s">
        <v>57</v>
      </c>
    </row>
    <row r="582" spans="1:14" ht="15.75" customHeight="1" x14ac:dyDescent="0.25">
      <c r="A582" s="9"/>
      <c r="C582" s="14">
        <v>1995</v>
      </c>
      <c r="D582" s="103">
        <v>0.106</v>
      </c>
      <c r="E582" s="54"/>
      <c r="F582" s="103">
        <v>9.8000000000000004E-2</v>
      </c>
      <c r="G582" s="54"/>
      <c r="H582" s="103">
        <v>0.09</v>
      </c>
      <c r="I582" s="54"/>
      <c r="J582" s="103">
        <v>0.09</v>
      </c>
      <c r="K582" s="118"/>
      <c r="L582" s="67">
        <v>9</v>
      </c>
      <c r="M582" s="14" t="s">
        <v>190</v>
      </c>
      <c r="N582" s="340">
        <f>TRUNC(AVERAGE(J582),3)</f>
        <v>0.09</v>
      </c>
    </row>
    <row r="583" spans="1:14" ht="15.75" customHeight="1" x14ac:dyDescent="0.25">
      <c r="A583" s="166" t="s">
        <v>180</v>
      </c>
      <c r="C583" s="10">
        <v>1996</v>
      </c>
      <c r="D583" s="16">
        <v>9.4E-2</v>
      </c>
      <c r="E583" s="12"/>
      <c r="F583" s="16">
        <v>9.2999999999999999E-2</v>
      </c>
      <c r="G583" s="12"/>
      <c r="H583" s="16">
        <v>0.09</v>
      </c>
      <c r="I583" s="12"/>
      <c r="J583" s="16">
        <v>0.09</v>
      </c>
      <c r="K583" s="46"/>
      <c r="L583" s="41">
        <v>10</v>
      </c>
      <c r="M583" s="10" t="s">
        <v>189</v>
      </c>
      <c r="N583" s="341">
        <f>TRUNC(AVERAGE(J582:J583),3)</f>
        <v>0.09</v>
      </c>
    </row>
    <row r="584" spans="1:14" ht="15.75" customHeight="1" x14ac:dyDescent="0.25">
      <c r="A584" s="26" t="s">
        <v>125</v>
      </c>
      <c r="C584" s="10">
        <v>1997</v>
      </c>
      <c r="D584" s="16">
        <v>0.109</v>
      </c>
      <c r="E584" s="12">
        <v>35993</v>
      </c>
      <c r="F584" s="16">
        <v>9.7000000000000003E-2</v>
      </c>
      <c r="G584" s="12">
        <v>35988</v>
      </c>
      <c r="H584" s="16">
        <v>9.7000000000000003E-2</v>
      </c>
      <c r="I584" s="12">
        <v>35994</v>
      </c>
      <c r="J584" s="16">
        <v>9.5000000000000001E-2</v>
      </c>
      <c r="K584" s="46">
        <v>36009</v>
      </c>
      <c r="L584" s="41">
        <v>9</v>
      </c>
      <c r="M584" s="10" t="s">
        <v>143</v>
      </c>
      <c r="N584" s="341">
        <f>TRUNC(AVERAGE(J582:J584),3)</f>
        <v>9.0999999999999998E-2</v>
      </c>
    </row>
    <row r="585" spans="1:14" ht="15.75" customHeight="1" x14ac:dyDescent="0.25">
      <c r="A585" s="9"/>
      <c r="C585" s="10">
        <v>1998</v>
      </c>
      <c r="D585" s="16">
        <v>0.114</v>
      </c>
      <c r="E585" s="12">
        <v>36051</v>
      </c>
      <c r="F585" s="16">
        <v>0.105</v>
      </c>
      <c r="G585" s="12">
        <v>36050</v>
      </c>
      <c r="H585" s="16">
        <v>0.1</v>
      </c>
      <c r="I585" s="12">
        <v>36029</v>
      </c>
      <c r="J585" s="16">
        <v>9.0999999999999998E-2</v>
      </c>
      <c r="K585" s="46">
        <v>35928</v>
      </c>
      <c r="L585" s="41">
        <v>9</v>
      </c>
      <c r="M585" s="10" t="s">
        <v>144</v>
      </c>
      <c r="N585" s="341">
        <f t="shared" ref="N585:N591" si="26">TRUNC(AVERAGE(J583:J585),3)</f>
        <v>9.1999999999999998E-2</v>
      </c>
    </row>
    <row r="586" spans="1:14" ht="15.75" customHeight="1" x14ac:dyDescent="0.25">
      <c r="A586" s="9"/>
      <c r="C586" s="10">
        <v>1999</v>
      </c>
      <c r="D586" s="16">
        <v>9.1999999999999998E-2</v>
      </c>
      <c r="E586" s="12">
        <v>36332</v>
      </c>
      <c r="F586" s="16">
        <v>9.0999999999999998E-2</v>
      </c>
      <c r="G586" s="12">
        <v>36408</v>
      </c>
      <c r="H586" s="16">
        <v>8.7999999999999995E-2</v>
      </c>
      <c r="I586" s="12">
        <v>36333</v>
      </c>
      <c r="J586" s="16">
        <v>8.6999999999999994E-2</v>
      </c>
      <c r="K586" s="46">
        <v>36405</v>
      </c>
      <c r="L586" s="41">
        <v>5</v>
      </c>
      <c r="M586" s="10" t="s">
        <v>145</v>
      </c>
      <c r="N586" s="341">
        <f t="shared" si="26"/>
        <v>9.0999999999999998E-2</v>
      </c>
    </row>
    <row r="587" spans="1:14" ht="15.75" customHeight="1" x14ac:dyDescent="0.25">
      <c r="A587" s="9"/>
      <c r="C587" s="10">
        <v>2000</v>
      </c>
      <c r="D587" s="16">
        <v>7.8E-2</v>
      </c>
      <c r="E587" s="12">
        <v>36678</v>
      </c>
      <c r="F587" s="16">
        <v>7.4999999999999997E-2</v>
      </c>
      <c r="G587" s="12">
        <v>36734</v>
      </c>
      <c r="H587" s="16">
        <v>7.3999999999999996E-2</v>
      </c>
      <c r="I587" s="12">
        <v>36686</v>
      </c>
      <c r="J587" s="16">
        <v>7.2999999999999995E-2</v>
      </c>
      <c r="K587" s="46">
        <v>36685</v>
      </c>
      <c r="L587" s="41">
        <v>0</v>
      </c>
      <c r="M587" s="10" t="s">
        <v>146</v>
      </c>
      <c r="N587" s="341">
        <f t="shared" si="26"/>
        <v>8.3000000000000004E-2</v>
      </c>
    </row>
    <row r="588" spans="1:14" ht="15.75" customHeight="1" x14ac:dyDescent="0.25">
      <c r="A588" s="9"/>
      <c r="C588" s="10">
        <v>2001</v>
      </c>
      <c r="D588" s="16">
        <v>9.0999999999999998E-2</v>
      </c>
      <c r="E588" s="12">
        <v>37054</v>
      </c>
      <c r="F588" s="16">
        <v>8.1000000000000003E-2</v>
      </c>
      <c r="G588" s="12">
        <v>37061</v>
      </c>
      <c r="H588" s="16">
        <v>7.9000000000000001E-2</v>
      </c>
      <c r="I588" s="12">
        <v>37060</v>
      </c>
      <c r="J588" s="16">
        <v>7.8E-2</v>
      </c>
      <c r="K588" s="46">
        <v>37147</v>
      </c>
      <c r="L588" s="41">
        <v>1</v>
      </c>
      <c r="M588" s="10" t="s">
        <v>147</v>
      </c>
      <c r="N588" s="341">
        <f t="shared" si="26"/>
        <v>7.9000000000000001E-2</v>
      </c>
    </row>
    <row r="589" spans="1:14" ht="15.75" customHeight="1" x14ac:dyDescent="0.25">
      <c r="A589" s="9"/>
      <c r="C589" s="10">
        <v>2002</v>
      </c>
      <c r="D589" s="16">
        <v>0.107</v>
      </c>
      <c r="E589" s="12">
        <v>37445</v>
      </c>
      <c r="F589" s="16">
        <v>9.2999999999999999E-2</v>
      </c>
      <c r="G589" s="12">
        <v>37505</v>
      </c>
      <c r="H589" s="16">
        <v>9.1999999999999998E-2</v>
      </c>
      <c r="I589" s="12">
        <v>37428</v>
      </c>
      <c r="J589" s="16">
        <v>9.0999999999999998E-2</v>
      </c>
      <c r="K589" s="46">
        <v>37453</v>
      </c>
      <c r="L589" s="41">
        <v>13</v>
      </c>
      <c r="M589" s="10" t="s">
        <v>148</v>
      </c>
      <c r="N589" s="341">
        <f t="shared" si="26"/>
        <v>0.08</v>
      </c>
    </row>
    <row r="590" spans="1:14" ht="15.75" customHeight="1" x14ac:dyDescent="0.25">
      <c r="A590" s="9"/>
      <c r="C590" s="10">
        <v>2003</v>
      </c>
      <c r="D590" s="16">
        <v>8.6999999999999994E-2</v>
      </c>
      <c r="E590" s="12">
        <v>37796</v>
      </c>
      <c r="F590" s="16">
        <v>8.6999999999999994E-2</v>
      </c>
      <c r="G590" s="12">
        <v>37860</v>
      </c>
      <c r="H590" s="16">
        <v>8.3000000000000004E-2</v>
      </c>
      <c r="I590" s="12">
        <v>37819</v>
      </c>
      <c r="J590" s="16">
        <v>7.5999999999999998E-2</v>
      </c>
      <c r="K590" s="46">
        <v>37779</v>
      </c>
      <c r="L590" s="41">
        <v>2</v>
      </c>
      <c r="M590" s="10" t="s">
        <v>149</v>
      </c>
      <c r="N590" s="341">
        <f t="shared" si="26"/>
        <v>8.1000000000000003E-2</v>
      </c>
    </row>
    <row r="591" spans="1:14" ht="15.75" customHeight="1" x14ac:dyDescent="0.25">
      <c r="A591" s="9"/>
      <c r="C591" s="10">
        <v>2004</v>
      </c>
      <c r="D591" s="16">
        <v>8.4000000000000005E-2</v>
      </c>
      <c r="E591" s="12">
        <v>38202</v>
      </c>
      <c r="F591" s="16">
        <v>7.5999999999999998E-2</v>
      </c>
      <c r="G591" s="12">
        <v>38168</v>
      </c>
      <c r="H591" s="16">
        <v>7.4999999999999997E-2</v>
      </c>
      <c r="I591" s="12">
        <v>38217</v>
      </c>
      <c r="J591" s="16">
        <v>7.2999999999999995E-2</v>
      </c>
      <c r="K591" s="46">
        <v>38106</v>
      </c>
      <c r="L591" s="41">
        <v>0</v>
      </c>
      <c r="M591" s="10" t="s">
        <v>150</v>
      </c>
      <c r="N591" s="341">
        <f t="shared" si="26"/>
        <v>0.08</v>
      </c>
    </row>
    <row r="592" spans="1:14" ht="15.75" customHeight="1" x14ac:dyDescent="0.25">
      <c r="A592" s="9"/>
      <c r="C592" s="10">
        <v>2005</v>
      </c>
      <c r="D592" s="27">
        <v>9.6000000000000002E-2</v>
      </c>
      <c r="E592" s="12">
        <v>38528</v>
      </c>
      <c r="F592" s="16">
        <v>8.5000000000000006E-2</v>
      </c>
      <c r="G592" s="12">
        <v>38532</v>
      </c>
      <c r="H592" s="16">
        <v>8.1000000000000003E-2</v>
      </c>
      <c r="I592" s="12">
        <v>38568</v>
      </c>
      <c r="J592" s="16">
        <v>0.08</v>
      </c>
      <c r="K592" s="46">
        <v>38525</v>
      </c>
      <c r="L592" s="41">
        <v>2</v>
      </c>
      <c r="M592" s="10" t="s">
        <v>151</v>
      </c>
      <c r="N592" s="341">
        <f>TRUNC(AVERAGE(J590:J592),3)</f>
        <v>7.5999999999999998E-2</v>
      </c>
    </row>
    <row r="593" spans="1:14" ht="15.75" customHeight="1" thickBot="1" x14ac:dyDescent="0.3">
      <c r="C593" s="17">
        <v>2006</v>
      </c>
      <c r="D593" s="129">
        <v>8.6999999999999994E-2</v>
      </c>
      <c r="E593" s="19">
        <v>38917</v>
      </c>
      <c r="F593" s="28">
        <v>8.5999999999999993E-2</v>
      </c>
      <c r="G593" s="19">
        <v>38916</v>
      </c>
      <c r="H593" s="28">
        <v>8.3000000000000004E-2</v>
      </c>
      <c r="I593" s="19">
        <v>38946</v>
      </c>
      <c r="J593" s="28">
        <v>7.8E-2</v>
      </c>
      <c r="K593" s="47">
        <v>38915</v>
      </c>
      <c r="L593" s="42">
        <v>2</v>
      </c>
      <c r="M593" s="17" t="s">
        <v>152</v>
      </c>
      <c r="N593" s="342">
        <f>TRUNC(AVERAGE(J591:J593),3)</f>
        <v>7.6999999999999999E-2</v>
      </c>
    </row>
    <row r="594" spans="1:14" ht="15.75" customHeight="1" x14ac:dyDescent="0.3">
      <c r="C594" s="11"/>
      <c r="D594" s="27"/>
      <c r="E594" s="12"/>
      <c r="F594" s="16"/>
      <c r="G594" s="12"/>
      <c r="H594" s="16"/>
      <c r="I594" s="12"/>
      <c r="J594" s="13"/>
      <c r="K594" s="12"/>
      <c r="L594" s="11"/>
      <c r="M594" s="11"/>
      <c r="N594" s="13"/>
    </row>
    <row r="595" spans="1:14" ht="15.75" customHeight="1" thickBot="1" x14ac:dyDescent="0.3">
      <c r="D595" s="98"/>
      <c r="F595" s="98"/>
      <c r="H595" s="98"/>
    </row>
    <row r="596" spans="1:14" ht="15.75" customHeight="1" x14ac:dyDescent="0.3">
      <c r="A596" s="70" t="s">
        <v>40</v>
      </c>
      <c r="C596" s="251"/>
      <c r="D596" s="252"/>
      <c r="E596" s="253"/>
      <c r="F596" s="252"/>
      <c r="G596" s="253"/>
      <c r="H596" s="252"/>
      <c r="I596" s="253"/>
      <c r="J596" s="254"/>
      <c r="K596" s="253"/>
      <c r="L596" s="255"/>
      <c r="M596" s="358" t="s">
        <v>56</v>
      </c>
      <c r="N596" s="359"/>
    </row>
    <row r="597" spans="1:14" ht="15.75" customHeight="1" thickBot="1" x14ac:dyDescent="0.3">
      <c r="A597" s="9"/>
      <c r="C597" s="137" t="s">
        <v>2</v>
      </c>
      <c r="D597" s="138" t="s">
        <v>3</v>
      </c>
      <c r="E597" s="139" t="s">
        <v>58</v>
      </c>
      <c r="F597" s="138" t="s">
        <v>4</v>
      </c>
      <c r="G597" s="139" t="s">
        <v>58</v>
      </c>
      <c r="H597" s="138" t="s">
        <v>5</v>
      </c>
      <c r="I597" s="139" t="s">
        <v>58</v>
      </c>
      <c r="J597" s="60" t="s">
        <v>6</v>
      </c>
      <c r="K597" s="139" t="s">
        <v>58</v>
      </c>
      <c r="L597" s="145" t="s">
        <v>272</v>
      </c>
      <c r="M597" s="140" t="s">
        <v>142</v>
      </c>
      <c r="N597" s="141" t="s">
        <v>57</v>
      </c>
    </row>
    <row r="598" spans="1:14" ht="15.75" customHeight="1" x14ac:dyDescent="0.25">
      <c r="A598" s="9"/>
      <c r="C598" s="14">
        <v>1995</v>
      </c>
      <c r="D598" s="103">
        <v>0.108</v>
      </c>
      <c r="E598" s="54"/>
      <c r="F598" s="103">
        <v>0.107</v>
      </c>
      <c r="G598" s="54"/>
      <c r="H598" s="103">
        <v>9.6000000000000002E-2</v>
      </c>
      <c r="I598" s="54"/>
      <c r="J598" s="103">
        <v>9.2999999999999999E-2</v>
      </c>
      <c r="K598" s="118"/>
      <c r="L598" s="67">
        <v>10</v>
      </c>
      <c r="M598" s="14" t="s">
        <v>190</v>
      </c>
      <c r="N598" s="340">
        <f>TRUNC(AVERAGE(J598),3)</f>
        <v>9.2999999999999999E-2</v>
      </c>
    </row>
    <row r="599" spans="1:14" ht="15.75" customHeight="1" x14ac:dyDescent="0.25">
      <c r="A599" s="166" t="s">
        <v>181</v>
      </c>
      <c r="C599" s="10">
        <v>1996</v>
      </c>
      <c r="D599" s="16">
        <v>0.10299999999999999</v>
      </c>
      <c r="E599" s="12"/>
      <c r="F599" s="16">
        <v>0.10199999999999999</v>
      </c>
      <c r="G599" s="12"/>
      <c r="H599" s="16">
        <v>9.5000000000000001E-2</v>
      </c>
      <c r="I599" s="12"/>
      <c r="J599" s="16">
        <v>9.4E-2</v>
      </c>
      <c r="K599" s="46"/>
      <c r="L599" s="41">
        <v>8</v>
      </c>
      <c r="M599" s="10" t="s">
        <v>189</v>
      </c>
      <c r="N599" s="341">
        <f>TRUNC(AVERAGE(J598:J599),3)</f>
        <v>9.2999999999999999E-2</v>
      </c>
    </row>
    <row r="600" spans="1:14" ht="15.75" customHeight="1" x14ac:dyDescent="0.25">
      <c r="A600" s="26" t="s">
        <v>127</v>
      </c>
      <c r="C600" s="10">
        <v>1997</v>
      </c>
      <c r="D600" s="16">
        <v>0.108</v>
      </c>
      <c r="E600" s="12">
        <v>35993</v>
      </c>
      <c r="F600" s="16">
        <v>9.7000000000000003E-2</v>
      </c>
      <c r="G600" s="12">
        <v>35994</v>
      </c>
      <c r="H600" s="16">
        <v>9.5000000000000001E-2</v>
      </c>
      <c r="I600" s="12">
        <v>36008</v>
      </c>
      <c r="J600" s="16">
        <v>9.4E-2</v>
      </c>
      <c r="K600" s="46">
        <v>35988</v>
      </c>
      <c r="L600" s="41">
        <v>10</v>
      </c>
      <c r="M600" s="10" t="s">
        <v>143</v>
      </c>
      <c r="N600" s="341">
        <f>TRUNC(AVERAGE(J598:J600),3)</f>
        <v>9.2999999999999999E-2</v>
      </c>
    </row>
    <row r="601" spans="1:14" ht="15.75" customHeight="1" x14ac:dyDescent="0.25">
      <c r="A601" s="9"/>
      <c r="C601" s="10">
        <v>1998</v>
      </c>
      <c r="D601" s="16">
        <v>0.109</v>
      </c>
      <c r="E601" s="12">
        <v>36051</v>
      </c>
      <c r="F601" s="16">
        <v>9.8000000000000004E-2</v>
      </c>
      <c r="G601" s="12">
        <v>36050</v>
      </c>
      <c r="H601" s="16">
        <v>9.5000000000000001E-2</v>
      </c>
      <c r="I601" s="12">
        <v>36024</v>
      </c>
      <c r="J601" s="16">
        <v>9.2999999999999999E-2</v>
      </c>
      <c r="K601" s="46">
        <v>36028</v>
      </c>
      <c r="L601" s="41">
        <v>9</v>
      </c>
      <c r="M601" s="10" t="s">
        <v>144</v>
      </c>
      <c r="N601" s="341">
        <f t="shared" ref="N601:N607" si="27">TRUNC(AVERAGE(J599:J601),3)</f>
        <v>9.2999999999999999E-2</v>
      </c>
    </row>
    <row r="602" spans="1:14" ht="15.75" customHeight="1" x14ac:dyDescent="0.25">
      <c r="A602" s="9"/>
      <c r="C602" s="10">
        <v>1999</v>
      </c>
      <c r="D602" s="16">
        <v>9.8000000000000004E-2</v>
      </c>
      <c r="E602" s="12">
        <v>36332</v>
      </c>
      <c r="F602" s="16">
        <v>9.6000000000000002E-2</v>
      </c>
      <c r="G602" s="12">
        <v>36408</v>
      </c>
      <c r="H602" s="16">
        <v>9.4E-2</v>
      </c>
      <c r="I602" s="12">
        <v>36405</v>
      </c>
      <c r="J602" s="16">
        <v>9.1999999999999998E-2</v>
      </c>
      <c r="K602" s="46">
        <v>36333</v>
      </c>
      <c r="L602" s="41">
        <v>11</v>
      </c>
      <c r="M602" s="10" t="s">
        <v>145</v>
      </c>
      <c r="N602" s="341">
        <f t="shared" si="27"/>
        <v>9.2999999999999999E-2</v>
      </c>
    </row>
    <row r="603" spans="1:14" ht="15.75" customHeight="1" x14ac:dyDescent="0.25">
      <c r="A603" s="9"/>
      <c r="C603" s="10">
        <v>2000</v>
      </c>
      <c r="D603" s="16">
        <v>0.08</v>
      </c>
      <c r="E603" s="12">
        <v>36678</v>
      </c>
      <c r="F603" s="16">
        <v>7.9000000000000001E-2</v>
      </c>
      <c r="G603" s="12">
        <v>36685</v>
      </c>
      <c r="H603" s="16">
        <v>7.8E-2</v>
      </c>
      <c r="I603" s="12">
        <v>36734</v>
      </c>
      <c r="J603" s="16">
        <v>7.6999999999999999E-2</v>
      </c>
      <c r="K603" s="46">
        <v>36686</v>
      </c>
      <c r="L603" s="41">
        <v>0</v>
      </c>
      <c r="M603" s="10" t="s">
        <v>146</v>
      </c>
      <c r="N603" s="341">
        <f t="shared" si="27"/>
        <v>8.6999999999999994E-2</v>
      </c>
    </row>
    <row r="604" spans="1:14" ht="15.75" customHeight="1" x14ac:dyDescent="0.25">
      <c r="A604" s="9"/>
      <c r="C604" s="10">
        <v>2001</v>
      </c>
      <c r="D604" s="16">
        <v>8.6999999999999994E-2</v>
      </c>
      <c r="E604" s="12">
        <v>37054</v>
      </c>
      <c r="F604" s="16">
        <v>7.6999999999999999E-2</v>
      </c>
      <c r="G604" s="12">
        <v>37060</v>
      </c>
      <c r="H604" s="16">
        <v>7.5999999999999998E-2</v>
      </c>
      <c r="I604" s="12">
        <v>37147</v>
      </c>
      <c r="J604" s="16">
        <v>7.4999999999999997E-2</v>
      </c>
      <c r="K604" s="46">
        <v>37052</v>
      </c>
      <c r="L604" s="41">
        <v>1</v>
      </c>
      <c r="M604" s="10" t="s">
        <v>147</v>
      </c>
      <c r="N604" s="341">
        <f t="shared" si="27"/>
        <v>8.1000000000000003E-2</v>
      </c>
    </row>
    <row r="605" spans="1:14" ht="15.75" customHeight="1" x14ac:dyDescent="0.25">
      <c r="A605" s="9"/>
      <c r="C605" s="10">
        <v>2002</v>
      </c>
      <c r="D605" s="16">
        <v>9.4E-2</v>
      </c>
      <c r="E605" s="12">
        <v>37505</v>
      </c>
      <c r="F605" s="16">
        <v>9.0999999999999998E-2</v>
      </c>
      <c r="G605" s="12">
        <v>37428</v>
      </c>
      <c r="H605" s="16">
        <v>9.0999999999999998E-2</v>
      </c>
      <c r="I605" s="12">
        <v>37452</v>
      </c>
      <c r="J605" s="16">
        <v>0.09</v>
      </c>
      <c r="K605" s="46">
        <v>37453</v>
      </c>
      <c r="L605" s="41">
        <v>12</v>
      </c>
      <c r="M605" s="10" t="s">
        <v>148</v>
      </c>
      <c r="N605" s="341">
        <f t="shared" si="27"/>
        <v>0.08</v>
      </c>
    </row>
    <row r="606" spans="1:14" ht="15.75" customHeight="1" x14ac:dyDescent="0.25">
      <c r="A606" s="9"/>
      <c r="C606" s="10">
        <v>2003</v>
      </c>
      <c r="D606" s="16">
        <v>8.8999999999999996E-2</v>
      </c>
      <c r="E606" s="12">
        <v>37796</v>
      </c>
      <c r="F606" s="16">
        <v>8.5999999999999993E-2</v>
      </c>
      <c r="G606" s="12">
        <v>37860</v>
      </c>
      <c r="H606" s="16">
        <v>8.2000000000000003E-2</v>
      </c>
      <c r="I606" s="12">
        <v>37819</v>
      </c>
      <c r="J606" s="16">
        <v>7.8E-2</v>
      </c>
      <c r="K606" s="46">
        <v>37801</v>
      </c>
      <c r="L606" s="41">
        <v>2</v>
      </c>
      <c r="M606" s="10" t="s">
        <v>149</v>
      </c>
      <c r="N606" s="341">
        <f t="shared" si="27"/>
        <v>8.1000000000000003E-2</v>
      </c>
    </row>
    <row r="607" spans="1:14" ht="15.75" customHeight="1" x14ac:dyDescent="0.25">
      <c r="A607" s="9"/>
      <c r="C607" s="10">
        <v>2004</v>
      </c>
      <c r="D607" s="16">
        <v>7.0000000000000007E-2</v>
      </c>
      <c r="E607" s="12">
        <v>38093</v>
      </c>
      <c r="F607" s="16">
        <v>6.6000000000000003E-2</v>
      </c>
      <c r="G607" s="12">
        <v>38106</v>
      </c>
      <c r="H607" s="16">
        <v>6.6000000000000003E-2</v>
      </c>
      <c r="I607" s="12">
        <v>38217</v>
      </c>
      <c r="J607" s="16">
        <v>6.6000000000000003E-2</v>
      </c>
      <c r="K607" s="46">
        <v>38253</v>
      </c>
      <c r="L607" s="41">
        <v>0</v>
      </c>
      <c r="M607" s="10" t="s">
        <v>150</v>
      </c>
      <c r="N607" s="341">
        <f t="shared" si="27"/>
        <v>7.8E-2</v>
      </c>
    </row>
    <row r="608" spans="1:14" ht="15.75" customHeight="1" x14ac:dyDescent="0.25">
      <c r="A608" s="9"/>
      <c r="C608" s="10">
        <v>2005</v>
      </c>
      <c r="D608" s="27">
        <v>8.2000000000000003E-2</v>
      </c>
      <c r="E608" s="12">
        <v>38528</v>
      </c>
      <c r="F608" s="16">
        <v>7.8E-2</v>
      </c>
      <c r="G608" s="12">
        <v>38573</v>
      </c>
      <c r="H608" s="16">
        <v>7.6999999999999999E-2</v>
      </c>
      <c r="I608" s="12">
        <v>38532</v>
      </c>
      <c r="J608" s="16">
        <v>7.5999999999999998E-2</v>
      </c>
      <c r="K608" s="46">
        <v>38556</v>
      </c>
      <c r="L608" s="41">
        <v>0</v>
      </c>
      <c r="M608" s="10" t="s">
        <v>151</v>
      </c>
      <c r="N608" s="341">
        <f>TRUNC(AVERAGE(J606:J608),3)</f>
        <v>7.2999999999999995E-2</v>
      </c>
    </row>
    <row r="609" spans="1:14" ht="15.75" customHeight="1" thickBot="1" x14ac:dyDescent="0.3">
      <c r="C609" s="17">
        <v>2006</v>
      </c>
      <c r="D609" s="129">
        <v>7.5999999999999998E-2</v>
      </c>
      <c r="E609" s="19">
        <v>38877</v>
      </c>
      <c r="F609" s="28">
        <v>7.3999999999999996E-2</v>
      </c>
      <c r="G609" s="19">
        <v>38917</v>
      </c>
      <c r="H609" s="28">
        <v>7.3999999999999996E-2</v>
      </c>
      <c r="I609" s="19">
        <v>38946</v>
      </c>
      <c r="J609" s="28">
        <v>7.0000000000000007E-2</v>
      </c>
      <c r="K609" s="47">
        <v>38885</v>
      </c>
      <c r="L609" s="42">
        <v>0</v>
      </c>
      <c r="M609" s="17" t="s">
        <v>152</v>
      </c>
      <c r="N609" s="342">
        <f>TRUNC(AVERAGE(J607:J609),3)</f>
        <v>7.0000000000000007E-2</v>
      </c>
    </row>
    <row r="610" spans="1:14" ht="15.75" customHeight="1" x14ac:dyDescent="0.3">
      <c r="C610" s="11"/>
      <c r="D610" s="27"/>
      <c r="E610" s="12"/>
      <c r="F610" s="16"/>
      <c r="G610" s="12"/>
      <c r="H610" s="16"/>
      <c r="I610" s="12"/>
      <c r="J610" s="13"/>
      <c r="K610" s="12"/>
      <c r="L610" s="11"/>
      <c r="M610" s="11"/>
      <c r="N610" s="13"/>
    </row>
    <row r="611" spans="1:14" ht="15.75" customHeight="1" thickBot="1" x14ac:dyDescent="0.3">
      <c r="D611" s="98"/>
      <c r="F611" s="98"/>
      <c r="H611" s="98"/>
    </row>
    <row r="612" spans="1:14" ht="15.75" customHeight="1" x14ac:dyDescent="0.3">
      <c r="A612" s="70" t="s">
        <v>40</v>
      </c>
      <c r="C612" s="251"/>
      <c r="D612" s="252"/>
      <c r="E612" s="253"/>
      <c r="F612" s="252"/>
      <c r="G612" s="253"/>
      <c r="H612" s="252"/>
      <c r="I612" s="253"/>
      <c r="J612" s="254"/>
      <c r="K612" s="253"/>
      <c r="L612" s="255"/>
      <c r="M612" s="358" t="s">
        <v>56</v>
      </c>
      <c r="N612" s="359"/>
    </row>
    <row r="613" spans="1:14" ht="15.75" customHeight="1" thickBot="1" x14ac:dyDescent="0.3">
      <c r="A613" s="166" t="s">
        <v>86</v>
      </c>
      <c r="C613" s="137" t="s">
        <v>2</v>
      </c>
      <c r="D613" s="138" t="s">
        <v>3</v>
      </c>
      <c r="E613" s="139" t="s">
        <v>58</v>
      </c>
      <c r="F613" s="138" t="s">
        <v>4</v>
      </c>
      <c r="G613" s="139" t="s">
        <v>58</v>
      </c>
      <c r="H613" s="138" t="s">
        <v>5</v>
      </c>
      <c r="I613" s="139" t="s">
        <v>58</v>
      </c>
      <c r="J613" s="60" t="s">
        <v>6</v>
      </c>
      <c r="K613" s="139" t="s">
        <v>58</v>
      </c>
      <c r="L613" s="145" t="s">
        <v>272</v>
      </c>
      <c r="M613" s="140" t="s">
        <v>142</v>
      </c>
      <c r="N613" s="141" t="s">
        <v>57</v>
      </c>
    </row>
    <row r="614" spans="1:14" ht="15.75" customHeight="1" x14ac:dyDescent="0.25">
      <c r="A614" s="26" t="s">
        <v>126</v>
      </c>
      <c r="C614" s="14">
        <v>2005</v>
      </c>
      <c r="D614" s="103">
        <v>8.3000000000000004E-2</v>
      </c>
      <c r="E614" s="54">
        <v>38528</v>
      </c>
      <c r="F614" s="103">
        <v>7.8E-2</v>
      </c>
      <c r="G614" s="54">
        <v>38525</v>
      </c>
      <c r="H614" s="103">
        <v>7.6999999999999999E-2</v>
      </c>
      <c r="I614" s="54">
        <v>38478</v>
      </c>
      <c r="J614" s="103">
        <v>7.6999999999999999E-2</v>
      </c>
      <c r="K614" s="118">
        <v>38569</v>
      </c>
      <c r="L614" s="67">
        <v>0</v>
      </c>
      <c r="M614" s="14" t="s">
        <v>161</v>
      </c>
      <c r="N614" s="340">
        <f>TRUNC(AVERAGE(J614),3)</f>
        <v>7.6999999999999999E-2</v>
      </c>
    </row>
    <row r="615" spans="1:14" ht="15.75" customHeight="1" thickBot="1" x14ac:dyDescent="0.3">
      <c r="C615" s="17">
        <v>2006</v>
      </c>
      <c r="D615" s="28">
        <v>0.08</v>
      </c>
      <c r="E615" s="19">
        <v>38877</v>
      </c>
      <c r="F615" s="28">
        <v>7.8E-2</v>
      </c>
      <c r="G615" s="19">
        <v>38878</v>
      </c>
      <c r="H615" s="28">
        <v>7.8E-2</v>
      </c>
      <c r="I615" s="19">
        <v>38916</v>
      </c>
      <c r="J615" s="28">
        <v>7.8E-2</v>
      </c>
      <c r="K615" s="47">
        <v>38917</v>
      </c>
      <c r="L615" s="42">
        <v>0</v>
      </c>
      <c r="M615" s="17" t="s">
        <v>162</v>
      </c>
      <c r="N615" s="342">
        <f>TRUNC(AVERAGE(J614:J615),3)</f>
        <v>7.6999999999999999E-2</v>
      </c>
    </row>
    <row r="616" spans="1:14" ht="15.75" customHeight="1" x14ac:dyDescent="0.3">
      <c r="C616" s="11"/>
      <c r="D616" s="16"/>
      <c r="E616" s="12"/>
      <c r="F616" s="16"/>
      <c r="G616" s="12"/>
      <c r="H616" s="16"/>
      <c r="I616" s="12"/>
      <c r="J616" s="13"/>
      <c r="K616" s="12"/>
      <c r="L616" s="11"/>
      <c r="M616" s="11"/>
      <c r="N616" s="13"/>
    </row>
    <row r="617" spans="1:14" ht="15.75" customHeight="1" x14ac:dyDescent="0.25">
      <c r="D617" s="98"/>
      <c r="F617" s="98"/>
      <c r="H617" s="98"/>
    </row>
    <row r="618" spans="1:14" ht="21" x14ac:dyDescent="0.4">
      <c r="A618" s="44"/>
      <c r="B618" s="44"/>
      <c r="C618" s="44"/>
      <c r="D618" s="107"/>
      <c r="E618" s="81" t="s">
        <v>140</v>
      </c>
      <c r="F618" s="115"/>
      <c r="G618" s="82"/>
      <c r="H618" s="110"/>
      <c r="I618" s="83"/>
      <c r="J618" s="84"/>
      <c r="K618" s="85"/>
      <c r="L618" s="44"/>
      <c r="M618" s="44"/>
      <c r="N618" s="44"/>
    </row>
    <row r="619" spans="1:14" ht="15.75" customHeight="1" x14ac:dyDescent="0.3">
      <c r="A619" s="49"/>
      <c r="B619" s="49"/>
      <c r="C619" s="49"/>
      <c r="D619" s="108"/>
      <c r="E619" s="86" t="s">
        <v>0</v>
      </c>
      <c r="F619" s="116"/>
      <c r="G619" s="87"/>
      <c r="H619" s="111"/>
      <c r="I619" s="88"/>
      <c r="J619" s="78"/>
      <c r="K619" s="79"/>
      <c r="L619" s="49"/>
      <c r="M619" s="49"/>
      <c r="N619" s="49"/>
    </row>
    <row r="620" spans="1:14" ht="15.75" customHeight="1" thickBot="1" x14ac:dyDescent="0.35">
      <c r="A620" s="49"/>
      <c r="B620" s="49"/>
      <c r="C620" s="74"/>
      <c r="D620" s="106"/>
      <c r="E620" s="79"/>
      <c r="F620" s="106"/>
      <c r="G620" s="79"/>
      <c r="H620" s="106"/>
      <c r="I620" s="79"/>
      <c r="J620" s="78"/>
      <c r="K620" s="79"/>
      <c r="L620" s="49"/>
      <c r="M620" s="49"/>
      <c r="N620" s="49"/>
    </row>
    <row r="621" spans="1:14" ht="15.75" customHeight="1" x14ac:dyDescent="0.3">
      <c r="A621" s="86" t="s">
        <v>9</v>
      </c>
      <c r="C621" s="305"/>
      <c r="D621" s="306"/>
      <c r="E621" s="307"/>
      <c r="F621" s="306"/>
      <c r="G621" s="307"/>
      <c r="H621" s="306"/>
      <c r="I621" s="307"/>
      <c r="J621" s="308"/>
      <c r="K621" s="307"/>
      <c r="L621" s="309"/>
      <c r="M621" s="358" t="s">
        <v>56</v>
      </c>
      <c r="N621" s="359"/>
    </row>
    <row r="622" spans="1:14" ht="15.75" customHeight="1" thickBot="1" x14ac:dyDescent="0.3">
      <c r="A622" s="89"/>
      <c r="B622" s="22"/>
      <c r="C622" s="137" t="s">
        <v>2</v>
      </c>
      <c r="D622" s="138" t="s">
        <v>3</v>
      </c>
      <c r="E622" s="139" t="s">
        <v>58</v>
      </c>
      <c r="F622" s="138" t="s">
        <v>4</v>
      </c>
      <c r="G622" s="139" t="s">
        <v>58</v>
      </c>
      <c r="H622" s="138" t="s">
        <v>5</v>
      </c>
      <c r="I622" s="139" t="s">
        <v>58</v>
      </c>
      <c r="J622" s="60" t="s">
        <v>6</v>
      </c>
      <c r="K622" s="139" t="s">
        <v>58</v>
      </c>
      <c r="L622" s="4" t="s">
        <v>272</v>
      </c>
      <c r="M622" s="144" t="s">
        <v>142</v>
      </c>
      <c r="N622" s="141" t="s">
        <v>57</v>
      </c>
    </row>
    <row r="623" spans="1:14" ht="15.75" customHeight="1" x14ac:dyDescent="0.25">
      <c r="A623" s="9"/>
      <c r="C623" s="14">
        <v>1995</v>
      </c>
      <c r="D623" s="103">
        <v>0.114</v>
      </c>
      <c r="E623" s="54"/>
      <c r="F623" s="103">
        <v>0.111</v>
      </c>
      <c r="G623" s="54"/>
      <c r="H623" s="103">
        <v>0.108</v>
      </c>
      <c r="I623" s="54"/>
      <c r="J623" s="103">
        <v>0.1</v>
      </c>
      <c r="K623" s="118"/>
      <c r="L623" s="67">
        <v>18</v>
      </c>
      <c r="M623" s="14" t="s">
        <v>190</v>
      </c>
      <c r="N623" s="340">
        <f>TRUNC(AVERAGE(J623),3)</f>
        <v>0.1</v>
      </c>
    </row>
    <row r="624" spans="1:14" ht="15.75" customHeight="1" x14ac:dyDescent="0.25">
      <c r="A624" s="167" t="s">
        <v>194</v>
      </c>
      <c r="C624" s="10">
        <v>1996</v>
      </c>
      <c r="D624" s="16">
        <v>9.4E-2</v>
      </c>
      <c r="E624" s="12"/>
      <c r="F624" s="16">
        <v>0.09</v>
      </c>
      <c r="G624" s="12"/>
      <c r="H624" s="16">
        <v>8.2000000000000003E-2</v>
      </c>
      <c r="I624" s="12"/>
      <c r="J624" s="16">
        <v>8.1000000000000003E-2</v>
      </c>
      <c r="K624" s="46"/>
      <c r="L624" s="41">
        <v>2</v>
      </c>
      <c r="M624" s="10" t="s">
        <v>189</v>
      </c>
      <c r="N624" s="341">
        <f>TRUNC(AVERAGE(J623:J624),3)</f>
        <v>0.09</v>
      </c>
    </row>
    <row r="625" spans="1:14" ht="15.75" customHeight="1" x14ac:dyDescent="0.25">
      <c r="A625" s="26" t="s">
        <v>94</v>
      </c>
      <c r="C625" s="10">
        <v>1997</v>
      </c>
      <c r="D625" s="16">
        <v>0.111</v>
      </c>
      <c r="E625" s="12">
        <v>35993</v>
      </c>
      <c r="F625" s="16">
        <v>0.10100000000000001</v>
      </c>
      <c r="G625" s="12">
        <v>35988</v>
      </c>
      <c r="H625" s="16">
        <v>9.7000000000000003E-2</v>
      </c>
      <c r="I625" s="12">
        <v>35970</v>
      </c>
      <c r="J625" s="16">
        <v>9.7000000000000003E-2</v>
      </c>
      <c r="K625" s="46">
        <v>35994</v>
      </c>
      <c r="L625" s="41">
        <v>10</v>
      </c>
      <c r="M625" s="10" t="s">
        <v>143</v>
      </c>
      <c r="N625" s="341">
        <f>TRUNC(AVERAGE(J623:J625),3)</f>
        <v>9.1999999999999998E-2</v>
      </c>
    </row>
    <row r="626" spans="1:14" ht="15.75" customHeight="1" x14ac:dyDescent="0.25">
      <c r="A626" s="9"/>
      <c r="C626" s="10">
        <v>1998</v>
      </c>
      <c r="D626" s="16">
        <v>0.13200000000000001</v>
      </c>
      <c r="E626" s="12">
        <v>36051</v>
      </c>
      <c r="F626" s="16">
        <v>0.112</v>
      </c>
      <c r="G626" s="12">
        <v>36050</v>
      </c>
      <c r="H626" s="16">
        <v>0.109</v>
      </c>
      <c r="I626" s="12">
        <v>36043</v>
      </c>
      <c r="J626" s="16">
        <v>0.104</v>
      </c>
      <c r="K626" s="46">
        <v>35934</v>
      </c>
      <c r="L626" s="41">
        <v>22</v>
      </c>
      <c r="M626" s="10" t="s">
        <v>144</v>
      </c>
      <c r="N626" s="341">
        <f t="shared" ref="N626:N632" si="28">TRUNC(AVERAGE(J624:J626),3)</f>
        <v>9.4E-2</v>
      </c>
    </row>
    <row r="627" spans="1:14" ht="15.75" customHeight="1" x14ac:dyDescent="0.25">
      <c r="A627" s="9"/>
      <c r="C627" s="10">
        <v>1999</v>
      </c>
      <c r="D627" s="16">
        <v>9.6000000000000002E-2</v>
      </c>
      <c r="E627" s="12">
        <v>36333</v>
      </c>
      <c r="F627" s="16">
        <v>9.0999999999999998E-2</v>
      </c>
      <c r="G627" s="12">
        <v>36321</v>
      </c>
      <c r="H627" s="16">
        <v>8.8999999999999996E-2</v>
      </c>
      <c r="I627" s="12">
        <v>36322</v>
      </c>
      <c r="J627" s="16">
        <v>8.8999999999999996E-2</v>
      </c>
      <c r="K627" s="46">
        <v>36371</v>
      </c>
      <c r="L627" s="41">
        <v>11</v>
      </c>
      <c r="M627" s="10" t="s">
        <v>145</v>
      </c>
      <c r="N627" s="341">
        <f t="shared" si="28"/>
        <v>9.6000000000000002E-2</v>
      </c>
    </row>
    <row r="628" spans="1:14" ht="15.75" customHeight="1" x14ac:dyDescent="0.25">
      <c r="A628" s="9"/>
      <c r="C628" s="10">
        <v>2000</v>
      </c>
      <c r="D628" s="16">
        <v>8.7999999999999995E-2</v>
      </c>
      <c r="E628" s="12">
        <v>36686</v>
      </c>
      <c r="F628" s="16">
        <v>8.7999999999999995E-2</v>
      </c>
      <c r="G628" s="12">
        <v>36755</v>
      </c>
      <c r="H628" s="16">
        <v>8.6999999999999994E-2</v>
      </c>
      <c r="I628" s="12">
        <v>36678</v>
      </c>
      <c r="J628" s="16">
        <v>8.5000000000000006E-2</v>
      </c>
      <c r="K628" s="46">
        <v>36709</v>
      </c>
      <c r="L628" s="41">
        <v>4</v>
      </c>
      <c r="M628" s="10" t="s">
        <v>146</v>
      </c>
      <c r="N628" s="341">
        <f t="shared" si="28"/>
        <v>9.1999999999999998E-2</v>
      </c>
    </row>
    <row r="629" spans="1:14" ht="15.75" customHeight="1" x14ac:dyDescent="0.25">
      <c r="A629" s="9"/>
      <c r="C629" s="10">
        <v>2001</v>
      </c>
      <c r="D629" s="16">
        <v>9.6000000000000002E-2</v>
      </c>
      <c r="E629" s="12">
        <v>37016</v>
      </c>
      <c r="F629" s="16">
        <v>8.7999999999999995E-2</v>
      </c>
      <c r="G629" s="12">
        <v>37088</v>
      </c>
      <c r="H629" s="16">
        <v>8.6999999999999994E-2</v>
      </c>
      <c r="I629" s="12">
        <v>37061</v>
      </c>
      <c r="J629" s="16">
        <v>8.5999999999999993E-2</v>
      </c>
      <c r="K629" s="46">
        <v>37055</v>
      </c>
      <c r="L629" s="41">
        <v>4</v>
      </c>
      <c r="M629" s="10" t="s">
        <v>147</v>
      </c>
      <c r="N629" s="341">
        <f t="shared" si="28"/>
        <v>8.5999999999999993E-2</v>
      </c>
    </row>
    <row r="630" spans="1:14" ht="15.75" customHeight="1" x14ac:dyDescent="0.25">
      <c r="A630" s="9"/>
      <c r="C630" s="10">
        <v>2002</v>
      </c>
      <c r="D630" s="16">
        <v>0.10299999999999999</v>
      </c>
      <c r="E630" s="12">
        <v>37445</v>
      </c>
      <c r="F630" s="16">
        <v>0.10100000000000001</v>
      </c>
      <c r="G630" s="12">
        <v>37469</v>
      </c>
      <c r="H630" s="16">
        <v>0.10100000000000001</v>
      </c>
      <c r="I630" s="12">
        <v>37478</v>
      </c>
      <c r="J630" s="16">
        <v>0.1</v>
      </c>
      <c r="K630" s="46">
        <v>37506</v>
      </c>
      <c r="L630" s="41">
        <v>17</v>
      </c>
      <c r="M630" s="10" t="s">
        <v>148</v>
      </c>
      <c r="N630" s="341">
        <f t="shared" si="28"/>
        <v>0.09</v>
      </c>
    </row>
    <row r="631" spans="1:14" ht="15.75" customHeight="1" x14ac:dyDescent="0.25">
      <c r="A631" s="9"/>
      <c r="C631" s="10">
        <v>2003</v>
      </c>
      <c r="D631" s="16">
        <v>9.6000000000000002E-2</v>
      </c>
      <c r="E631" s="12">
        <v>37795</v>
      </c>
      <c r="F631" s="16">
        <v>9.1999999999999998E-2</v>
      </c>
      <c r="G631" s="12">
        <v>37796</v>
      </c>
      <c r="H631" s="16">
        <v>9.1999999999999998E-2</v>
      </c>
      <c r="I631" s="12">
        <v>37853</v>
      </c>
      <c r="J631" s="16">
        <v>0.09</v>
      </c>
      <c r="K631" s="46">
        <v>37802</v>
      </c>
      <c r="L631" s="41">
        <v>4</v>
      </c>
      <c r="M631" s="10" t="s">
        <v>149</v>
      </c>
      <c r="N631" s="341">
        <f t="shared" si="28"/>
        <v>9.1999999999999998E-2</v>
      </c>
    </row>
    <row r="632" spans="1:14" ht="15.75" customHeight="1" x14ac:dyDescent="0.25">
      <c r="A632" s="9"/>
      <c r="C632" s="10">
        <v>2004</v>
      </c>
      <c r="D632" s="16">
        <v>0.08</v>
      </c>
      <c r="E632" s="12">
        <v>38168</v>
      </c>
      <c r="F632" s="16">
        <v>7.8E-2</v>
      </c>
      <c r="G632" s="12">
        <v>38218</v>
      </c>
      <c r="H632" s="16">
        <v>7.5999999999999998E-2</v>
      </c>
      <c r="I632" s="12">
        <v>38207</v>
      </c>
      <c r="J632" s="16">
        <v>7.3999999999999996E-2</v>
      </c>
      <c r="K632" s="46">
        <v>38143</v>
      </c>
      <c r="L632" s="41">
        <v>0</v>
      </c>
      <c r="M632" s="10" t="s">
        <v>150</v>
      </c>
      <c r="N632" s="341">
        <f t="shared" si="28"/>
        <v>8.7999999999999995E-2</v>
      </c>
    </row>
    <row r="633" spans="1:14" ht="15.75" customHeight="1" x14ac:dyDescent="0.25">
      <c r="C633" s="10">
        <v>2005</v>
      </c>
      <c r="D633" s="27">
        <v>9.8000000000000004E-2</v>
      </c>
      <c r="E633" s="12">
        <v>38527</v>
      </c>
      <c r="F633" s="16">
        <v>9.1999999999999998E-2</v>
      </c>
      <c r="G633" s="12">
        <v>38528</v>
      </c>
      <c r="H633" s="16">
        <v>8.5999999999999993E-2</v>
      </c>
      <c r="I633" s="12">
        <v>38575</v>
      </c>
      <c r="J633" s="16">
        <v>0.08</v>
      </c>
      <c r="K633" s="46">
        <v>38543</v>
      </c>
      <c r="L633" s="41">
        <v>3</v>
      </c>
      <c r="M633" s="10" t="s">
        <v>151</v>
      </c>
      <c r="N633" s="341">
        <f>TRUNC(AVERAGE(J631:J633),3)</f>
        <v>8.1000000000000003E-2</v>
      </c>
    </row>
    <row r="634" spans="1:14" ht="15.75" customHeight="1" thickBot="1" x14ac:dyDescent="0.3">
      <c r="A634" s="9"/>
      <c r="C634" s="17">
        <v>2006</v>
      </c>
      <c r="D634" s="129">
        <v>9.1999999999999998E-2</v>
      </c>
      <c r="E634" s="19">
        <v>38916</v>
      </c>
      <c r="F634" s="28">
        <v>9.1999999999999998E-2</v>
      </c>
      <c r="G634" s="19">
        <v>38946</v>
      </c>
      <c r="H634" s="28">
        <v>8.8999999999999996E-2</v>
      </c>
      <c r="I634" s="19">
        <v>38915</v>
      </c>
      <c r="J634" s="28">
        <v>7.9000000000000001E-2</v>
      </c>
      <c r="K634" s="47">
        <v>38885</v>
      </c>
      <c r="L634" s="42">
        <v>3</v>
      </c>
      <c r="M634" s="17" t="s">
        <v>152</v>
      </c>
      <c r="N634" s="342">
        <f>TRUNC(AVERAGE(J632:J634),3)</f>
        <v>7.6999999999999999E-2</v>
      </c>
    </row>
    <row r="635" spans="1:14" ht="15.75" customHeight="1" x14ac:dyDescent="0.3">
      <c r="A635" s="9"/>
      <c r="C635" s="11"/>
      <c r="D635" s="27"/>
      <c r="E635" s="12"/>
      <c r="F635" s="16"/>
      <c r="G635" s="12"/>
      <c r="H635" s="16"/>
      <c r="I635" s="12"/>
      <c r="J635" s="13"/>
      <c r="K635" s="12"/>
      <c r="L635" s="11"/>
      <c r="M635" s="11"/>
      <c r="N635" s="13"/>
    </row>
    <row r="636" spans="1:14" ht="15.75" customHeight="1" thickBot="1" x14ac:dyDescent="0.35">
      <c r="A636" s="49"/>
      <c r="B636" s="49"/>
      <c r="C636" s="74"/>
      <c r="D636" s="106"/>
      <c r="E636" s="79"/>
      <c r="F636" s="106"/>
      <c r="G636" s="79"/>
      <c r="H636" s="106"/>
      <c r="I636" s="79"/>
      <c r="J636" s="78"/>
      <c r="K636" s="79"/>
      <c r="L636" s="49"/>
      <c r="M636" s="49"/>
      <c r="N636" s="49"/>
    </row>
    <row r="637" spans="1:14" ht="15.75" customHeight="1" x14ac:dyDescent="0.3">
      <c r="A637" s="86" t="s">
        <v>10</v>
      </c>
      <c r="C637" s="305"/>
      <c r="D637" s="306"/>
      <c r="E637" s="307"/>
      <c r="F637" s="306"/>
      <c r="G637" s="307"/>
      <c r="H637" s="306"/>
      <c r="I637" s="307"/>
      <c r="J637" s="308"/>
      <c r="K637" s="307"/>
      <c r="L637" s="309"/>
      <c r="M637" s="358" t="s">
        <v>56</v>
      </c>
      <c r="N637" s="359"/>
    </row>
    <row r="638" spans="1:14" ht="15.75" customHeight="1" thickBot="1" x14ac:dyDescent="0.3">
      <c r="A638" s="26"/>
      <c r="B638" s="22"/>
      <c r="C638" s="137" t="s">
        <v>2</v>
      </c>
      <c r="D638" s="138" t="s">
        <v>3</v>
      </c>
      <c r="E638" s="139" t="s">
        <v>58</v>
      </c>
      <c r="F638" s="138" t="s">
        <v>4</v>
      </c>
      <c r="G638" s="139" t="s">
        <v>58</v>
      </c>
      <c r="H638" s="138" t="s">
        <v>5</v>
      </c>
      <c r="I638" s="139" t="s">
        <v>58</v>
      </c>
      <c r="J638" s="60" t="s">
        <v>6</v>
      </c>
      <c r="K638" s="139" t="s">
        <v>58</v>
      </c>
      <c r="L638" s="4" t="s">
        <v>272</v>
      </c>
      <c r="M638" s="144" t="s">
        <v>142</v>
      </c>
      <c r="N638" s="141" t="s">
        <v>57</v>
      </c>
    </row>
    <row r="639" spans="1:14" ht="15.75" customHeight="1" x14ac:dyDescent="0.25">
      <c r="A639" s="9"/>
      <c r="C639" s="14">
        <v>1995</v>
      </c>
      <c r="D639" s="103">
        <v>9.9000000000000005E-2</v>
      </c>
      <c r="E639" s="54"/>
      <c r="F639" s="103">
        <v>9.6000000000000002E-2</v>
      </c>
      <c r="G639" s="54"/>
      <c r="H639" s="103">
        <v>9.5000000000000001E-2</v>
      </c>
      <c r="I639" s="54"/>
      <c r="J639" s="103">
        <v>9.4E-2</v>
      </c>
      <c r="K639" s="118"/>
      <c r="L639" s="67">
        <v>14</v>
      </c>
      <c r="M639" s="14" t="s">
        <v>190</v>
      </c>
      <c r="N639" s="340">
        <f>TRUNC(AVERAGE(J639),3)</f>
        <v>9.4E-2</v>
      </c>
    </row>
    <row r="640" spans="1:14" ht="15.75" customHeight="1" x14ac:dyDescent="0.25">
      <c r="A640" s="167" t="s">
        <v>11</v>
      </c>
      <c r="C640" s="10">
        <v>1996</v>
      </c>
      <c r="D640" s="16">
        <v>0.113</v>
      </c>
      <c r="E640" s="12"/>
      <c r="F640" s="16">
        <v>0.107</v>
      </c>
      <c r="G640" s="12"/>
      <c r="H640" s="16">
        <v>9.2999999999999999E-2</v>
      </c>
      <c r="I640" s="12"/>
      <c r="J640" s="16">
        <v>9.1999999999999998E-2</v>
      </c>
      <c r="K640" s="46"/>
      <c r="L640" s="41">
        <v>16</v>
      </c>
      <c r="M640" s="10" t="s">
        <v>189</v>
      </c>
      <c r="N640" s="341">
        <f>TRUNC(AVERAGE(J639:J640),3)</f>
        <v>9.2999999999999999E-2</v>
      </c>
    </row>
    <row r="641" spans="1:14" ht="15.75" customHeight="1" x14ac:dyDescent="0.25">
      <c r="A641" s="26" t="s">
        <v>95</v>
      </c>
      <c r="C641" s="10">
        <v>1997</v>
      </c>
      <c r="D641" s="16">
        <v>0.109</v>
      </c>
      <c r="E641" s="12">
        <v>35993</v>
      </c>
      <c r="F641" s="16">
        <v>0.107</v>
      </c>
      <c r="G641" s="12">
        <v>35974</v>
      </c>
      <c r="H641" s="16">
        <v>8.8999999999999996E-2</v>
      </c>
      <c r="I641" s="12">
        <v>35969</v>
      </c>
      <c r="J641" s="16">
        <v>8.4000000000000005E-2</v>
      </c>
      <c r="K641" s="46">
        <v>35989</v>
      </c>
      <c r="L641" s="41">
        <v>3</v>
      </c>
      <c r="M641" s="10" t="s">
        <v>143</v>
      </c>
      <c r="N641" s="341">
        <f>TRUNC(AVERAGE(J639:J641),3)</f>
        <v>0.09</v>
      </c>
    </row>
    <row r="642" spans="1:14" ht="15.75" customHeight="1" x14ac:dyDescent="0.25">
      <c r="A642" s="9"/>
      <c r="C642" s="10">
        <v>1998</v>
      </c>
      <c r="D642" s="16">
        <v>0.11899999999999999</v>
      </c>
      <c r="E642" s="12">
        <v>36051</v>
      </c>
      <c r="F642" s="16">
        <v>0.115</v>
      </c>
      <c r="G642" s="12">
        <v>35929</v>
      </c>
      <c r="H642" s="16">
        <v>0.10100000000000001</v>
      </c>
      <c r="I642" s="12">
        <v>35934</v>
      </c>
      <c r="J642" s="192">
        <v>0.1</v>
      </c>
      <c r="K642" s="46">
        <v>36029</v>
      </c>
      <c r="L642" s="41">
        <v>14</v>
      </c>
      <c r="M642" s="10" t="s">
        <v>144</v>
      </c>
      <c r="N642" s="341">
        <f t="shared" ref="N642:N648" si="29">TRUNC(AVERAGE(J640:J642),3)</f>
        <v>9.1999999999999998E-2</v>
      </c>
    </row>
    <row r="643" spans="1:14" ht="15.75" customHeight="1" x14ac:dyDescent="0.25">
      <c r="A643" s="9"/>
      <c r="C643" s="10">
        <v>1999</v>
      </c>
      <c r="D643" s="16">
        <v>0.109</v>
      </c>
      <c r="E643" s="12">
        <v>36333</v>
      </c>
      <c r="F643" s="16">
        <v>9.9000000000000005E-2</v>
      </c>
      <c r="G643" s="12">
        <v>36332</v>
      </c>
      <c r="H643" s="16">
        <v>9.4E-2</v>
      </c>
      <c r="I643" s="12">
        <v>36321</v>
      </c>
      <c r="J643" s="16">
        <v>9.4E-2</v>
      </c>
      <c r="K643" s="46">
        <v>36371</v>
      </c>
      <c r="L643" s="41">
        <v>10</v>
      </c>
      <c r="M643" s="10" t="s">
        <v>145</v>
      </c>
      <c r="N643" s="341">
        <f t="shared" si="29"/>
        <v>9.1999999999999998E-2</v>
      </c>
    </row>
    <row r="644" spans="1:14" ht="15.75" customHeight="1" x14ac:dyDescent="0.25">
      <c r="A644" s="9"/>
      <c r="C644" s="10">
        <v>2000</v>
      </c>
      <c r="D644" s="16">
        <v>0.08</v>
      </c>
      <c r="E644" s="12">
        <v>36734</v>
      </c>
      <c r="F644" s="16">
        <v>0.08</v>
      </c>
      <c r="G644" s="12">
        <v>36755</v>
      </c>
      <c r="H644" s="16">
        <v>7.6999999999999999E-2</v>
      </c>
      <c r="I644" s="12">
        <v>36715</v>
      </c>
      <c r="J644" s="16">
        <v>7.6999999999999999E-2</v>
      </c>
      <c r="K644" s="46">
        <v>36752</v>
      </c>
      <c r="L644" s="41">
        <v>0</v>
      </c>
      <c r="M644" s="10" t="s">
        <v>146</v>
      </c>
      <c r="N644" s="341">
        <f t="shared" si="29"/>
        <v>0.09</v>
      </c>
    </row>
    <row r="645" spans="1:14" ht="15.75" customHeight="1" x14ac:dyDescent="0.25">
      <c r="A645" s="9"/>
      <c r="C645" s="10">
        <v>2001</v>
      </c>
      <c r="D645" s="16">
        <v>8.4000000000000005E-2</v>
      </c>
      <c r="E645" s="12">
        <v>37104</v>
      </c>
      <c r="F645" s="16">
        <v>0.08</v>
      </c>
      <c r="G645" s="12">
        <v>37060</v>
      </c>
      <c r="H645" s="16">
        <v>7.6999999999999999E-2</v>
      </c>
      <c r="I645" s="12">
        <v>37110</v>
      </c>
      <c r="J645" s="16">
        <v>7.5999999999999998E-2</v>
      </c>
      <c r="K645" s="46">
        <v>37105</v>
      </c>
      <c r="L645" s="41">
        <v>0</v>
      </c>
      <c r="M645" s="10" t="s">
        <v>147</v>
      </c>
      <c r="N645" s="341">
        <f t="shared" si="29"/>
        <v>8.2000000000000003E-2</v>
      </c>
    </row>
    <row r="646" spans="1:14" ht="15.75" customHeight="1" x14ac:dyDescent="0.25">
      <c r="A646" s="9"/>
      <c r="C646" s="10">
        <v>2002</v>
      </c>
      <c r="D646" s="16">
        <v>0.112</v>
      </c>
      <c r="E646" s="12">
        <v>37507</v>
      </c>
      <c r="F646" s="16">
        <v>0.10100000000000001</v>
      </c>
      <c r="G646" s="12">
        <v>37445</v>
      </c>
      <c r="H646" s="16">
        <v>9.9000000000000005E-2</v>
      </c>
      <c r="I646" s="12">
        <v>37505</v>
      </c>
      <c r="J646" s="16">
        <v>9.7000000000000003E-2</v>
      </c>
      <c r="K646" s="46">
        <v>37478</v>
      </c>
      <c r="L646" s="41">
        <v>13</v>
      </c>
      <c r="M646" s="10" t="s">
        <v>148</v>
      </c>
      <c r="N646" s="341">
        <f t="shared" si="29"/>
        <v>8.3000000000000004E-2</v>
      </c>
    </row>
    <row r="647" spans="1:14" ht="15.75" customHeight="1" x14ac:dyDescent="0.25">
      <c r="A647" s="9"/>
      <c r="C647" s="10">
        <v>2003</v>
      </c>
      <c r="D647" s="16">
        <v>9.7000000000000003E-2</v>
      </c>
      <c r="E647" s="12">
        <v>37795</v>
      </c>
      <c r="F647" s="16">
        <v>9.7000000000000003E-2</v>
      </c>
      <c r="G647" s="12">
        <v>37796</v>
      </c>
      <c r="H647" s="16">
        <v>9.1999999999999998E-2</v>
      </c>
      <c r="I647" s="12">
        <v>37802</v>
      </c>
      <c r="J647" s="16">
        <v>8.5999999999999993E-2</v>
      </c>
      <c r="K647" s="46">
        <v>37832</v>
      </c>
      <c r="L647" s="41">
        <v>4</v>
      </c>
      <c r="M647" s="10" t="s">
        <v>149</v>
      </c>
      <c r="N647" s="341">
        <f t="shared" si="29"/>
        <v>8.5999999999999993E-2</v>
      </c>
    </row>
    <row r="648" spans="1:14" ht="15.75" customHeight="1" x14ac:dyDescent="0.25">
      <c r="A648" s="9"/>
      <c r="C648" s="10">
        <v>2004</v>
      </c>
      <c r="D648" s="16">
        <v>7.9000000000000001E-2</v>
      </c>
      <c r="E648" s="12">
        <v>38168</v>
      </c>
      <c r="F648" s="16">
        <v>7.8E-2</v>
      </c>
      <c r="G648" s="12">
        <v>38143</v>
      </c>
      <c r="H648" s="16">
        <v>7.6999999999999999E-2</v>
      </c>
      <c r="I648" s="12">
        <v>38218</v>
      </c>
      <c r="J648" s="16">
        <v>7.0999999999999994E-2</v>
      </c>
      <c r="K648" s="46">
        <v>38115</v>
      </c>
      <c r="L648" s="41">
        <v>0</v>
      </c>
      <c r="M648" s="10" t="s">
        <v>150</v>
      </c>
      <c r="N648" s="341">
        <f t="shared" si="29"/>
        <v>8.4000000000000005E-2</v>
      </c>
    </row>
    <row r="649" spans="1:14" ht="15.75" customHeight="1" x14ac:dyDescent="0.25">
      <c r="A649" s="9"/>
      <c r="C649" s="10">
        <v>2005</v>
      </c>
      <c r="D649" s="27">
        <v>9.1999999999999998E-2</v>
      </c>
      <c r="E649" s="12">
        <v>38528</v>
      </c>
      <c r="F649" s="16">
        <v>8.5999999999999993E-2</v>
      </c>
      <c r="G649" s="12">
        <v>38527</v>
      </c>
      <c r="H649" s="16">
        <v>8.1000000000000003E-2</v>
      </c>
      <c r="I649" s="12">
        <v>38566</v>
      </c>
      <c r="J649" s="16">
        <v>0.08</v>
      </c>
      <c r="K649" s="46">
        <v>38575</v>
      </c>
      <c r="L649" s="41">
        <v>2</v>
      </c>
      <c r="M649" s="10" t="s">
        <v>151</v>
      </c>
      <c r="N649" s="341">
        <f>TRUNC(AVERAGE(J647:J649),3)</f>
        <v>7.9000000000000001E-2</v>
      </c>
    </row>
    <row r="650" spans="1:14" ht="15.75" customHeight="1" thickBot="1" x14ac:dyDescent="0.3">
      <c r="A650" s="9"/>
      <c r="C650" s="17">
        <v>2006</v>
      </c>
      <c r="D650" s="129">
        <v>0.10100000000000001</v>
      </c>
      <c r="E650" s="19">
        <v>38916</v>
      </c>
      <c r="F650" s="28">
        <v>8.2000000000000003E-2</v>
      </c>
      <c r="G650" s="19">
        <v>38906</v>
      </c>
      <c r="H650" s="28">
        <v>7.6999999999999999E-2</v>
      </c>
      <c r="I650" s="19">
        <v>38864</v>
      </c>
      <c r="J650" s="28">
        <v>7.5999999999999998E-2</v>
      </c>
      <c r="K650" s="47">
        <v>38899</v>
      </c>
      <c r="L650" s="42">
        <v>1</v>
      </c>
      <c r="M650" s="17" t="s">
        <v>152</v>
      </c>
      <c r="N650" s="342">
        <f>TRUNC(AVERAGE(J648:J650),3)</f>
        <v>7.4999999999999997E-2</v>
      </c>
    </row>
    <row r="651" spans="1:14" ht="15.75" customHeight="1" x14ac:dyDescent="0.3">
      <c r="A651" s="9"/>
      <c r="C651" s="11"/>
      <c r="D651" s="27"/>
      <c r="E651" s="12"/>
      <c r="F651" s="16"/>
      <c r="G651" s="12"/>
      <c r="H651" s="16"/>
      <c r="I651" s="12"/>
      <c r="J651" s="13"/>
      <c r="K651" s="12"/>
      <c r="L651" s="11"/>
      <c r="M651" s="11"/>
      <c r="N651" s="13"/>
    </row>
    <row r="652" spans="1:14" ht="15.75" customHeight="1" thickBot="1" x14ac:dyDescent="0.3">
      <c r="D652" s="98"/>
      <c r="F652" s="98"/>
      <c r="H652" s="98"/>
    </row>
    <row r="653" spans="1:14" ht="15.75" customHeight="1" x14ac:dyDescent="0.3">
      <c r="A653" s="86" t="s">
        <v>42</v>
      </c>
      <c r="C653" s="305"/>
      <c r="D653" s="306"/>
      <c r="E653" s="307"/>
      <c r="F653" s="306"/>
      <c r="G653" s="307"/>
      <c r="H653" s="306"/>
      <c r="I653" s="307"/>
      <c r="J653" s="308"/>
      <c r="K653" s="307"/>
      <c r="L653" s="319"/>
      <c r="M653" s="358" t="s">
        <v>56</v>
      </c>
      <c r="N653" s="359"/>
    </row>
    <row r="654" spans="1:14" ht="15.75" customHeight="1" thickBot="1" x14ac:dyDescent="0.3">
      <c r="C654" s="4" t="s">
        <v>2</v>
      </c>
      <c r="D654" s="99" t="s">
        <v>3</v>
      </c>
      <c r="E654" s="5" t="s">
        <v>58</v>
      </c>
      <c r="F654" s="99" t="s">
        <v>4</v>
      </c>
      <c r="G654" s="5" t="s">
        <v>58</v>
      </c>
      <c r="H654" s="99" t="s">
        <v>5</v>
      </c>
      <c r="I654" s="5" t="s">
        <v>58</v>
      </c>
      <c r="J654" s="6" t="s">
        <v>6</v>
      </c>
      <c r="K654" s="5" t="s">
        <v>58</v>
      </c>
      <c r="L654" s="145" t="s">
        <v>272</v>
      </c>
      <c r="M654" s="65" t="s">
        <v>142</v>
      </c>
      <c r="N654" s="66" t="s">
        <v>57</v>
      </c>
    </row>
    <row r="655" spans="1:14" ht="15.75" customHeight="1" x14ac:dyDescent="0.25">
      <c r="A655" s="9"/>
      <c r="C655" s="14">
        <v>2000</v>
      </c>
      <c r="D655" s="103">
        <v>9.0999999999999998E-2</v>
      </c>
      <c r="E655" s="54">
        <v>36678</v>
      </c>
      <c r="F655" s="103">
        <v>9.0999999999999998E-2</v>
      </c>
      <c r="G655" s="54">
        <v>36686</v>
      </c>
      <c r="H655" s="103">
        <v>0.09</v>
      </c>
      <c r="I655" s="54">
        <v>36685</v>
      </c>
      <c r="J655" s="103">
        <v>8.2000000000000003E-2</v>
      </c>
      <c r="K655" s="118">
        <v>36788</v>
      </c>
      <c r="L655" s="67">
        <v>3</v>
      </c>
      <c r="M655" s="14" t="s">
        <v>156</v>
      </c>
      <c r="N655" s="340">
        <f>TRUNC(AVERAGE(J655),3)</f>
        <v>8.2000000000000003E-2</v>
      </c>
    </row>
    <row r="656" spans="1:14" ht="15.75" customHeight="1" x14ac:dyDescent="0.25">
      <c r="A656" s="167" t="s">
        <v>46</v>
      </c>
      <c r="C656" s="10">
        <v>2001</v>
      </c>
      <c r="D656" s="16">
        <v>8.6999999999999994E-2</v>
      </c>
      <c r="E656" s="12">
        <v>37060</v>
      </c>
      <c r="F656" s="16">
        <v>8.5000000000000006E-2</v>
      </c>
      <c r="G656" s="12">
        <v>37016</v>
      </c>
      <c r="H656" s="16">
        <v>8.4000000000000005E-2</v>
      </c>
      <c r="I656" s="12">
        <v>37055</v>
      </c>
      <c r="J656" s="16">
        <v>8.4000000000000005E-2</v>
      </c>
      <c r="K656" s="46">
        <v>37109</v>
      </c>
      <c r="L656" s="41">
        <v>2</v>
      </c>
      <c r="M656" s="10" t="s">
        <v>157</v>
      </c>
      <c r="N656" s="341">
        <f>TRUNC(AVERAGE(J655:J656),3)</f>
        <v>8.3000000000000004E-2</v>
      </c>
    </row>
    <row r="657" spans="1:14" ht="15.75" customHeight="1" x14ac:dyDescent="0.25">
      <c r="A657" s="26" t="s">
        <v>131</v>
      </c>
      <c r="C657" s="10">
        <v>2002</v>
      </c>
      <c r="D657" s="16">
        <v>9.4E-2</v>
      </c>
      <c r="E657" s="12">
        <v>37428</v>
      </c>
      <c r="F657" s="16">
        <v>9.2999999999999999E-2</v>
      </c>
      <c r="G657" s="12">
        <v>37429</v>
      </c>
      <c r="H657" s="16">
        <v>9.0999999999999998E-2</v>
      </c>
      <c r="I657" s="12">
        <v>37478</v>
      </c>
      <c r="J657" s="16">
        <v>0.09</v>
      </c>
      <c r="K657" s="46">
        <v>37471</v>
      </c>
      <c r="L657" s="41">
        <v>10</v>
      </c>
      <c r="M657" s="10" t="s">
        <v>148</v>
      </c>
      <c r="N657" s="341">
        <f>TRUNC(AVERAGE(J655:J657),3)</f>
        <v>8.5000000000000006E-2</v>
      </c>
    </row>
    <row r="658" spans="1:14" ht="15.75" customHeight="1" x14ac:dyDescent="0.25">
      <c r="C658" s="10">
        <v>2003</v>
      </c>
      <c r="D658" s="16">
        <v>8.4000000000000005E-2</v>
      </c>
      <c r="E658" s="12">
        <v>37858</v>
      </c>
      <c r="F658" s="16">
        <v>8.2000000000000003E-2</v>
      </c>
      <c r="G658" s="12">
        <v>37796</v>
      </c>
      <c r="H658" s="16">
        <v>8.2000000000000003E-2</v>
      </c>
      <c r="I658" s="12">
        <v>37797</v>
      </c>
      <c r="J658" s="16">
        <v>8.2000000000000003E-2</v>
      </c>
      <c r="K658" s="46">
        <v>37790</v>
      </c>
      <c r="L658" s="41">
        <v>0</v>
      </c>
      <c r="M658" s="10" t="s">
        <v>149</v>
      </c>
      <c r="N658" s="341">
        <f>TRUNC(AVERAGE(J656:J658),3)</f>
        <v>8.5000000000000006E-2</v>
      </c>
    </row>
    <row r="659" spans="1:14" ht="15.75" customHeight="1" x14ac:dyDescent="0.25">
      <c r="A659" s="9"/>
      <c r="C659" s="10">
        <v>2004</v>
      </c>
      <c r="D659" s="16">
        <v>7.5999999999999998E-2</v>
      </c>
      <c r="E659" s="12">
        <v>38218</v>
      </c>
      <c r="F659" s="16">
        <v>7.0000000000000007E-2</v>
      </c>
      <c r="G659" s="12">
        <v>38617</v>
      </c>
      <c r="H659" s="16">
        <v>6.9000000000000006E-2</v>
      </c>
      <c r="I659" s="12">
        <v>38471</v>
      </c>
      <c r="J659" s="16">
        <v>6.8000000000000005E-2</v>
      </c>
      <c r="K659" s="46">
        <v>38458</v>
      </c>
      <c r="L659" s="41">
        <v>0</v>
      </c>
      <c r="M659" s="10" t="s">
        <v>150</v>
      </c>
      <c r="N659" s="341">
        <f>TRUNC(AVERAGE(J657:J659),3)</f>
        <v>0.08</v>
      </c>
    </row>
    <row r="660" spans="1:14" ht="15.75" customHeight="1" x14ac:dyDescent="0.25">
      <c r="A660" s="9"/>
      <c r="C660" s="10">
        <v>2005</v>
      </c>
      <c r="D660" s="27">
        <v>8.5000000000000006E-2</v>
      </c>
      <c r="E660" s="12">
        <v>38543</v>
      </c>
      <c r="F660" s="16">
        <v>8.2000000000000003E-2</v>
      </c>
      <c r="G660" s="12">
        <v>38529</v>
      </c>
      <c r="H660" s="16">
        <v>8.1000000000000003E-2</v>
      </c>
      <c r="I660" s="12">
        <v>38542</v>
      </c>
      <c r="J660" s="16">
        <v>7.6999999999999999E-2</v>
      </c>
      <c r="K660" s="46">
        <v>38461</v>
      </c>
      <c r="L660" s="41">
        <v>1</v>
      </c>
      <c r="M660" s="10" t="s">
        <v>151</v>
      </c>
      <c r="N660" s="341">
        <f>TRUNC(AVERAGE(J658:J660),3)</f>
        <v>7.4999999999999997E-2</v>
      </c>
    </row>
    <row r="661" spans="1:14" ht="15.75" customHeight="1" thickBot="1" x14ac:dyDescent="0.3">
      <c r="C661" s="17">
        <v>2006</v>
      </c>
      <c r="D661" s="129">
        <v>0.08</v>
      </c>
      <c r="E661" s="19">
        <v>38861</v>
      </c>
      <c r="F661" s="28">
        <v>7.6999999999999999E-2</v>
      </c>
      <c r="G661" s="19">
        <v>38885</v>
      </c>
      <c r="H661" s="28">
        <v>7.5999999999999998E-2</v>
      </c>
      <c r="I661" s="19">
        <v>38900</v>
      </c>
      <c r="J661" s="28">
        <v>7.4999999999999997E-2</v>
      </c>
      <c r="K661" s="47">
        <v>38883</v>
      </c>
      <c r="L661" s="42">
        <v>0</v>
      </c>
      <c r="M661" s="17" t="s">
        <v>152</v>
      </c>
      <c r="N661" s="342">
        <f>TRUNC(AVERAGE(J659:J661),3)</f>
        <v>7.2999999999999995E-2</v>
      </c>
    </row>
    <row r="662" spans="1:14" ht="15.75" customHeight="1" x14ac:dyDescent="0.25">
      <c r="D662" s="98"/>
      <c r="F662" s="98"/>
      <c r="H662" s="98"/>
    </row>
  </sheetData>
  <mergeCells count="53">
    <mergeCell ref="M653:N653"/>
    <mergeCell ref="M637:N637"/>
    <mergeCell ref="A523:B523"/>
    <mergeCell ref="M549:N549"/>
    <mergeCell ref="M533:N533"/>
    <mergeCell ref="M565:N565"/>
    <mergeCell ref="C577:N577"/>
    <mergeCell ref="M612:N612"/>
    <mergeCell ref="M596:N596"/>
    <mergeCell ref="M580:N580"/>
    <mergeCell ref="M486:N486"/>
    <mergeCell ref="M476:N476"/>
    <mergeCell ref="M460:N460"/>
    <mergeCell ref="M450:N450"/>
    <mergeCell ref="M517:N517"/>
    <mergeCell ref="M510:N510"/>
    <mergeCell ref="M499:N499"/>
    <mergeCell ref="M381:N381"/>
    <mergeCell ref="M364:N364"/>
    <mergeCell ref="M350:N350"/>
    <mergeCell ref="M430:N430"/>
    <mergeCell ref="M413:N413"/>
    <mergeCell ref="M397:N397"/>
    <mergeCell ref="M275:N275"/>
    <mergeCell ref="M261:N261"/>
    <mergeCell ref="M286:N286"/>
    <mergeCell ref="C283:N283"/>
    <mergeCell ref="M334:N334"/>
    <mergeCell ref="M318:N318"/>
    <mergeCell ref="M302:N302"/>
    <mergeCell ref="M211:N211"/>
    <mergeCell ref="M195:N195"/>
    <mergeCell ref="M181:N181"/>
    <mergeCell ref="C219:N219"/>
    <mergeCell ref="M245:N245"/>
    <mergeCell ref="M229:N229"/>
    <mergeCell ref="M222:N222"/>
    <mergeCell ref="M44:N44"/>
    <mergeCell ref="M60:N60"/>
    <mergeCell ref="M71:N71"/>
    <mergeCell ref="M85:N85"/>
    <mergeCell ref="M151:N151"/>
    <mergeCell ref="C116:N116"/>
    <mergeCell ref="M621:N621"/>
    <mergeCell ref="A1:N1"/>
    <mergeCell ref="L4:N5"/>
    <mergeCell ref="M7:N7"/>
    <mergeCell ref="M18:N18"/>
    <mergeCell ref="M119:N119"/>
    <mergeCell ref="M135:N135"/>
    <mergeCell ref="M101:N101"/>
    <mergeCell ref="M167:N167"/>
    <mergeCell ref="M28:N28"/>
  </mergeCells>
  <conditionalFormatting sqref="J9:J115 J117:J218 J220:J282 J284:J576 J578:J661">
    <cfRule type="cellIs" dxfId="6" priority="3" stopIfTrue="1" operator="greaterThanOrEqual">
      <formula>0.085</formula>
    </cfRule>
    <cfRule type="cellIs" dxfId="5" priority="4" stopIfTrue="1" operator="lessThan">
      <formula>0.085</formula>
    </cfRule>
  </conditionalFormatting>
  <conditionalFormatting sqref="N19:N27 N45:N59 N29:N43 N9:N17 N117:N118 N72:N84 N86:N100 N61:N70 N102:N115 N136:N150 N152:N166 N120:N134 N182:N194 N196:N210 N168:N180 N212:N218 N223:N228 N230:N244 N220:N221 N262:N274 N246:N260 N284:N285 N276:N282 N303:N317 N319:N333 N287:N301 N351:N363 N365:N380 N335:N349 N398:N412 N414:N429 N382:N396 N451:N459 N477:N485 N461:N475 N431:N449 N500:N509 N511:N516 N487:N498 N534:N548 N518:N532 N550:N564 N566:N576 N581:N595 N597:N611 N578:N579 N654:N661 N638:N652 N613:N620 N622:N636">
    <cfRule type="cellIs" dxfId="4" priority="1" stopIfTrue="1" operator="greaterThanOrEqual">
      <formula>0.085</formula>
    </cfRule>
    <cfRule type="cellIs" dxfId="3" priority="2" stopIfTrue="1" operator="lessThan">
      <formula>0.085</formula>
    </cfRule>
  </conditionalFormatting>
  <pageMargins left="0.7" right="0.7" top="0.75" bottom="0.75" header="0.3" footer="0.3"/>
  <pageSetup scale="67" fitToHeight="25" orientation="landscape" r:id="rId1"/>
  <rowBreaks count="16" manualBreakCount="16">
    <brk id="42" max="13" man="1"/>
    <brk id="83" max="16383" man="1"/>
    <brk id="117" max="13" man="1"/>
    <brk id="165" max="13" man="1"/>
    <brk id="190" max="13" man="1"/>
    <brk id="227" max="16383" man="1"/>
    <brk id="273" max="16383" man="1"/>
    <brk id="313" max="16383" man="1"/>
    <brk id="359" max="16383" man="1"/>
    <brk id="395" max="13" man="1"/>
    <brk id="428" max="13" man="1"/>
    <brk id="445" max="13" man="1"/>
    <brk id="494" max="13" man="1"/>
    <brk id="531" max="13" man="1"/>
    <brk id="578" max="13" man="1"/>
    <brk id="61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3"/>
  <sheetViews>
    <sheetView view="pageBreakPreview" zoomScaleNormal="100" zoomScaleSheetLayoutView="100" workbookViewId="0">
      <selection activeCell="C1" sqref="C1"/>
    </sheetView>
  </sheetViews>
  <sheetFormatPr defaultColWidth="9.109375" defaultRowHeight="13.2" x14ac:dyDescent="0.25"/>
  <cols>
    <col min="1" max="1" width="19.88671875" style="98" customWidth="1"/>
    <col min="2" max="2" width="31" style="98" bestFit="1" customWidth="1"/>
    <col min="3" max="3" width="9.109375" style="98"/>
    <col min="4" max="4" width="1.88671875" style="98" hidden="1" customWidth="1"/>
    <col min="5" max="5" width="9.109375" style="98"/>
    <col min="6" max="6" width="3.33203125" style="98" hidden="1" customWidth="1"/>
    <col min="7" max="7" width="9" style="98" customWidth="1"/>
    <col min="8" max="8" width="12.5546875" style="98" hidden="1" customWidth="1"/>
    <col min="9" max="9" width="9.109375" style="98"/>
    <col min="10" max="10" width="2.88671875" style="98" hidden="1" customWidth="1"/>
    <col min="11" max="11" width="10.6640625" style="98" customWidth="1"/>
    <col min="12" max="12" width="11.44140625" style="98" customWidth="1"/>
    <col min="13" max="16384" width="9.109375" style="98"/>
  </cols>
  <sheetData>
    <row r="1" spans="1:12" ht="12.75" customHeight="1" x14ac:dyDescent="0.25">
      <c r="A1" s="119"/>
    </row>
    <row r="2" spans="1:12" ht="12.75" customHeight="1" x14ac:dyDescent="0.25">
      <c r="A2" s="120" t="s">
        <v>280</v>
      </c>
    </row>
    <row r="3" spans="1:12" ht="12.75" customHeight="1" x14ac:dyDescent="0.25">
      <c r="A3" s="121" t="s">
        <v>278</v>
      </c>
    </row>
    <row r="4" spans="1:12" ht="12.75" customHeight="1" x14ac:dyDescent="0.25">
      <c r="A4" s="121"/>
    </row>
    <row r="5" spans="1:12" ht="18" customHeight="1" x14ac:dyDescent="0.25">
      <c r="A5" s="414" t="s">
        <v>136</v>
      </c>
      <c r="B5" s="415"/>
      <c r="C5" s="415"/>
      <c r="D5" s="415"/>
      <c r="E5" s="415"/>
      <c r="F5" s="415"/>
      <c r="G5" s="415"/>
      <c r="H5" s="415"/>
      <c r="I5" s="415"/>
      <c r="J5" s="415"/>
      <c r="K5" s="415"/>
      <c r="L5" s="415"/>
    </row>
    <row r="6" spans="1:12" ht="15.6" x14ac:dyDescent="0.25">
      <c r="A6" s="416" t="s">
        <v>0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</row>
    <row r="7" spans="1:12" ht="12.75" customHeight="1" thickBot="1" x14ac:dyDescent="0.35">
      <c r="A7" s="122"/>
      <c r="C7" s="106"/>
      <c r="D7" s="106"/>
      <c r="E7" s="106"/>
      <c r="F7" s="106"/>
      <c r="G7" s="106"/>
      <c r="H7" s="106"/>
      <c r="I7" s="78"/>
      <c r="J7" s="78"/>
      <c r="K7" s="106"/>
      <c r="L7" s="106"/>
    </row>
    <row r="8" spans="1:12" ht="12.75" customHeight="1" x14ac:dyDescent="0.25">
      <c r="A8" s="394" t="s">
        <v>61</v>
      </c>
      <c r="B8" s="394" t="s">
        <v>59</v>
      </c>
      <c r="C8" s="396" t="s">
        <v>3</v>
      </c>
      <c r="D8" s="123"/>
      <c r="E8" s="396" t="s">
        <v>4</v>
      </c>
      <c r="F8" s="123"/>
      <c r="G8" s="396" t="s">
        <v>5</v>
      </c>
      <c r="H8" s="124"/>
      <c r="I8" s="398" t="s">
        <v>6</v>
      </c>
      <c r="J8" s="90"/>
      <c r="K8" s="407" t="s">
        <v>60</v>
      </c>
      <c r="L8" s="409" t="s">
        <v>279</v>
      </c>
    </row>
    <row r="9" spans="1:12" ht="12.75" customHeight="1" thickBot="1" x14ac:dyDescent="0.3">
      <c r="A9" s="395"/>
      <c r="B9" s="395"/>
      <c r="C9" s="397"/>
      <c r="D9" s="125"/>
      <c r="E9" s="397"/>
      <c r="F9" s="125"/>
      <c r="G9" s="397"/>
      <c r="H9" s="126"/>
      <c r="I9" s="399"/>
      <c r="J9" s="126"/>
      <c r="K9" s="408"/>
      <c r="L9" s="397"/>
    </row>
    <row r="10" spans="1:12" ht="12.75" customHeight="1" x14ac:dyDescent="0.25">
      <c r="A10" s="376" t="s">
        <v>243</v>
      </c>
      <c r="B10" s="378" t="s">
        <v>242</v>
      </c>
      <c r="C10" s="374">
        <f>'8hr ozone status 2007 thru 2016'!D15</f>
        <v>7.1999999999999995E-2</v>
      </c>
      <c r="D10" s="180"/>
      <c r="E10" s="374">
        <f>'8hr ozone status 2007 thru 2016'!F15</f>
        <v>7.1999999999999995E-2</v>
      </c>
      <c r="F10" s="180"/>
      <c r="G10" s="374">
        <f>'8hr ozone status 2007 thru 2016'!H15</f>
        <v>7.1999999999999995E-2</v>
      </c>
      <c r="H10" s="181"/>
      <c r="I10" s="374">
        <f>'8hr ozone status 2007 thru 2016'!J15</f>
        <v>7.0999999999999994E-2</v>
      </c>
      <c r="J10" s="181"/>
      <c r="K10" s="382">
        <f>0.213-('8hr ozone status 2007 thru 2016'!J12+'8hr ozone status 2007 thru 2016'!J13)</f>
        <v>7.9999999999999988E-2</v>
      </c>
      <c r="L10" s="374">
        <f>'8hr ozone status 2007 thru 2016'!N15</f>
        <v>6.8000000000000005E-2</v>
      </c>
    </row>
    <row r="11" spans="1:12" ht="12.75" customHeight="1" thickBot="1" x14ac:dyDescent="0.3">
      <c r="A11" s="377"/>
      <c r="B11" s="379"/>
      <c r="C11" s="375"/>
      <c r="D11" s="180"/>
      <c r="E11" s="375"/>
      <c r="F11" s="180"/>
      <c r="G11" s="375"/>
      <c r="H11" s="181"/>
      <c r="I11" s="375"/>
      <c r="J11" s="181"/>
      <c r="K11" s="383"/>
      <c r="L11" s="375"/>
    </row>
    <row r="12" spans="1:12" ht="12.75" customHeight="1" x14ac:dyDescent="0.25">
      <c r="A12" s="376" t="s">
        <v>69</v>
      </c>
      <c r="B12" s="378" t="s">
        <v>45</v>
      </c>
      <c r="C12" s="380">
        <f>'8hr ozone status 2007 thru 2016'!D31</f>
        <v>7.8E-2</v>
      </c>
      <c r="D12" s="380">
        <f>'8hr ozone status 2007 thru 2016'!E20</f>
        <v>39322</v>
      </c>
      <c r="E12" s="380">
        <f>'8hr ozone status 2007 thru 2016'!F31</f>
        <v>7.3999999999999996E-2</v>
      </c>
      <c r="F12" s="380">
        <f>'8hr ozone status 2007 thru 2016'!G20</f>
        <v>39346</v>
      </c>
      <c r="G12" s="380">
        <f>'8hr ozone status 2007 thru 2016'!H31</f>
        <v>7.1999999999999995E-2</v>
      </c>
      <c r="H12" s="380">
        <f>'8hr ozone status 2007 thru 2016'!I20</f>
        <v>39348</v>
      </c>
      <c r="I12" s="380">
        <f>'8hr ozone status 2007 thru 2016'!J31</f>
        <v>7.0000000000000007E-2</v>
      </c>
      <c r="J12" s="92"/>
      <c r="K12" s="382">
        <f>0.213-('8hr ozone status 2007 thru 2016'!J28+'8hr ozone status 2007 thru 2016'!J29)</f>
        <v>8.299999999999999E-2</v>
      </c>
      <c r="L12" s="380">
        <f>'8hr ozone status 2007 thru 2016'!N31</f>
        <v>6.6000000000000003E-2</v>
      </c>
    </row>
    <row r="13" spans="1:12" ht="12.75" customHeight="1" thickBot="1" x14ac:dyDescent="0.3">
      <c r="A13" s="377"/>
      <c r="B13" s="379"/>
      <c r="C13" s="381"/>
      <c r="D13" s="381"/>
      <c r="E13" s="381"/>
      <c r="F13" s="381"/>
      <c r="G13" s="381"/>
      <c r="H13" s="381"/>
      <c r="I13" s="381"/>
      <c r="J13" s="94"/>
      <c r="K13" s="383"/>
      <c r="L13" s="381"/>
    </row>
    <row r="14" spans="1:12" ht="12.75" customHeight="1" x14ac:dyDescent="0.25">
      <c r="A14" s="376" t="s">
        <v>251</v>
      </c>
      <c r="B14" s="378" t="s">
        <v>249</v>
      </c>
      <c r="C14" s="380">
        <f>'8hr ozone status 2007 thru 2016'!D39</f>
        <v>7.0999999999999994E-2</v>
      </c>
      <c r="D14" s="184"/>
      <c r="E14" s="380">
        <f>'8hr ozone status 2007 thru 2016'!F39</f>
        <v>7.0000000000000007E-2</v>
      </c>
      <c r="F14" s="184"/>
      <c r="G14" s="380">
        <f>'8hr ozone status 2007 thru 2016'!H39</f>
        <v>6.5000000000000002E-2</v>
      </c>
      <c r="H14" s="184"/>
      <c r="I14" s="380">
        <f>'8hr ozone status 2007 thru 2016'!J39</f>
        <v>6.3E-2</v>
      </c>
      <c r="J14" s="185"/>
      <c r="K14" s="382">
        <f>0.213-('8hr ozone status 2007 thru 2016'!J36+'8hr ozone status 2007 thru 2016'!J37)</f>
        <v>9.2999999999999999E-2</v>
      </c>
      <c r="L14" s="380">
        <f>'8hr ozone status 2007 thru 2016'!N39</f>
        <v>6.0999999999999999E-2</v>
      </c>
    </row>
    <row r="15" spans="1:12" ht="12.75" customHeight="1" thickBot="1" x14ac:dyDescent="0.3">
      <c r="A15" s="377"/>
      <c r="B15" s="379"/>
      <c r="C15" s="381"/>
      <c r="D15" s="184"/>
      <c r="E15" s="381"/>
      <c r="F15" s="184"/>
      <c r="G15" s="381"/>
      <c r="H15" s="184"/>
      <c r="I15" s="381"/>
      <c r="J15" s="185"/>
      <c r="K15" s="383"/>
      <c r="L15" s="381"/>
    </row>
    <row r="16" spans="1:12" ht="12.75" customHeight="1" x14ac:dyDescent="0.25">
      <c r="A16" s="410" t="s">
        <v>75</v>
      </c>
      <c r="B16" s="412" t="s">
        <v>49</v>
      </c>
      <c r="C16" s="374">
        <f>'8hr ozone status 2007 thru 2016'!D55</f>
        <v>7.4999999999999997E-2</v>
      </c>
      <c r="D16" s="374">
        <f>'8hr ozone status 2007 thru 2016'!E44</f>
        <v>39225</v>
      </c>
      <c r="E16" s="374">
        <f>'8hr ozone status 2007 thru 2016'!F55</f>
        <v>6.9000000000000006E-2</v>
      </c>
      <c r="F16" s="374">
        <f>'8hr ozone status 2007 thru 2016'!G44</f>
        <v>39224</v>
      </c>
      <c r="G16" s="374">
        <f>'8hr ozone status 2007 thru 2016'!H55</f>
        <v>6.8000000000000005E-2</v>
      </c>
      <c r="H16" s="374">
        <f>'8hr ozone status 2007 thru 2016'!I44</f>
        <v>39296</v>
      </c>
      <c r="I16" s="374">
        <f>'8hr ozone status 2007 thru 2016'!J55</f>
        <v>6.7000000000000004E-2</v>
      </c>
      <c r="J16" s="92"/>
      <c r="K16" s="382">
        <f>0.213-('8hr ozone status 2007 thru 2016'!J52+'8hr ozone status 2007 thru 2016'!J53)</f>
        <v>0.10099999999999999</v>
      </c>
      <c r="L16" s="374">
        <f>'8hr ozone status 2007 thru 2016'!N55</f>
        <v>5.8999999999999997E-2</v>
      </c>
    </row>
    <row r="17" spans="1:12" ht="12.75" customHeight="1" thickBot="1" x14ac:dyDescent="0.3">
      <c r="A17" s="411"/>
      <c r="B17" s="413"/>
      <c r="C17" s="375"/>
      <c r="D17" s="375"/>
      <c r="E17" s="375"/>
      <c r="F17" s="375"/>
      <c r="G17" s="375"/>
      <c r="H17" s="375"/>
      <c r="I17" s="375"/>
      <c r="J17" s="94"/>
      <c r="K17" s="383"/>
      <c r="L17" s="375"/>
    </row>
    <row r="18" spans="1:12" ht="12.75" customHeight="1" x14ac:dyDescent="0.25">
      <c r="A18" s="410" t="s">
        <v>73</v>
      </c>
      <c r="B18" s="412" t="s">
        <v>169</v>
      </c>
      <c r="C18" s="380">
        <f>'8hr ozone status 2007 thru 2016'!D71</f>
        <v>7.4999999999999997E-2</v>
      </c>
      <c r="D18" s="380">
        <f>'8hr ozone status 2007 thru 2016'!E60</f>
        <v>39225</v>
      </c>
      <c r="E18" s="380">
        <f>'8hr ozone status 2007 thru 2016'!F71</f>
        <v>7.1999999999999995E-2</v>
      </c>
      <c r="F18" s="380">
        <f>'8hr ozone status 2007 thru 2016'!G60</f>
        <v>39224</v>
      </c>
      <c r="G18" s="380">
        <f>'8hr ozone status 2007 thru 2016'!H71</f>
        <v>7.0999999999999994E-2</v>
      </c>
      <c r="H18" s="380">
        <f>'8hr ozone status 2007 thru 2016'!I60</f>
        <v>39346</v>
      </c>
      <c r="I18" s="380">
        <f>'8hr ozone status 2007 thru 2016'!J71</f>
        <v>6.9000000000000006E-2</v>
      </c>
      <c r="J18" s="92"/>
      <c r="K18" s="382">
        <f>0.213-('8hr ozone status 2007 thru 2016'!J68+'8hr ozone status 2007 thru 2016'!J69)</f>
        <v>9.1999999999999998E-2</v>
      </c>
      <c r="L18" s="380">
        <f>'8hr ozone status 2007 thru 2016'!N71</f>
        <v>6.3E-2</v>
      </c>
    </row>
    <row r="19" spans="1:12" ht="12.75" customHeight="1" thickBot="1" x14ac:dyDescent="0.3">
      <c r="A19" s="411"/>
      <c r="B19" s="420"/>
      <c r="C19" s="381"/>
      <c r="D19" s="381"/>
      <c r="E19" s="381"/>
      <c r="F19" s="381"/>
      <c r="G19" s="381"/>
      <c r="H19" s="381"/>
      <c r="I19" s="381"/>
      <c r="J19" s="94"/>
      <c r="K19" s="383"/>
      <c r="L19" s="381"/>
    </row>
    <row r="20" spans="1:12" ht="12.75" customHeight="1" x14ac:dyDescent="0.25">
      <c r="A20" s="410" t="s">
        <v>68</v>
      </c>
      <c r="B20" s="421" t="s">
        <v>14</v>
      </c>
      <c r="C20" s="374">
        <f>'8hr ozone status 2007 thru 2016'!D104</f>
        <v>7.0000000000000007E-2</v>
      </c>
      <c r="D20" s="374">
        <f>'8hr ozone status 2007 thru 2016'!E93</f>
        <v>39322</v>
      </c>
      <c r="E20" s="374">
        <f>'8hr ozone status 2007 thru 2016'!F104</f>
        <v>6.9000000000000006E-2</v>
      </c>
      <c r="F20" s="374">
        <f>'8hr ozone status 2007 thru 2016'!G93</f>
        <v>39224</v>
      </c>
      <c r="G20" s="374">
        <f>'8hr ozone status 2007 thru 2016'!H104</f>
        <v>6.8000000000000005E-2</v>
      </c>
      <c r="H20" s="374">
        <f>'8hr ozone status 2007 thru 2016'!I93</f>
        <v>39225</v>
      </c>
      <c r="I20" s="374">
        <f>'8hr ozone status 2007 thru 2016'!J104</f>
        <v>6.8000000000000005E-2</v>
      </c>
      <c r="J20" s="92"/>
      <c r="K20" s="382">
        <f>0.213-('8hr ozone status 2007 thru 2016'!J101+'8hr ozone status 2007 thru 2016'!J102)</f>
        <v>0.10099999999999999</v>
      </c>
      <c r="L20" s="374">
        <f>'8hr ozone status 2007 thru 2016'!N104</f>
        <v>0.06</v>
      </c>
    </row>
    <row r="21" spans="1:12" ht="12.75" customHeight="1" thickBot="1" x14ac:dyDescent="0.3">
      <c r="A21" s="411"/>
      <c r="B21" s="411"/>
      <c r="C21" s="375"/>
      <c r="D21" s="375"/>
      <c r="E21" s="375"/>
      <c r="F21" s="375"/>
      <c r="G21" s="375"/>
      <c r="H21" s="375"/>
      <c r="I21" s="375"/>
      <c r="J21" s="94"/>
      <c r="K21" s="383"/>
      <c r="L21" s="375"/>
    </row>
    <row r="22" spans="1:12" ht="12.75" customHeight="1" x14ac:dyDescent="0.25">
      <c r="A22" s="419" t="s">
        <v>71</v>
      </c>
      <c r="B22" s="422" t="s">
        <v>19</v>
      </c>
      <c r="C22" s="374">
        <f>'8hr ozone status 2007 thru 2016'!D120</f>
        <v>7.0000000000000007E-2</v>
      </c>
      <c r="D22" s="374">
        <f>'8hr ozone status 2007 thru 2016'!E114</f>
        <v>40787</v>
      </c>
      <c r="E22" s="374">
        <f>'8hr ozone status 2007 thru 2016'!F120</f>
        <v>6.4000000000000001E-2</v>
      </c>
      <c r="F22" s="374">
        <f>'8hr ozone status 2007 thru 2016'!G114</f>
        <v>40786</v>
      </c>
      <c r="G22" s="374">
        <f>'8hr ozone status 2007 thru 2016'!H120</f>
        <v>6.3E-2</v>
      </c>
      <c r="H22" s="374">
        <f>'8hr ozone status 2007 thru 2016'!I114</f>
        <v>40757</v>
      </c>
      <c r="I22" s="374">
        <f>'8hr ozone status 2007 thru 2016'!J120</f>
        <v>6.2E-2</v>
      </c>
      <c r="J22" s="92"/>
      <c r="K22" s="382">
        <f>0.213-('8hr ozone status 2007 thru 2016'!J117+'8hr ozone status 2007 thru 2016'!J118)</f>
        <v>9.4E-2</v>
      </c>
      <c r="L22" s="374">
        <f>'8hr ozone status 2007 thru 2016'!N120</f>
        <v>0.06</v>
      </c>
    </row>
    <row r="23" spans="1:12" ht="12.75" customHeight="1" thickBot="1" x14ac:dyDescent="0.3">
      <c r="A23" s="411"/>
      <c r="B23" s="413"/>
      <c r="C23" s="375"/>
      <c r="D23" s="375"/>
      <c r="E23" s="375"/>
      <c r="F23" s="375"/>
      <c r="G23" s="375"/>
      <c r="H23" s="375"/>
      <c r="I23" s="375"/>
      <c r="J23" s="94"/>
      <c r="K23" s="383"/>
      <c r="L23" s="375"/>
    </row>
    <row r="24" spans="1:12" ht="12.75" customHeight="1" x14ac:dyDescent="0.25">
      <c r="A24" s="376" t="s">
        <v>74</v>
      </c>
      <c r="B24" s="385" t="s">
        <v>170</v>
      </c>
      <c r="C24" s="374">
        <f>'8hr ozone status 2007 thru 2016'!D136</f>
        <v>6.9000000000000006E-2</v>
      </c>
      <c r="D24" s="374">
        <f>'8hr ozone status 2007 thru 2016'!E130</f>
        <v>40724</v>
      </c>
      <c r="E24" s="374">
        <f>'8hr ozone status 2007 thru 2016'!F136</f>
        <v>6.5000000000000002E-2</v>
      </c>
      <c r="F24" s="374">
        <f>'8hr ozone status 2007 thru 2016'!G130</f>
        <v>40787</v>
      </c>
      <c r="G24" s="374">
        <f>'8hr ozone status 2007 thru 2016'!H136</f>
        <v>6.4000000000000001E-2</v>
      </c>
      <c r="H24" s="374">
        <f>'8hr ozone status 2007 thru 2016'!I130</f>
        <v>40789</v>
      </c>
      <c r="I24" s="374">
        <f>'8hr ozone status 2007 thru 2016'!J136</f>
        <v>6.4000000000000001E-2</v>
      </c>
      <c r="J24" s="92"/>
      <c r="K24" s="382">
        <f>0.213-('8hr ozone status 2007 thru 2016'!J133+'8hr ozone status 2007 thru 2016'!J134)</f>
        <v>0.105</v>
      </c>
      <c r="L24" s="374">
        <f>'8hr ozone status 2007 thru 2016'!N136</f>
        <v>5.7000000000000002E-2</v>
      </c>
    </row>
    <row r="25" spans="1:12" ht="12.75" customHeight="1" thickBot="1" x14ac:dyDescent="0.3">
      <c r="A25" s="384"/>
      <c r="B25" s="386"/>
      <c r="C25" s="375"/>
      <c r="D25" s="375"/>
      <c r="E25" s="375"/>
      <c r="F25" s="375"/>
      <c r="G25" s="375"/>
      <c r="H25" s="375"/>
      <c r="I25" s="375"/>
      <c r="J25" s="94"/>
      <c r="K25" s="383"/>
      <c r="L25" s="375"/>
    </row>
    <row r="26" spans="1:12" ht="12.75" customHeight="1" x14ac:dyDescent="0.25">
      <c r="A26" s="376" t="s">
        <v>67</v>
      </c>
      <c r="B26" s="385" t="s">
        <v>227</v>
      </c>
      <c r="C26" s="374">
        <f>'8hr ozone status 2007 thru 2016'!D152</f>
        <v>7.6999999999999999E-2</v>
      </c>
      <c r="D26" s="374">
        <f>'8hr ozone status 2007 thru 2016'!E146</f>
        <v>40789</v>
      </c>
      <c r="E26" s="374">
        <f>'8hr ozone status 2007 thru 2016'!F152</f>
        <v>7.3999999999999996E-2</v>
      </c>
      <c r="F26" s="92">
        <f>'8hr ozone status 2007 thru 2016'!G146</f>
        <v>40787</v>
      </c>
      <c r="G26" s="374">
        <f>'8hr ozone status 2007 thru 2016'!H152</f>
        <v>7.2999999999999995E-2</v>
      </c>
      <c r="H26" s="374">
        <f>'8hr ozone status 2007 thru 2016'!I146</f>
        <v>40788</v>
      </c>
      <c r="I26" s="374">
        <f>'8hr ozone status 2007 thru 2016'!J152</f>
        <v>7.2999999999999995E-2</v>
      </c>
      <c r="J26" s="92"/>
      <c r="K26" s="382">
        <f>0.213-('8hr ozone status 2007 thru 2016'!J149+'8hr ozone status 2007 thru 2016'!J150)</f>
        <v>7.7999999999999986E-2</v>
      </c>
      <c r="L26" s="374">
        <f>'8hr ozone status 2007 thru 2016'!N152</f>
        <v>6.9000000000000006E-2</v>
      </c>
    </row>
    <row r="27" spans="1:12" ht="12.75" customHeight="1" thickBot="1" x14ac:dyDescent="0.3">
      <c r="A27" s="377"/>
      <c r="B27" s="423"/>
      <c r="C27" s="375"/>
      <c r="D27" s="375"/>
      <c r="E27" s="375"/>
      <c r="F27" s="94"/>
      <c r="G27" s="375"/>
      <c r="H27" s="375"/>
      <c r="I27" s="375"/>
      <c r="J27" s="94"/>
      <c r="K27" s="383"/>
      <c r="L27" s="375"/>
    </row>
    <row r="28" spans="1:12" ht="12.75" customHeight="1" x14ac:dyDescent="0.25">
      <c r="A28" s="410" t="s">
        <v>67</v>
      </c>
      <c r="B28" s="421" t="s">
        <v>228</v>
      </c>
      <c r="C28" s="374">
        <f>'8hr ozone status 2007 thru 2016'!D168</f>
        <v>7.4999999999999997E-2</v>
      </c>
      <c r="D28" s="374">
        <f>'8hr ozone status 2007 thru 2016'!E162</f>
        <v>40729</v>
      </c>
      <c r="E28" s="374">
        <f>'8hr ozone status 2007 thru 2016'!F168</f>
        <v>7.1999999999999995E-2</v>
      </c>
      <c r="F28" s="374">
        <f>'8hr ozone status 2007 thru 2016'!G162</f>
        <v>40788</v>
      </c>
      <c r="G28" s="374">
        <f>'8hr ozone status 2007 thru 2016'!H168</f>
        <v>7.0999999999999994E-2</v>
      </c>
      <c r="H28" s="374">
        <f>'8hr ozone status 2007 thru 2016'!I162</f>
        <v>40683</v>
      </c>
      <c r="I28" s="374">
        <f>'8hr ozone status 2007 thru 2016'!J168</f>
        <v>6.9000000000000006E-2</v>
      </c>
      <c r="J28" s="92"/>
      <c r="K28" s="382">
        <f>0.213-('8hr ozone status 2007 thru 2016'!J165+'8hr ozone status 2007 thru 2016'!J166)</f>
        <v>8.5999999999999993E-2</v>
      </c>
      <c r="L28" s="374">
        <f>'8hr ozone status 2007 thru 2016'!N168</f>
        <v>6.5000000000000002E-2</v>
      </c>
    </row>
    <row r="29" spans="1:12" ht="12.75" customHeight="1" thickBot="1" x14ac:dyDescent="0.3">
      <c r="A29" s="411"/>
      <c r="B29" s="411"/>
      <c r="C29" s="375"/>
      <c r="D29" s="375"/>
      <c r="E29" s="375"/>
      <c r="F29" s="375"/>
      <c r="G29" s="375"/>
      <c r="H29" s="375"/>
      <c r="I29" s="375"/>
      <c r="J29" s="94"/>
      <c r="K29" s="383"/>
      <c r="L29" s="375"/>
    </row>
    <row r="30" spans="1:12" ht="12.75" customHeight="1" x14ac:dyDescent="0.25">
      <c r="A30" s="376" t="s">
        <v>67</v>
      </c>
      <c r="B30" s="385" t="s">
        <v>225</v>
      </c>
      <c r="C30" s="374">
        <f>'8hr ozone status 2007 thru 2016'!D184</f>
        <v>7.5999999999999998E-2</v>
      </c>
      <c r="D30" s="374">
        <f>'8hr ozone status 2007 thru 2016'!E178</f>
        <v>40788</v>
      </c>
      <c r="E30" s="374">
        <f>'8hr ozone status 2007 thru 2016'!F184</f>
        <v>6.8000000000000005E-2</v>
      </c>
      <c r="F30" s="374">
        <f>'8hr ozone status 2007 thru 2016'!G178</f>
        <v>40787</v>
      </c>
      <c r="G30" s="374">
        <f>'8hr ozone status 2007 thru 2016'!H184</f>
        <v>6.8000000000000005E-2</v>
      </c>
      <c r="H30" s="374">
        <f>'8hr ozone status 2007 thru 2016'!I178</f>
        <v>40729</v>
      </c>
      <c r="I30" s="374">
        <f>'8hr ozone status 2007 thru 2016'!J184</f>
        <v>6.8000000000000005E-2</v>
      </c>
      <c r="J30" s="92"/>
      <c r="K30" s="382">
        <f>0.213-('8hr ozone status 2007 thru 2016'!J181+'8hr ozone status 2007 thru 2016'!J182)</f>
        <v>8.5999999999999993E-2</v>
      </c>
      <c r="L30" s="374">
        <f>'8hr ozone status 2007 thru 2016'!N184</f>
        <v>6.5000000000000002E-2</v>
      </c>
    </row>
    <row r="31" spans="1:12" ht="12.75" customHeight="1" thickBot="1" x14ac:dyDescent="0.3">
      <c r="A31" s="377"/>
      <c r="B31" s="423"/>
      <c r="C31" s="375"/>
      <c r="D31" s="375"/>
      <c r="E31" s="375"/>
      <c r="F31" s="375"/>
      <c r="G31" s="375"/>
      <c r="H31" s="375"/>
      <c r="I31" s="375"/>
      <c r="J31" s="94"/>
      <c r="K31" s="383"/>
      <c r="L31" s="375"/>
    </row>
    <row r="32" spans="1:12" ht="12.75" customHeight="1" x14ac:dyDescent="0.25">
      <c r="A32" s="376" t="s">
        <v>67</v>
      </c>
      <c r="B32" s="385" t="s">
        <v>226</v>
      </c>
      <c r="C32" s="374">
        <f>'8hr ozone status 2007 thru 2016'!D197</f>
        <v>8.3000000000000004E-2</v>
      </c>
      <c r="D32" s="374">
        <f>'8hr ozone status 2007 thru 2016'!E191</f>
        <v>40729</v>
      </c>
      <c r="E32" s="374">
        <f>'8hr ozone status 2007 thru 2016'!F197</f>
        <v>7.3999999999999996E-2</v>
      </c>
      <c r="F32" s="374">
        <f>'8hr ozone status 2007 thru 2016'!G191</f>
        <v>40788</v>
      </c>
      <c r="G32" s="374">
        <f>'8hr ozone status 2007 thru 2016'!H197</f>
        <v>7.1999999999999995E-2</v>
      </c>
      <c r="H32" s="374">
        <f>'8hr ozone status 2007 thru 2016'!I191</f>
        <v>40787</v>
      </c>
      <c r="I32" s="374">
        <f>'8hr ozone status 2007 thru 2016'!J197</f>
        <v>7.0000000000000007E-2</v>
      </c>
      <c r="J32" s="92"/>
      <c r="K32" s="382">
        <f>0.213-('8hr ozone status 2007 thru 2016'!J194+'8hr ozone status 2007 thru 2016'!J195)</f>
        <v>8.4999999999999992E-2</v>
      </c>
      <c r="L32" s="374">
        <f>'8hr ozone status 2007 thru 2016'!N197</f>
        <v>6.6000000000000003E-2</v>
      </c>
    </row>
    <row r="33" spans="1:12" ht="12.75" customHeight="1" thickBot="1" x14ac:dyDescent="0.3">
      <c r="A33" s="384"/>
      <c r="B33" s="386"/>
      <c r="C33" s="375"/>
      <c r="D33" s="375"/>
      <c r="E33" s="375"/>
      <c r="F33" s="375"/>
      <c r="G33" s="375"/>
      <c r="H33" s="375"/>
      <c r="I33" s="375"/>
      <c r="J33" s="94"/>
      <c r="K33" s="383"/>
      <c r="L33" s="375"/>
    </row>
    <row r="34" spans="1:12" ht="12.75" customHeight="1" x14ac:dyDescent="0.25">
      <c r="A34" s="410" t="s">
        <v>67</v>
      </c>
      <c r="B34" s="421" t="s">
        <v>252</v>
      </c>
      <c r="C34" s="374">
        <f>'8hr ozone status 2007 thru 2016'!D205</f>
        <v>7.4999999999999997E-2</v>
      </c>
      <c r="D34" s="185"/>
      <c r="E34" s="374">
        <f>'8hr ozone status 2007 thru 2016'!F205</f>
        <v>6.8000000000000005E-2</v>
      </c>
      <c r="F34" s="185"/>
      <c r="G34" s="374">
        <f>'8hr ozone status 2007 thru 2016'!H205</f>
        <v>6.8000000000000005E-2</v>
      </c>
      <c r="H34" s="185"/>
      <c r="I34" s="374">
        <f>'8hr ozone status 2007 thru 2016'!J205</f>
        <v>6.8000000000000005E-2</v>
      </c>
      <c r="J34" s="185"/>
      <c r="K34" s="382">
        <f>0.213-('8hr ozone status 2007 thru 2016'!J202+'8hr ozone status 2007 thru 2016'!J203)</f>
        <v>8.7999999999999995E-2</v>
      </c>
      <c r="L34" s="374">
        <f>'8hr ozone status 2007 thru 2016'!N205</f>
        <v>6.4000000000000001E-2</v>
      </c>
    </row>
    <row r="35" spans="1:12" ht="12.75" customHeight="1" thickBot="1" x14ac:dyDescent="0.3">
      <c r="A35" s="425"/>
      <c r="B35" s="424"/>
      <c r="C35" s="375"/>
      <c r="D35" s="185"/>
      <c r="E35" s="375"/>
      <c r="F35" s="185"/>
      <c r="G35" s="375"/>
      <c r="H35" s="185"/>
      <c r="I35" s="375"/>
      <c r="J35" s="185"/>
      <c r="K35" s="383"/>
      <c r="L35" s="375"/>
    </row>
    <row r="36" spans="1:12" ht="12.75" customHeight="1" x14ac:dyDescent="0.25">
      <c r="A36" s="410" t="s">
        <v>72</v>
      </c>
      <c r="B36" s="412" t="s">
        <v>21</v>
      </c>
      <c r="C36" s="374">
        <f>'8hr ozone status 2007 thru 2016'!D221</f>
        <v>7.1999999999999995E-2</v>
      </c>
      <c r="D36" s="374">
        <f>'8hr ozone status 2007 thru 2016'!E215</f>
        <v>40787</v>
      </c>
      <c r="E36" s="374">
        <f>'8hr ozone status 2007 thru 2016'!F221</f>
        <v>6.8000000000000005E-2</v>
      </c>
      <c r="F36" s="374">
        <f>'8hr ozone status 2007 thru 2016'!G215</f>
        <v>40729</v>
      </c>
      <c r="G36" s="374">
        <f>'8hr ozone status 2007 thru 2016'!H221</f>
        <v>6.7000000000000004E-2</v>
      </c>
      <c r="H36" s="374">
        <f>'8hr ozone status 2007 thru 2016'!I215</f>
        <v>40701</v>
      </c>
      <c r="I36" s="374">
        <f>'8hr ozone status 2007 thru 2016'!J221</f>
        <v>6.5000000000000002E-2</v>
      </c>
      <c r="J36" s="92"/>
      <c r="K36" s="382">
        <f>0.213-('8hr ozone status 2007 thru 2016'!J218+'8hr ozone status 2007 thru 2016'!J219)</f>
        <v>8.5999999999999993E-2</v>
      </c>
      <c r="L36" s="380">
        <f>'8hr ozone status 2007 thru 2016'!N221</f>
        <v>6.4000000000000001E-2</v>
      </c>
    </row>
    <row r="37" spans="1:12" ht="12.75" customHeight="1" thickBot="1" x14ac:dyDescent="0.3">
      <c r="A37" s="411"/>
      <c r="B37" s="413"/>
      <c r="C37" s="375"/>
      <c r="D37" s="375"/>
      <c r="E37" s="375"/>
      <c r="F37" s="375"/>
      <c r="G37" s="375"/>
      <c r="H37" s="375"/>
      <c r="I37" s="375"/>
      <c r="J37" s="94"/>
      <c r="K37" s="383"/>
      <c r="L37" s="381"/>
    </row>
    <row r="38" spans="1:12" ht="12.75" customHeight="1" x14ac:dyDescent="0.25">
      <c r="A38" s="376" t="s">
        <v>70</v>
      </c>
      <c r="B38" s="385" t="s">
        <v>17</v>
      </c>
      <c r="C38" s="374">
        <f>'8hr ozone status 2007 thru 2016'!D237</f>
        <v>7.0999999999999994E-2</v>
      </c>
      <c r="D38" s="374">
        <f>'8hr ozone status 2007 thru 2016'!E231</f>
        <v>40723</v>
      </c>
      <c r="E38" s="374">
        <f>'8hr ozone status 2007 thru 2016'!F237</f>
        <v>6.6000000000000003E-2</v>
      </c>
      <c r="F38" s="374">
        <f>'8hr ozone status 2007 thru 2016'!G231</f>
        <v>40730</v>
      </c>
      <c r="G38" s="374">
        <f>'8hr ozone status 2007 thru 2016'!H237</f>
        <v>6.5000000000000002E-2</v>
      </c>
      <c r="H38" s="374">
        <f>'8hr ozone status 2007 thru 2016'!I231</f>
        <v>40756</v>
      </c>
      <c r="I38" s="374">
        <f>'8hr ozone status 2007 thru 2016'!J237</f>
        <v>6.5000000000000002E-2</v>
      </c>
      <c r="J38" s="92"/>
      <c r="K38" s="382">
        <f>0.213-('8hr ozone status 2007 thru 2016'!J234+'8hr ozone status 2007 thru 2016'!J235)</f>
        <v>9.1999999999999998E-2</v>
      </c>
      <c r="L38" s="374">
        <f>'8hr ozone status 2007 thru 2016'!N237</f>
        <v>6.2E-2</v>
      </c>
    </row>
    <row r="39" spans="1:12" ht="12.75" customHeight="1" thickBot="1" x14ac:dyDescent="0.3">
      <c r="A39" s="384"/>
      <c r="B39" s="386"/>
      <c r="C39" s="375"/>
      <c r="D39" s="375"/>
      <c r="E39" s="375"/>
      <c r="F39" s="375"/>
      <c r="G39" s="375"/>
      <c r="H39" s="375"/>
      <c r="I39" s="375"/>
      <c r="J39" s="94"/>
      <c r="K39" s="383"/>
      <c r="L39" s="375"/>
    </row>
    <row r="40" spans="1:12" ht="12.75" customHeight="1" x14ac:dyDescent="0.25"/>
    <row r="41" spans="1:12" ht="12.75" customHeight="1" x14ac:dyDescent="0.25"/>
    <row r="42" spans="1:12" ht="17.399999999999999" x14ac:dyDescent="0.25">
      <c r="A42" s="417" t="s">
        <v>137</v>
      </c>
      <c r="B42" s="418"/>
      <c r="C42" s="418"/>
      <c r="D42" s="418"/>
      <c r="E42" s="418"/>
      <c r="F42" s="418"/>
      <c r="G42" s="418"/>
      <c r="H42" s="418"/>
      <c r="I42" s="418"/>
      <c r="J42" s="418"/>
      <c r="K42" s="418"/>
      <c r="L42" s="418"/>
    </row>
    <row r="43" spans="1:12" ht="15.6" x14ac:dyDescent="0.25">
      <c r="A43" s="428" t="s">
        <v>0</v>
      </c>
      <c r="B43" s="418"/>
      <c r="C43" s="418"/>
      <c r="D43" s="418"/>
      <c r="E43" s="418"/>
      <c r="F43" s="418"/>
      <c r="G43" s="418"/>
      <c r="H43" s="418"/>
      <c r="I43" s="418"/>
      <c r="J43" s="418"/>
      <c r="K43" s="418"/>
      <c r="L43" s="418"/>
    </row>
    <row r="44" spans="1:12" ht="12.75" customHeight="1" thickBot="1" x14ac:dyDescent="0.3"/>
    <row r="45" spans="1:12" ht="12.75" customHeight="1" x14ac:dyDescent="0.25">
      <c r="A45" s="426" t="s">
        <v>61</v>
      </c>
      <c r="B45" s="426" t="s">
        <v>59</v>
      </c>
      <c r="C45" s="396" t="s">
        <v>3</v>
      </c>
      <c r="D45" s="123"/>
      <c r="E45" s="396" t="s">
        <v>4</v>
      </c>
      <c r="F45" s="123"/>
      <c r="G45" s="396" t="s">
        <v>5</v>
      </c>
      <c r="H45" s="123"/>
      <c r="I45" s="432" t="s">
        <v>6</v>
      </c>
      <c r="J45" s="95"/>
      <c r="K45" s="407" t="s">
        <v>60</v>
      </c>
      <c r="L45" s="409" t="s">
        <v>279</v>
      </c>
    </row>
    <row r="46" spans="1:12" ht="12.75" customHeight="1" thickBot="1" x14ac:dyDescent="0.3">
      <c r="A46" s="427"/>
      <c r="B46" s="427"/>
      <c r="C46" s="397"/>
      <c r="D46" s="125"/>
      <c r="E46" s="397"/>
      <c r="F46" s="125"/>
      <c r="G46" s="397"/>
      <c r="H46" s="125"/>
      <c r="I46" s="397"/>
      <c r="J46" s="125"/>
      <c r="K46" s="408"/>
      <c r="L46" s="397"/>
    </row>
    <row r="47" spans="1:12" ht="12.75" customHeight="1" x14ac:dyDescent="0.25">
      <c r="A47" s="429" t="s">
        <v>77</v>
      </c>
      <c r="B47" s="431" t="s">
        <v>171</v>
      </c>
      <c r="C47" s="380">
        <f>'8hr ozone status 2007 thru 2016'!D256</f>
        <v>7.8E-2</v>
      </c>
      <c r="D47" s="380">
        <f>'8hr ozone status 2007 thru 2016'!E250</f>
        <v>40788</v>
      </c>
      <c r="E47" s="380">
        <f>'8hr ozone status 2007 thru 2016'!F256</f>
        <v>7.2999999999999995E-2</v>
      </c>
      <c r="F47" s="380">
        <f>'8hr ozone status 2007 thru 2016'!G250</f>
        <v>40697</v>
      </c>
      <c r="G47" s="380">
        <f>'8hr ozone status 2007 thru 2016'!H256</f>
        <v>7.0999999999999994E-2</v>
      </c>
      <c r="H47" s="380">
        <f>'8hr ozone status 2007 thru 2016'!I250</f>
        <v>40756</v>
      </c>
      <c r="I47" s="380">
        <f>'8hr ozone status 2007 thru 2016'!J256</f>
        <v>7.0000000000000007E-2</v>
      </c>
      <c r="J47" s="91"/>
      <c r="K47" s="382">
        <f>0.213-('8hr ozone status 2007 thru 2016'!J253+'8hr ozone status 2007 thru 2016'!J254)</f>
        <v>8.199999999999999E-2</v>
      </c>
      <c r="L47" s="374">
        <f>'8hr ozone status 2007 thru 2016'!N256</f>
        <v>6.7000000000000004E-2</v>
      </c>
    </row>
    <row r="48" spans="1:12" ht="12.75" customHeight="1" thickBot="1" x14ac:dyDescent="0.3">
      <c r="A48" s="430"/>
      <c r="B48" s="430"/>
      <c r="C48" s="381"/>
      <c r="D48" s="381"/>
      <c r="E48" s="381"/>
      <c r="F48" s="381"/>
      <c r="G48" s="381"/>
      <c r="H48" s="381"/>
      <c r="I48" s="381"/>
      <c r="J48" s="93"/>
      <c r="K48" s="383"/>
      <c r="L48" s="375"/>
    </row>
    <row r="49" spans="1:12" ht="12.75" customHeight="1" x14ac:dyDescent="0.25">
      <c r="A49" s="429" t="s">
        <v>77</v>
      </c>
      <c r="B49" s="431" t="s">
        <v>172</v>
      </c>
      <c r="C49" s="380">
        <f>'8hr ozone status 2007 thru 2016'!D287</f>
        <v>7.8E-2</v>
      </c>
      <c r="D49" s="380">
        <f>'8hr ozone status 2007 thru 2016'!E281</f>
        <v>40745</v>
      </c>
      <c r="E49" s="380">
        <f>'8hr ozone status 2007 thru 2016'!F287</f>
        <v>7.5999999999999998E-2</v>
      </c>
      <c r="F49" s="380">
        <f>'8hr ozone status 2007 thru 2016'!G281</f>
        <v>40740</v>
      </c>
      <c r="G49" s="380">
        <f>'8hr ozone status 2007 thru 2016'!H287</f>
        <v>7.4999999999999997E-2</v>
      </c>
      <c r="H49" s="380">
        <f>'8hr ozone status 2007 thru 2016'!I281</f>
        <v>40697</v>
      </c>
      <c r="I49" s="380">
        <f>'8hr ozone status 2007 thru 2016'!J287</f>
        <v>6.8000000000000005E-2</v>
      </c>
      <c r="J49" s="91"/>
      <c r="K49" s="382">
        <f>0.213-('8hr ozone status 2007 thru 2016'!J284+'8hr ozone status 2007 thru 2016'!J285)</f>
        <v>8.5999999999999993E-2</v>
      </c>
      <c r="L49" s="374">
        <f>'8hr ozone status 2007 thru 2016'!N287</f>
        <v>6.5000000000000002E-2</v>
      </c>
    </row>
    <row r="50" spans="1:12" ht="12.75" customHeight="1" thickBot="1" x14ac:dyDescent="0.3">
      <c r="A50" s="430"/>
      <c r="B50" s="430"/>
      <c r="C50" s="381"/>
      <c r="D50" s="381"/>
      <c r="E50" s="381"/>
      <c r="F50" s="381"/>
      <c r="G50" s="381"/>
      <c r="H50" s="381"/>
      <c r="I50" s="381"/>
      <c r="J50" s="93"/>
      <c r="K50" s="383"/>
      <c r="L50" s="375"/>
    </row>
    <row r="51" spans="1:12" ht="12.75" customHeight="1" x14ac:dyDescent="0.25">
      <c r="A51" s="435" t="s">
        <v>32</v>
      </c>
      <c r="B51" s="437" t="s">
        <v>295</v>
      </c>
      <c r="C51" s="380">
        <f>'8hr ozone status 2007 thru 2016'!D303</f>
        <v>5.0999999999999997E-2</v>
      </c>
      <c r="D51" s="380">
        <f>'8hr ozone status 2007 thru 2016'!E297</f>
        <v>40788</v>
      </c>
      <c r="E51" s="380">
        <f>'8hr ozone status 2007 thru 2016'!F303</f>
        <v>4.7E-2</v>
      </c>
      <c r="F51" s="380">
        <f>'8hr ozone status 2007 thru 2016'!G297</f>
        <v>40745</v>
      </c>
      <c r="G51" s="380">
        <f>'8hr ozone status 2007 thru 2016'!H303</f>
        <v>4.4999999999999998E-2</v>
      </c>
      <c r="H51" s="380">
        <f>'8hr ozone status 2007 thru 2016'!I297</f>
        <v>40756</v>
      </c>
      <c r="I51" s="380">
        <f>'8hr ozone status 2007 thru 2016'!J303</f>
        <v>4.2999999999999997E-2</v>
      </c>
      <c r="J51" s="91"/>
      <c r="K51" s="382">
        <f>0.213-('8hr ozone status 2007 thru 2016'!J300+'8hr ozone status 2007 thru 2016'!J301)</f>
        <v>7.5999999999999984E-2</v>
      </c>
      <c r="L51" s="374">
        <f>'8hr ozone status 2007 thru 2016'!N303</f>
        <v>0.06</v>
      </c>
    </row>
    <row r="52" spans="1:12" ht="12.75" customHeight="1" thickBot="1" x14ac:dyDescent="0.3">
      <c r="A52" s="436"/>
      <c r="B52" s="438"/>
      <c r="C52" s="381"/>
      <c r="D52" s="381"/>
      <c r="E52" s="381"/>
      <c r="F52" s="381"/>
      <c r="G52" s="381"/>
      <c r="H52" s="381"/>
      <c r="I52" s="381"/>
      <c r="J52" s="93"/>
      <c r="K52" s="383"/>
      <c r="L52" s="375"/>
    </row>
    <row r="53" spans="1:12" ht="12.75" customHeight="1" x14ac:dyDescent="0.25">
      <c r="A53" s="429" t="s">
        <v>32</v>
      </c>
      <c r="B53" s="433" t="s">
        <v>230</v>
      </c>
      <c r="C53" s="380">
        <f>'8hr ozone status 2007 thru 2016'!D321</f>
        <v>7.3999999999999996E-2</v>
      </c>
      <c r="D53" s="380">
        <f>'8hr ozone status 2007 thru 2016'!E315</f>
        <v>40788</v>
      </c>
      <c r="E53" s="380">
        <f>'8hr ozone status 2007 thru 2016'!F321</f>
        <v>7.0999999999999994E-2</v>
      </c>
      <c r="F53" s="380">
        <f>'8hr ozone status 2007 thru 2016'!G315</f>
        <v>40699</v>
      </c>
      <c r="G53" s="380">
        <f>'8hr ozone status 2007 thru 2016'!H321</f>
        <v>7.0000000000000007E-2</v>
      </c>
      <c r="H53" s="380">
        <f>'8hr ozone status 2007 thru 2016'!I315</f>
        <v>40745</v>
      </c>
      <c r="I53" s="380">
        <f>'8hr ozone status 2007 thru 2016'!J321</f>
        <v>6.8000000000000005E-2</v>
      </c>
      <c r="J53" s="91"/>
      <c r="K53" s="382">
        <f>0.213-('8hr ozone status 2007 thru 2016'!J318+'8hr ozone status 2007 thru 2016'!J319)</f>
        <v>9.0999999999999998E-2</v>
      </c>
      <c r="L53" s="374">
        <f>'8hr ozone status 2007 thru 2016'!N321</f>
        <v>6.3E-2</v>
      </c>
    </row>
    <row r="54" spans="1:12" ht="12.75" customHeight="1" thickBot="1" x14ac:dyDescent="0.3">
      <c r="A54" s="430"/>
      <c r="B54" s="434"/>
      <c r="C54" s="381"/>
      <c r="D54" s="381"/>
      <c r="E54" s="381"/>
      <c r="F54" s="381"/>
      <c r="G54" s="381"/>
      <c r="H54" s="381"/>
      <c r="I54" s="381"/>
      <c r="J54" s="93"/>
      <c r="K54" s="383"/>
      <c r="L54" s="375"/>
    </row>
    <row r="55" spans="1:12" ht="12.75" customHeight="1" x14ac:dyDescent="0.25">
      <c r="A55" s="429" t="s">
        <v>78</v>
      </c>
      <c r="B55" s="433" t="s">
        <v>29</v>
      </c>
      <c r="C55" s="380">
        <f>'8hr ozone status 2007 thru 2016'!D337</f>
        <v>7.8E-2</v>
      </c>
      <c r="D55" s="380">
        <f>'8hr ozone status 2007 thru 2016'!E331</f>
        <v>40788</v>
      </c>
      <c r="E55" s="380">
        <f>'8hr ozone status 2007 thru 2016'!F337</f>
        <v>7.1999999999999995E-2</v>
      </c>
      <c r="F55" s="380">
        <f>'8hr ozone status 2007 thru 2016'!G331</f>
        <v>40756</v>
      </c>
      <c r="G55" s="380">
        <f>'8hr ozone status 2007 thru 2016'!H337</f>
        <v>7.0999999999999994E-2</v>
      </c>
      <c r="H55" s="380">
        <f>'8hr ozone status 2007 thru 2016'!I331</f>
        <v>40745</v>
      </c>
      <c r="I55" s="380">
        <f>'8hr ozone status 2007 thru 2016'!J337</f>
        <v>7.0000000000000007E-2</v>
      </c>
      <c r="J55" s="91"/>
      <c r="K55" s="382">
        <f>0.213-('8hr ozone status 2007 thru 2016'!J334+'8hr ozone status 2007 thru 2016'!J335)</f>
        <v>7.5999999999999984E-2</v>
      </c>
      <c r="L55" s="374">
        <f>'8hr ozone status 2007 thru 2016'!N337</f>
        <v>6.9000000000000006E-2</v>
      </c>
    </row>
    <row r="56" spans="1:12" ht="12.75" customHeight="1" thickBot="1" x14ac:dyDescent="0.3">
      <c r="A56" s="430"/>
      <c r="B56" s="434"/>
      <c r="C56" s="381"/>
      <c r="D56" s="381"/>
      <c r="E56" s="381"/>
      <c r="F56" s="381"/>
      <c r="G56" s="381"/>
      <c r="H56" s="381"/>
      <c r="I56" s="381"/>
      <c r="J56" s="93"/>
      <c r="K56" s="383"/>
      <c r="L56" s="375"/>
    </row>
    <row r="57" spans="1:12" ht="12.75" customHeight="1" x14ac:dyDescent="0.25">
      <c r="A57" s="429" t="s">
        <v>78</v>
      </c>
      <c r="B57" s="433" t="s">
        <v>30</v>
      </c>
      <c r="C57" s="380">
        <f>'8hr ozone status 2007 thru 2016'!D353</f>
        <v>7.6999999999999999E-2</v>
      </c>
      <c r="D57" s="380">
        <f>'8hr ozone status 2007 thru 2016'!E347</f>
        <v>40788</v>
      </c>
      <c r="E57" s="380">
        <f>'8hr ozone status 2007 thru 2016'!F353</f>
        <v>7.1999999999999995E-2</v>
      </c>
      <c r="F57" s="380">
        <f>'8hr ozone status 2007 thru 2016'!G347</f>
        <v>40699</v>
      </c>
      <c r="G57" s="380">
        <f>'8hr ozone status 2007 thru 2016'!H353</f>
        <v>7.1999999999999995E-2</v>
      </c>
      <c r="H57" s="380">
        <f>'8hr ozone status 2007 thru 2016'!I347</f>
        <v>40789</v>
      </c>
      <c r="I57" s="380">
        <f>'8hr ozone status 2007 thru 2016'!J353</f>
        <v>7.0999999999999994E-2</v>
      </c>
      <c r="J57" s="91"/>
      <c r="K57" s="382">
        <f>0.213-('8hr ozone status 2007 thru 2016'!J350+'8hr ozone status 2007 thru 2016'!J351)</f>
        <v>8.5999999999999993E-2</v>
      </c>
      <c r="L57" s="374">
        <f>'8hr ozone status 2007 thru 2016'!N353</f>
        <v>6.6000000000000003E-2</v>
      </c>
    </row>
    <row r="58" spans="1:12" ht="12.75" customHeight="1" thickBot="1" x14ac:dyDescent="0.3">
      <c r="A58" s="430"/>
      <c r="B58" s="434"/>
      <c r="C58" s="381"/>
      <c r="D58" s="381"/>
      <c r="E58" s="381"/>
      <c r="F58" s="381"/>
      <c r="G58" s="381"/>
      <c r="H58" s="381"/>
      <c r="I58" s="381"/>
      <c r="J58" s="93"/>
      <c r="K58" s="383"/>
      <c r="L58" s="375"/>
    </row>
    <row r="59" spans="1:12" ht="12.75" customHeight="1" x14ac:dyDescent="0.25"/>
    <row r="60" spans="1:12" ht="12.75" customHeight="1" x14ac:dyDescent="0.25"/>
    <row r="61" spans="1:12" ht="17.399999999999999" x14ac:dyDescent="0.25">
      <c r="A61" s="405" t="s">
        <v>138</v>
      </c>
      <c r="B61" s="388"/>
      <c r="C61" s="388"/>
      <c r="D61" s="388"/>
      <c r="E61" s="388"/>
      <c r="F61" s="388"/>
      <c r="G61" s="388"/>
      <c r="H61" s="388"/>
      <c r="I61" s="388"/>
      <c r="J61" s="388"/>
      <c r="K61" s="388"/>
      <c r="L61" s="388"/>
    </row>
    <row r="62" spans="1:12" ht="15.6" x14ac:dyDescent="0.25">
      <c r="A62" s="406" t="s">
        <v>0</v>
      </c>
      <c r="B62" s="388"/>
      <c r="C62" s="388"/>
      <c r="D62" s="388"/>
      <c r="E62" s="388"/>
      <c r="F62" s="388"/>
      <c r="G62" s="388"/>
      <c r="H62" s="388"/>
      <c r="I62" s="388"/>
      <c r="J62" s="388"/>
      <c r="K62" s="388"/>
      <c r="L62" s="388"/>
    </row>
    <row r="63" spans="1:12" ht="12.75" customHeight="1" thickBot="1" x14ac:dyDescent="0.3"/>
    <row r="64" spans="1:12" ht="12.75" customHeight="1" x14ac:dyDescent="0.25">
      <c r="A64" s="439" t="s">
        <v>61</v>
      </c>
      <c r="B64" s="439" t="s">
        <v>59</v>
      </c>
      <c r="C64" s="396" t="s">
        <v>3</v>
      </c>
      <c r="D64" s="123"/>
      <c r="E64" s="396" t="s">
        <v>4</v>
      </c>
      <c r="F64" s="123"/>
      <c r="G64" s="396" t="s">
        <v>5</v>
      </c>
      <c r="H64" s="123"/>
      <c r="I64" s="432" t="s">
        <v>6</v>
      </c>
      <c r="J64" s="95"/>
      <c r="K64" s="407" t="s">
        <v>60</v>
      </c>
      <c r="L64" s="409" t="s">
        <v>279</v>
      </c>
    </row>
    <row r="65" spans="1:12" ht="12.75" customHeight="1" thickBot="1" x14ac:dyDescent="0.3">
      <c r="A65" s="440"/>
      <c r="B65" s="440"/>
      <c r="C65" s="397"/>
      <c r="D65" s="125"/>
      <c r="E65" s="397"/>
      <c r="F65" s="125"/>
      <c r="G65" s="397"/>
      <c r="H65" s="125"/>
      <c r="I65" s="397"/>
      <c r="J65" s="125"/>
      <c r="K65" s="408"/>
      <c r="L65" s="397"/>
    </row>
    <row r="66" spans="1:12" ht="12.75" customHeight="1" x14ac:dyDescent="0.25">
      <c r="A66" s="441" t="s">
        <v>63</v>
      </c>
      <c r="B66" s="443" t="s">
        <v>176</v>
      </c>
      <c r="C66" s="374">
        <f>'8hr ozone status 2007 thru 2016'!D372</f>
        <v>7.1999999999999995E-2</v>
      </c>
      <c r="D66" s="374">
        <f>'8hr ozone status 2007 thru 2016'!E366</f>
        <v>40702</v>
      </c>
      <c r="E66" s="374">
        <f>'8hr ozone status 2007 thru 2016'!F372</f>
        <v>6.8000000000000005E-2</v>
      </c>
      <c r="F66" s="374">
        <f>'8hr ozone status 2007 thru 2016'!G366</f>
        <v>40729</v>
      </c>
      <c r="G66" s="374">
        <f>'8hr ozone status 2007 thru 2016'!H372</f>
        <v>6.7000000000000004E-2</v>
      </c>
      <c r="H66" s="374">
        <f>'8hr ozone status 2007 thru 2016'!I366</f>
        <v>40741</v>
      </c>
      <c r="I66" s="374">
        <f>'8hr ozone status 2007 thru 2016'!J372</f>
        <v>6.6000000000000003E-2</v>
      </c>
      <c r="J66" s="92"/>
      <c r="K66" s="382">
        <f>0.213-('8hr ozone status 2007 thru 2016'!J369+'8hr ozone status 2007 thru 2016'!J370)</f>
        <v>8.7999999999999995E-2</v>
      </c>
      <c r="L66" s="374">
        <f>'8hr ozone status 2007 thru 2016'!N372</f>
        <v>6.3E-2</v>
      </c>
    </row>
    <row r="67" spans="1:12" ht="12.75" customHeight="1" thickBot="1" x14ac:dyDescent="0.3">
      <c r="A67" s="442"/>
      <c r="B67" s="442"/>
      <c r="C67" s="375"/>
      <c r="D67" s="375"/>
      <c r="E67" s="375"/>
      <c r="F67" s="375"/>
      <c r="G67" s="375"/>
      <c r="H67" s="375"/>
      <c r="I67" s="375"/>
      <c r="J67" s="94"/>
      <c r="K67" s="383"/>
      <c r="L67" s="375"/>
    </row>
    <row r="68" spans="1:12" ht="12.75" customHeight="1" x14ac:dyDescent="0.25">
      <c r="A68" s="441" t="s">
        <v>63</v>
      </c>
      <c r="B68" s="443" t="s">
        <v>175</v>
      </c>
      <c r="C68" s="374">
        <f>'8hr ozone status 2007 thru 2016'!D388</f>
        <v>7.5999999999999998E-2</v>
      </c>
      <c r="D68" s="374">
        <f>'8hr ozone status 2007 thru 2016'!E382</f>
        <v>40702</v>
      </c>
      <c r="E68" s="374">
        <f>'8hr ozone status 2007 thru 2016'!F388</f>
        <v>7.1999999999999995E-2</v>
      </c>
      <c r="F68" s="374">
        <f>'8hr ozone status 2007 thru 2016'!G382</f>
        <v>40729</v>
      </c>
      <c r="G68" s="374">
        <f>'8hr ozone status 2007 thru 2016'!H388</f>
        <v>7.0999999999999994E-2</v>
      </c>
      <c r="H68" s="374">
        <f>'8hr ozone status 2007 thru 2016'!I382</f>
        <v>40741</v>
      </c>
      <c r="I68" s="374">
        <f>'8hr ozone status 2007 thru 2016'!J388</f>
        <v>6.9000000000000006E-2</v>
      </c>
      <c r="J68" s="92"/>
      <c r="K68" s="382">
        <f>0.213-('8hr ozone status 2007 thru 2016'!J385+'8hr ozone status 2007 thru 2016'!J386)</f>
        <v>9.0999999999999998E-2</v>
      </c>
      <c r="L68" s="374">
        <f>'8hr ozone status 2007 thru 2016'!N388</f>
        <v>6.3E-2</v>
      </c>
    </row>
    <row r="69" spans="1:12" ht="12.75" customHeight="1" thickBot="1" x14ac:dyDescent="0.3">
      <c r="A69" s="442"/>
      <c r="B69" s="442"/>
      <c r="C69" s="375"/>
      <c r="D69" s="375"/>
      <c r="E69" s="375"/>
      <c r="F69" s="375"/>
      <c r="G69" s="375"/>
      <c r="H69" s="375"/>
      <c r="I69" s="375"/>
      <c r="J69" s="94"/>
      <c r="K69" s="383"/>
      <c r="L69" s="375"/>
    </row>
    <row r="70" spans="1:12" ht="12.75" customHeight="1" x14ac:dyDescent="0.25">
      <c r="A70" s="441" t="s">
        <v>64</v>
      </c>
      <c r="B70" s="443" t="s">
        <v>231</v>
      </c>
      <c r="C70" s="374">
        <f>'8hr ozone status 2007 thru 2016'!D404</f>
        <v>7.1999999999999995E-2</v>
      </c>
      <c r="D70" s="374">
        <f>'8hr ozone status 2007 thru 2016'!E396</f>
        <v>39991</v>
      </c>
      <c r="E70" s="374">
        <f>'8hr ozone status 2007 thru 2016'!F404</f>
        <v>6.8000000000000005E-2</v>
      </c>
      <c r="F70" s="374">
        <f>'8hr ozone status 2007 thru 2016'!G396</f>
        <v>39953</v>
      </c>
      <c r="G70" s="374">
        <f>'8hr ozone status 2007 thru 2016'!H404</f>
        <v>6.7000000000000004E-2</v>
      </c>
      <c r="H70" s="374">
        <f>'8hr ozone status 2007 thru 2016'!I396</f>
        <v>39988</v>
      </c>
      <c r="I70" s="374">
        <f>'8hr ozone status 2007 thru 2016'!J404</f>
        <v>6.6000000000000003E-2</v>
      </c>
      <c r="J70" s="92"/>
      <c r="K70" s="382">
        <f>0.213-('8hr ozone status 2007 thru 2016'!J401+'8hr ozone status 2007 thru 2016'!J402)</f>
        <v>0.10299999999999999</v>
      </c>
      <c r="L70" s="374">
        <f>'8hr ozone status 2007 thru 2016'!N404</f>
        <v>5.8000000000000003E-2</v>
      </c>
    </row>
    <row r="71" spans="1:12" ht="12.75" customHeight="1" thickBot="1" x14ac:dyDescent="0.3">
      <c r="A71" s="442"/>
      <c r="B71" s="442"/>
      <c r="C71" s="375"/>
      <c r="D71" s="375"/>
      <c r="E71" s="375"/>
      <c r="F71" s="375"/>
      <c r="G71" s="375"/>
      <c r="H71" s="375"/>
      <c r="I71" s="375"/>
      <c r="J71" s="94"/>
      <c r="K71" s="383"/>
      <c r="L71" s="375"/>
    </row>
    <row r="72" spans="1:12" ht="12.75" customHeight="1" x14ac:dyDescent="0.25">
      <c r="A72" s="441" t="s">
        <v>286</v>
      </c>
      <c r="B72" s="443" t="s">
        <v>282</v>
      </c>
      <c r="C72" s="374">
        <f>'8hr ozone status 2007 thru 2016'!D415</f>
        <v>7.4999999999999997E-2</v>
      </c>
      <c r="D72" s="374">
        <f>'8hr ozone status 2007 thru 2016'!E398</f>
        <v>40702</v>
      </c>
      <c r="E72" s="374">
        <f>'8hr ozone status 2007 thru 2016'!F415</f>
        <v>7.3999999999999996E-2</v>
      </c>
      <c r="F72" s="374">
        <f>'8hr ozone status 2007 thru 2016'!G398</f>
        <v>40741</v>
      </c>
      <c r="G72" s="374">
        <f>'8hr ozone status 2007 thru 2016'!H415</f>
        <v>7.2999999999999995E-2</v>
      </c>
      <c r="H72" s="374">
        <f>'8hr ozone status 2007 thru 2016'!I398</f>
        <v>40700</v>
      </c>
      <c r="I72" s="374">
        <f>'8hr ozone status 2007 thru 2016'!J415</f>
        <v>7.0999999999999994E-2</v>
      </c>
      <c r="J72" s="92"/>
      <c r="K72" s="382">
        <f>0.213-('8hr ozone status 2007 thru 2016'!J412+'8hr ozone status 2007 thru 2016'!J413)</f>
        <v>7.8999999999999987E-2</v>
      </c>
      <c r="L72" s="374">
        <f>'8hr ozone status 2007 thru 2016'!N415</f>
        <v>6.8000000000000005E-2</v>
      </c>
    </row>
    <row r="73" spans="1:12" ht="12.75" customHeight="1" thickBot="1" x14ac:dyDescent="0.3">
      <c r="A73" s="442"/>
      <c r="B73" s="442"/>
      <c r="C73" s="375"/>
      <c r="D73" s="375"/>
      <c r="E73" s="375"/>
      <c r="F73" s="375"/>
      <c r="G73" s="375"/>
      <c r="H73" s="375"/>
      <c r="I73" s="375"/>
      <c r="J73" s="94"/>
      <c r="K73" s="383"/>
      <c r="L73" s="375"/>
    </row>
    <row r="74" spans="1:12" ht="12.75" customHeight="1" x14ac:dyDescent="0.25"/>
    <row r="75" spans="1:12" ht="12.75" customHeight="1" x14ac:dyDescent="0.25"/>
    <row r="76" spans="1:12" ht="17.399999999999999" x14ac:dyDescent="0.25">
      <c r="A76" s="444" t="s">
        <v>187</v>
      </c>
      <c r="B76" s="388"/>
      <c r="C76" s="388"/>
      <c r="D76" s="388"/>
      <c r="E76" s="388"/>
      <c r="F76" s="388"/>
      <c r="G76" s="388"/>
      <c r="H76" s="388"/>
      <c r="I76" s="388"/>
      <c r="J76" s="388"/>
      <c r="K76" s="388"/>
      <c r="L76" s="388"/>
    </row>
    <row r="77" spans="1:12" ht="15.6" x14ac:dyDescent="0.25">
      <c r="A77" s="401" t="s">
        <v>0</v>
      </c>
      <c r="B77" s="388"/>
      <c r="C77" s="388"/>
      <c r="D77" s="388"/>
      <c r="E77" s="388"/>
      <c r="F77" s="388"/>
      <c r="G77" s="388"/>
      <c r="H77" s="388"/>
      <c r="I77" s="388"/>
      <c r="J77" s="388"/>
      <c r="K77" s="388"/>
      <c r="L77" s="388"/>
    </row>
    <row r="78" spans="1:12" ht="12.75" customHeight="1" thickBot="1" x14ac:dyDescent="0.3"/>
    <row r="79" spans="1:12" ht="12.75" customHeight="1" x14ac:dyDescent="0.25">
      <c r="A79" s="389" t="s">
        <v>61</v>
      </c>
      <c r="B79" s="389" t="s">
        <v>59</v>
      </c>
      <c r="C79" s="396" t="s">
        <v>3</v>
      </c>
      <c r="D79" s="123"/>
      <c r="E79" s="396" t="s">
        <v>4</v>
      </c>
      <c r="F79" s="123"/>
      <c r="G79" s="396" t="s">
        <v>5</v>
      </c>
      <c r="H79" s="123"/>
      <c r="I79" s="432" t="s">
        <v>6</v>
      </c>
      <c r="J79" s="95"/>
      <c r="K79" s="407" t="s">
        <v>60</v>
      </c>
      <c r="L79" s="409" t="s">
        <v>279</v>
      </c>
    </row>
    <row r="80" spans="1:12" ht="12.75" customHeight="1" thickBot="1" x14ac:dyDescent="0.3">
      <c r="A80" s="390"/>
      <c r="B80" s="390"/>
      <c r="C80" s="397"/>
      <c r="D80" s="125"/>
      <c r="E80" s="397"/>
      <c r="F80" s="125"/>
      <c r="G80" s="397"/>
      <c r="H80" s="125"/>
      <c r="I80" s="397"/>
      <c r="J80" s="125"/>
      <c r="K80" s="408"/>
      <c r="L80" s="397"/>
    </row>
    <row r="81" spans="1:12" ht="12.75" customHeight="1" x14ac:dyDescent="0.25">
      <c r="A81" s="392" t="s">
        <v>79</v>
      </c>
      <c r="B81" s="445" t="s">
        <v>35</v>
      </c>
      <c r="C81" s="374">
        <f>'8hr ozone status 2007 thru 2016'!D434</f>
        <v>7.4999999999999997E-2</v>
      </c>
      <c r="D81" s="374">
        <f>'8hr ozone status 2007 thru 2016'!E428</f>
        <v>40788</v>
      </c>
      <c r="E81" s="374">
        <f>'8hr ozone status 2007 thru 2016'!F434</f>
        <v>7.2999999999999995E-2</v>
      </c>
      <c r="F81" s="374">
        <f>'8hr ozone status 2007 thru 2016'!G428</f>
        <v>40745</v>
      </c>
      <c r="G81" s="374">
        <f>'8hr ozone status 2007 thru 2016'!H434</f>
        <v>7.1999999999999995E-2</v>
      </c>
      <c r="H81" s="374">
        <f>'8hr ozone status 2007 thru 2016'!I428</f>
        <v>40702</v>
      </c>
      <c r="I81" s="374">
        <f>'8hr ozone status 2007 thru 2016'!J434</f>
        <v>7.1999999999999995E-2</v>
      </c>
      <c r="J81" s="92"/>
      <c r="K81" s="382">
        <f>0.213-('8hr ozone status 2007 thru 2016'!J431+'8hr ozone status 2007 thru 2016'!J432)</f>
        <v>9.9999999999999992E-2</v>
      </c>
      <c r="L81" s="374">
        <f>'8hr ozone status 2007 thru 2016'!N434</f>
        <v>6.0999999999999999E-2</v>
      </c>
    </row>
    <row r="82" spans="1:12" ht="12.75" customHeight="1" thickBot="1" x14ac:dyDescent="0.3">
      <c r="A82" s="393"/>
      <c r="B82" s="446"/>
      <c r="C82" s="375"/>
      <c r="D82" s="375"/>
      <c r="E82" s="375"/>
      <c r="F82" s="375"/>
      <c r="G82" s="375"/>
      <c r="H82" s="375"/>
      <c r="I82" s="375"/>
      <c r="J82" s="94"/>
      <c r="K82" s="383"/>
      <c r="L82" s="375"/>
    </row>
    <row r="83" spans="1:12" ht="12.75" customHeight="1" x14ac:dyDescent="0.25">
      <c r="A83" s="448" t="s">
        <v>88</v>
      </c>
      <c r="B83" s="450" t="s">
        <v>223</v>
      </c>
      <c r="C83" s="374">
        <f>'8hr ozone status 2007 thru 2016'!D450</f>
        <v>7.1999999999999995E-2</v>
      </c>
      <c r="D83" s="374">
        <f>'8hr ozone status 2007 thru 2016'!E444</f>
        <v>40788</v>
      </c>
      <c r="E83" s="374">
        <f>'8hr ozone status 2007 thru 2016'!F450</f>
        <v>7.1999999999999995E-2</v>
      </c>
      <c r="F83" s="374">
        <f>'8hr ozone status 2007 thru 2016'!G444</f>
        <v>40787</v>
      </c>
      <c r="G83" s="374">
        <f>'8hr ozone status 2007 thru 2016'!H450</f>
        <v>7.0000000000000007E-2</v>
      </c>
      <c r="H83" s="374">
        <f>'8hr ozone status 2007 thru 2016'!I444</f>
        <v>40702</v>
      </c>
      <c r="I83" s="374">
        <f>'8hr ozone status 2007 thru 2016'!J450</f>
        <v>6.9000000000000006E-2</v>
      </c>
      <c r="J83" s="92"/>
      <c r="K83" s="382">
        <f>0.213-('8hr ozone status 2007 thru 2016'!J447+'8hr ozone status 2007 thru 2016'!J448)</f>
        <v>9.6000000000000002E-2</v>
      </c>
      <c r="L83" s="374">
        <f>'8hr ozone status 2007 thru 2016'!N450</f>
        <v>6.2E-2</v>
      </c>
    </row>
    <row r="84" spans="1:12" ht="12.75" customHeight="1" thickBot="1" x14ac:dyDescent="0.3">
      <c r="A84" s="449"/>
      <c r="B84" s="451"/>
      <c r="C84" s="375"/>
      <c r="D84" s="375"/>
      <c r="E84" s="375"/>
      <c r="F84" s="375"/>
      <c r="G84" s="375"/>
      <c r="H84" s="375"/>
      <c r="I84" s="375"/>
      <c r="J84" s="94"/>
      <c r="K84" s="383"/>
      <c r="L84" s="375"/>
    </row>
    <row r="85" spans="1:12" ht="12.75" customHeight="1" x14ac:dyDescent="0.25">
      <c r="A85" s="448" t="s">
        <v>89</v>
      </c>
      <c r="B85" s="452" t="s">
        <v>224</v>
      </c>
      <c r="C85" s="374">
        <f>'8hr ozone status 2007 thru 2016'!D466</f>
        <v>7.5999999999999998E-2</v>
      </c>
      <c r="D85" s="374">
        <f>'8hr ozone status 2007 thru 2016'!E460</f>
        <v>40788</v>
      </c>
      <c r="E85" s="374">
        <f>'8hr ozone status 2007 thru 2016'!F466</f>
        <v>7.3999999999999996E-2</v>
      </c>
      <c r="F85" s="374">
        <f>'8hr ozone status 2007 thru 2016'!G460</f>
        <v>40745</v>
      </c>
      <c r="G85" s="374">
        <f>'8hr ozone status 2007 thru 2016'!H466</f>
        <v>7.1999999999999995E-2</v>
      </c>
      <c r="H85" s="374">
        <f>'8hr ozone status 2007 thru 2016'!I460</f>
        <v>40787</v>
      </c>
      <c r="I85" s="374">
        <f>'8hr ozone status 2007 thru 2016'!J466</f>
        <v>7.1999999999999995E-2</v>
      </c>
      <c r="J85" s="92"/>
      <c r="K85" s="382">
        <f>0.213-('8hr ozone status 2007 thru 2016'!J463+'8hr ozone status 2007 thru 2016'!J464)</f>
        <v>7.9999999999999988E-2</v>
      </c>
      <c r="L85" s="374">
        <f>'8hr ozone status 2007 thru 2016'!N466</f>
        <v>6.8000000000000005E-2</v>
      </c>
    </row>
    <row r="86" spans="1:12" ht="12.75" customHeight="1" thickBot="1" x14ac:dyDescent="0.3">
      <c r="A86" s="449"/>
      <c r="B86" s="449"/>
      <c r="C86" s="375"/>
      <c r="D86" s="375"/>
      <c r="E86" s="375"/>
      <c r="F86" s="375"/>
      <c r="G86" s="375"/>
      <c r="H86" s="375"/>
      <c r="I86" s="375"/>
      <c r="J86" s="94"/>
      <c r="K86" s="383"/>
      <c r="L86" s="375"/>
    </row>
    <row r="87" spans="1:12" ht="12.75" customHeight="1" x14ac:dyDescent="0.25">
      <c r="A87" s="392" t="s">
        <v>88</v>
      </c>
      <c r="B87" s="447" t="s">
        <v>232</v>
      </c>
      <c r="C87" s="374">
        <f>'8hr ozone status 2007 thru 2016'!D482</f>
        <v>7.5999999999999998E-2</v>
      </c>
      <c r="D87" s="374">
        <f>'8hr ozone status 2007 thru 2016'!E476</f>
        <v>40788</v>
      </c>
      <c r="E87" s="374">
        <f>'8hr ozone status 2007 thru 2016'!F482</f>
        <v>7.1999999999999995E-2</v>
      </c>
      <c r="F87" s="374">
        <f>'8hr ozone status 2007 thru 2016'!G476</f>
        <v>40745</v>
      </c>
      <c r="G87" s="374">
        <f>'8hr ozone status 2007 thru 2016'!H482</f>
        <v>7.0999999999999994E-2</v>
      </c>
      <c r="H87" s="374">
        <f>'8hr ozone status 2007 thru 2016'!I476</f>
        <v>40787</v>
      </c>
      <c r="I87" s="374">
        <f>'8hr ozone status 2007 thru 2016'!J482</f>
        <v>7.0999999999999994E-2</v>
      </c>
      <c r="J87" s="92"/>
      <c r="K87" s="382">
        <f>0.213-('8hr ozone status 2007 thru 2016'!J479+'8hr ozone status 2007 thru 2016'!J480)</f>
        <v>8.4999999999999992E-2</v>
      </c>
      <c r="L87" s="374">
        <f>'8hr ozone status 2007 thru 2016'!N482</f>
        <v>6.6000000000000003E-2</v>
      </c>
    </row>
    <row r="88" spans="1:12" ht="12.75" customHeight="1" thickBot="1" x14ac:dyDescent="0.3">
      <c r="A88" s="393"/>
      <c r="B88" s="393"/>
      <c r="C88" s="375"/>
      <c r="D88" s="375"/>
      <c r="E88" s="375"/>
      <c r="F88" s="375"/>
      <c r="G88" s="375"/>
      <c r="H88" s="375"/>
      <c r="I88" s="375"/>
      <c r="J88" s="94"/>
      <c r="K88" s="383"/>
      <c r="L88" s="375"/>
    </row>
    <row r="89" spans="1:12" ht="12.75" customHeight="1" x14ac:dyDescent="0.25">
      <c r="A89" s="448" t="s">
        <v>89</v>
      </c>
      <c r="B89" s="452" t="s">
        <v>141</v>
      </c>
      <c r="C89" s="453">
        <f>'8hr ozone status 2007 thru 2016'!D501</f>
        <v>7.8E-2</v>
      </c>
      <c r="D89" s="453">
        <f>'8hr ozone status 2007 thru 2016'!E495</f>
        <v>40788</v>
      </c>
      <c r="E89" s="453">
        <f>'8hr ozone status 2007 thru 2016'!F501</f>
        <v>7.8E-2</v>
      </c>
      <c r="F89" s="453">
        <f>'8hr ozone status 2007 thru 2016'!G495</f>
        <v>40787</v>
      </c>
      <c r="G89" s="453">
        <f>'8hr ozone status 2007 thru 2016'!H501</f>
        <v>7.6999999999999999E-2</v>
      </c>
      <c r="H89" s="453">
        <f>'8hr ozone status 2007 thru 2016'!I495</f>
        <v>40745</v>
      </c>
      <c r="I89" s="453">
        <f>'8hr ozone status 2007 thru 2016'!J501</f>
        <v>7.5999999999999998E-2</v>
      </c>
      <c r="K89" s="382">
        <f>0.213-('8hr ozone status 2007 thru 2016'!J498+'8hr ozone status 2007 thru 2016'!J499)</f>
        <v>7.8999999999999987E-2</v>
      </c>
      <c r="L89" s="453">
        <f>'8hr ozone status 2007 thru 2016'!N501</f>
        <v>7.0000000000000007E-2</v>
      </c>
    </row>
    <row r="90" spans="1:12" ht="12.75" customHeight="1" thickBot="1" x14ac:dyDescent="0.3">
      <c r="A90" s="449"/>
      <c r="B90" s="449"/>
      <c r="C90" s="454"/>
      <c r="D90" s="454"/>
      <c r="E90" s="454"/>
      <c r="F90" s="454"/>
      <c r="G90" s="454"/>
      <c r="H90" s="454"/>
      <c r="I90" s="454"/>
      <c r="K90" s="383"/>
      <c r="L90" s="454"/>
    </row>
    <row r="91" spans="1:12" ht="12.75" customHeight="1" x14ac:dyDescent="0.25"/>
    <row r="92" spans="1:12" ht="12.75" customHeight="1" x14ac:dyDescent="0.25"/>
    <row r="93" spans="1:12" ht="17.399999999999999" x14ac:dyDescent="0.25">
      <c r="A93" s="391" t="s">
        <v>186</v>
      </c>
      <c r="B93" s="388"/>
      <c r="C93" s="388"/>
      <c r="D93" s="388"/>
      <c r="E93" s="388"/>
      <c r="F93" s="388"/>
      <c r="G93" s="388"/>
      <c r="H93" s="388"/>
      <c r="I93" s="388"/>
      <c r="J93" s="388"/>
      <c r="K93" s="388"/>
      <c r="L93" s="388"/>
    </row>
    <row r="94" spans="1:12" ht="15.6" x14ac:dyDescent="0.25">
      <c r="A94" s="402" t="s">
        <v>0</v>
      </c>
      <c r="B94" s="388"/>
      <c r="C94" s="388"/>
      <c r="D94" s="388"/>
      <c r="E94" s="388"/>
      <c r="F94" s="388"/>
      <c r="G94" s="388"/>
      <c r="H94" s="388"/>
      <c r="I94" s="388"/>
      <c r="J94" s="388"/>
      <c r="K94" s="388"/>
      <c r="L94" s="388"/>
    </row>
    <row r="95" spans="1:12" ht="12.75" customHeight="1" thickBot="1" x14ac:dyDescent="0.3"/>
    <row r="96" spans="1:12" ht="12.75" customHeight="1" x14ac:dyDescent="0.25">
      <c r="A96" s="455" t="s">
        <v>61</v>
      </c>
      <c r="B96" s="455" t="s">
        <v>59</v>
      </c>
      <c r="C96" s="396" t="s">
        <v>3</v>
      </c>
      <c r="D96" s="123"/>
      <c r="E96" s="396" t="s">
        <v>4</v>
      </c>
      <c r="F96" s="123"/>
      <c r="G96" s="396" t="s">
        <v>5</v>
      </c>
      <c r="H96" s="123"/>
      <c r="I96" s="432" t="s">
        <v>6</v>
      </c>
      <c r="J96" s="95"/>
      <c r="K96" s="407" t="s">
        <v>60</v>
      </c>
      <c r="L96" s="409" t="s">
        <v>279</v>
      </c>
    </row>
    <row r="97" spans="1:12" ht="12.75" customHeight="1" thickBot="1" x14ac:dyDescent="0.3">
      <c r="A97" s="456"/>
      <c r="B97" s="456"/>
      <c r="C97" s="397"/>
      <c r="D97" s="125"/>
      <c r="E97" s="397"/>
      <c r="F97" s="125"/>
      <c r="G97" s="397"/>
      <c r="H97" s="125"/>
      <c r="I97" s="397"/>
      <c r="J97" s="125"/>
      <c r="K97" s="408"/>
      <c r="L97" s="397"/>
    </row>
    <row r="98" spans="1:12" ht="12.75" customHeight="1" x14ac:dyDescent="0.25">
      <c r="A98" s="457" t="s">
        <v>84</v>
      </c>
      <c r="B98" s="459" t="s">
        <v>51</v>
      </c>
      <c r="C98" s="374">
        <f>'8hr ozone status 2007 thru 2016'!D520</f>
        <v>7.0999999999999994E-2</v>
      </c>
      <c r="D98" s="374">
        <f>'8hr ozone status 2007 thru 2016'!E514</f>
        <v>40702</v>
      </c>
      <c r="E98" s="374">
        <f>'8hr ozone status 2007 thru 2016'!F520</f>
        <v>7.0999999999999994E-2</v>
      </c>
      <c r="F98" s="374">
        <f>'8hr ozone status 2007 thru 2016'!G514</f>
        <v>40787</v>
      </c>
      <c r="G98" s="374">
        <f>'8hr ozone status 2007 thru 2016'!H520</f>
        <v>6.9000000000000006E-2</v>
      </c>
      <c r="H98" s="374">
        <f>'8hr ozone status 2007 thru 2016'!I514</f>
        <v>40788</v>
      </c>
      <c r="I98" s="374">
        <f>'8hr ozone status 2007 thru 2016'!J520</f>
        <v>6.6000000000000003E-2</v>
      </c>
      <c r="J98" s="374"/>
      <c r="K98" s="382">
        <f>0.213-('8hr ozone status 2007 thru 2016'!J517+'8hr ozone status 2007 thru 2016'!J518)</f>
        <v>8.4999999999999992E-2</v>
      </c>
      <c r="L98" s="374">
        <f>'8hr ozone status 2007 thru 2016'!N520</f>
        <v>6.4000000000000001E-2</v>
      </c>
    </row>
    <row r="99" spans="1:12" ht="12.75" customHeight="1" thickBot="1" x14ac:dyDescent="0.3">
      <c r="A99" s="458"/>
      <c r="B99" s="460"/>
      <c r="C99" s="375"/>
      <c r="D99" s="375"/>
      <c r="E99" s="375"/>
      <c r="F99" s="375"/>
      <c r="G99" s="375"/>
      <c r="H99" s="375"/>
      <c r="I99" s="375"/>
      <c r="J99" s="375"/>
      <c r="K99" s="383"/>
      <c r="L99" s="375"/>
    </row>
    <row r="100" spans="1:12" ht="12.75" customHeight="1" x14ac:dyDescent="0.25">
      <c r="A100" s="461" t="s">
        <v>76</v>
      </c>
      <c r="B100" s="463" t="s">
        <v>177</v>
      </c>
      <c r="C100" s="374">
        <f>'8hr ozone status 2007 thru 2016'!D536</f>
        <v>7.2999999999999995E-2</v>
      </c>
      <c r="D100" s="374">
        <f>'8hr ozone status 2007 thru 2016'!E530</f>
        <v>40724</v>
      </c>
      <c r="E100" s="374">
        <f>'8hr ozone status 2007 thru 2016'!F536</f>
        <v>6.9000000000000006E-2</v>
      </c>
      <c r="F100" s="374">
        <f>'8hr ozone status 2007 thru 2016'!G530</f>
        <v>40751</v>
      </c>
      <c r="G100" s="374">
        <f>'8hr ozone status 2007 thru 2016'!H536</f>
        <v>6.9000000000000006E-2</v>
      </c>
      <c r="H100" s="374">
        <f>'8hr ozone status 2007 thru 2016'!I530</f>
        <v>40787</v>
      </c>
      <c r="I100" s="374">
        <f>'8hr ozone status 2007 thru 2016'!J536</f>
        <v>6.9000000000000006E-2</v>
      </c>
      <c r="J100" s="374"/>
      <c r="K100" s="382">
        <f>0.213-('8hr ozone status 2007 thru 2016'!J533+'8hr ozone status 2007 thru 2016'!J534)</f>
        <v>8.6999999999999994E-2</v>
      </c>
      <c r="L100" s="374">
        <f>'8hr ozone status 2007 thru 2016'!N536</f>
        <v>6.5000000000000002E-2</v>
      </c>
    </row>
    <row r="101" spans="1:12" ht="12.75" customHeight="1" thickBot="1" x14ac:dyDescent="0.3">
      <c r="A101" s="462"/>
      <c r="B101" s="462"/>
      <c r="C101" s="375"/>
      <c r="D101" s="375"/>
      <c r="E101" s="375"/>
      <c r="F101" s="375"/>
      <c r="G101" s="375"/>
      <c r="H101" s="375"/>
      <c r="I101" s="375"/>
      <c r="J101" s="375"/>
      <c r="K101" s="383"/>
      <c r="L101" s="375"/>
    </row>
    <row r="102" spans="1:12" ht="12.75" customHeight="1" x14ac:dyDescent="0.25">
      <c r="A102" s="461" t="s">
        <v>76</v>
      </c>
      <c r="B102" s="463" t="s">
        <v>47</v>
      </c>
      <c r="C102" s="374">
        <f>'8hr ozone status 2007 thru 2016'!D552</f>
        <v>7.0000000000000007E-2</v>
      </c>
      <c r="D102" s="374">
        <f>'8hr ozone status 2007 thru 2016'!E546</f>
        <v>40724</v>
      </c>
      <c r="E102" s="374">
        <f>'8hr ozone status 2007 thru 2016'!F552</f>
        <v>6.9000000000000006E-2</v>
      </c>
      <c r="F102" s="374">
        <f>'8hr ozone status 2007 thru 2016'!G546</f>
        <v>40787</v>
      </c>
      <c r="G102" s="374">
        <f>'8hr ozone status 2007 thru 2016'!H552</f>
        <v>6.8000000000000005E-2</v>
      </c>
      <c r="H102" s="374">
        <f>'8hr ozone status 2007 thru 2016'!I546</f>
        <v>40702</v>
      </c>
      <c r="I102" s="374">
        <f>'8hr ozone status 2007 thru 2016'!J552</f>
        <v>6.7000000000000004E-2</v>
      </c>
      <c r="J102" s="374"/>
      <c r="K102" s="382">
        <f>0.213-('8hr ozone status 2007 thru 2016'!J549+'8hr ozone status 2007 thru 2016'!J550)</f>
        <v>9.5000000000000001E-2</v>
      </c>
      <c r="L102" s="374">
        <f>'8hr ozone status 2007 thru 2016'!N552</f>
        <v>6.0999999999999999E-2</v>
      </c>
    </row>
    <row r="103" spans="1:12" ht="12.75" customHeight="1" thickBot="1" x14ac:dyDescent="0.3">
      <c r="A103" s="462"/>
      <c r="B103" s="462"/>
      <c r="C103" s="375"/>
      <c r="D103" s="375"/>
      <c r="E103" s="375"/>
      <c r="F103" s="375"/>
      <c r="G103" s="375"/>
      <c r="H103" s="375"/>
      <c r="I103" s="375"/>
      <c r="J103" s="375"/>
      <c r="K103" s="383"/>
      <c r="L103" s="375"/>
    </row>
    <row r="104" spans="1:12" ht="12.75" customHeight="1" x14ac:dyDescent="0.25">
      <c r="A104" s="461" t="s">
        <v>90</v>
      </c>
      <c r="B104" s="464" t="s">
        <v>233</v>
      </c>
      <c r="C104" s="374">
        <f>'8hr ozone status 2007 thru 2016'!D568</f>
        <v>7.0999999999999994E-2</v>
      </c>
      <c r="D104" s="374">
        <f>'8hr ozone status 2007 thru 2016'!E562</f>
        <v>40724</v>
      </c>
      <c r="E104" s="374">
        <f>'8hr ozone status 2007 thru 2016'!F568</f>
        <v>6.9000000000000006E-2</v>
      </c>
      <c r="F104" s="374">
        <f>'8hr ozone status 2007 thru 2016'!G562</f>
        <v>40702</v>
      </c>
      <c r="G104" s="374">
        <f>'8hr ozone status 2007 thru 2016'!H568</f>
        <v>6.9000000000000006E-2</v>
      </c>
      <c r="H104" s="374">
        <f>'8hr ozone status 2007 thru 2016'!I562</f>
        <v>40697</v>
      </c>
      <c r="I104" s="374">
        <f>'8hr ozone status 2007 thru 2016'!J568</f>
        <v>6.6000000000000003E-2</v>
      </c>
      <c r="J104" s="374"/>
      <c r="K104" s="382">
        <f>0.213-('8hr ozone status 2007 thru 2016'!J565+'8hr ozone status 2007 thru 2016'!J566)</f>
        <v>8.5999999999999993E-2</v>
      </c>
      <c r="L104" s="374">
        <f>'8hr ozone status 2007 thru 2016'!N568</f>
        <v>6.4000000000000001E-2</v>
      </c>
    </row>
    <row r="105" spans="1:12" ht="12.75" customHeight="1" thickBot="1" x14ac:dyDescent="0.3">
      <c r="A105" s="462"/>
      <c r="B105" s="465"/>
      <c r="C105" s="375"/>
      <c r="D105" s="375"/>
      <c r="E105" s="375"/>
      <c r="F105" s="375"/>
      <c r="G105" s="375"/>
      <c r="H105" s="375"/>
      <c r="I105" s="375"/>
      <c r="J105" s="375"/>
      <c r="K105" s="383"/>
      <c r="L105" s="375"/>
    </row>
    <row r="106" spans="1:12" ht="12.75" customHeight="1" x14ac:dyDescent="0.25"/>
    <row r="107" spans="1:12" ht="12.75" customHeight="1" x14ac:dyDescent="0.25"/>
    <row r="108" spans="1:12" ht="17.399999999999999" x14ac:dyDescent="0.25">
      <c r="A108" s="403" t="s">
        <v>139</v>
      </c>
      <c r="B108" s="388"/>
      <c r="C108" s="388"/>
      <c r="D108" s="388"/>
      <c r="E108" s="388"/>
      <c r="F108" s="388"/>
      <c r="G108" s="388"/>
      <c r="H108" s="388"/>
      <c r="I108" s="388"/>
      <c r="J108" s="388"/>
      <c r="K108" s="388"/>
      <c r="L108" s="388"/>
    </row>
    <row r="109" spans="1:12" ht="15.6" x14ac:dyDescent="0.25">
      <c r="A109" s="404" t="s">
        <v>0</v>
      </c>
      <c r="B109" s="388"/>
      <c r="C109" s="388"/>
      <c r="D109" s="388"/>
      <c r="E109" s="388"/>
      <c r="F109" s="388"/>
      <c r="G109" s="388"/>
      <c r="H109" s="388"/>
      <c r="I109" s="388"/>
      <c r="J109" s="388"/>
      <c r="K109" s="388"/>
      <c r="L109" s="388"/>
    </row>
    <row r="110" spans="1:12" ht="12.75" customHeight="1" thickBot="1" x14ac:dyDescent="0.3"/>
    <row r="111" spans="1:12" ht="12.75" customHeight="1" x14ac:dyDescent="0.25">
      <c r="A111" s="467" t="s">
        <v>61</v>
      </c>
      <c r="B111" s="467" t="s">
        <v>59</v>
      </c>
      <c r="C111" s="396" t="s">
        <v>3</v>
      </c>
      <c r="D111" s="123"/>
      <c r="E111" s="396" t="s">
        <v>4</v>
      </c>
      <c r="F111" s="123"/>
      <c r="G111" s="396" t="s">
        <v>5</v>
      </c>
      <c r="H111" s="123"/>
      <c r="I111" s="432" t="s">
        <v>6</v>
      </c>
      <c r="J111" s="95"/>
      <c r="K111" s="407" t="s">
        <v>60</v>
      </c>
      <c r="L111" s="409" t="s">
        <v>279</v>
      </c>
    </row>
    <row r="112" spans="1:12" ht="12.75" customHeight="1" thickBot="1" x14ac:dyDescent="0.3">
      <c r="A112" s="468"/>
      <c r="B112" s="468"/>
      <c r="C112" s="397"/>
      <c r="D112" s="125"/>
      <c r="E112" s="397"/>
      <c r="F112" s="125"/>
      <c r="G112" s="397"/>
      <c r="H112" s="125"/>
      <c r="I112" s="397"/>
      <c r="J112" s="125"/>
      <c r="K112" s="466"/>
      <c r="L112" s="397"/>
    </row>
    <row r="113" spans="1:12" ht="12.75" customHeight="1" x14ac:dyDescent="0.25">
      <c r="A113" s="469" t="s">
        <v>182</v>
      </c>
      <c r="B113" s="473" t="s">
        <v>43</v>
      </c>
      <c r="C113" s="374">
        <f>'8hr ozone status 2007 thru 2016'!D587</f>
        <v>8.2000000000000003E-2</v>
      </c>
      <c r="D113" s="374">
        <f>'8hr ozone status 2007 thru 2016'!E581</f>
        <v>40701</v>
      </c>
      <c r="E113" s="374">
        <f>'8hr ozone status 2007 thru 2016'!F587</f>
        <v>7.9000000000000001E-2</v>
      </c>
      <c r="F113" s="374">
        <f>'8hr ozone status 2007 thru 2016'!G581</f>
        <v>40757</v>
      </c>
      <c r="G113" s="374">
        <f>'8hr ozone status 2007 thru 2016'!H587</f>
        <v>7.0999999999999994E-2</v>
      </c>
      <c r="H113" s="374">
        <f>'8hr ozone status 2007 thru 2016'!I581</f>
        <v>40789</v>
      </c>
      <c r="I113" s="374">
        <f>'8hr ozone status 2007 thru 2016'!J587</f>
        <v>6.9000000000000006E-2</v>
      </c>
      <c r="J113" s="374"/>
      <c r="K113" s="382">
        <f>0.213-('8hr ozone status 2007 thru 2016'!J584+'8hr ozone status 2007 thru 2016'!J585)</f>
        <v>8.199999999999999E-2</v>
      </c>
      <c r="L113" s="380">
        <f>'8hr ozone status 2007 thru 2016'!N587</f>
        <v>6.6000000000000003E-2</v>
      </c>
    </row>
    <row r="114" spans="1:12" ht="12.75" customHeight="1" thickBot="1" x14ac:dyDescent="0.3">
      <c r="A114" s="470"/>
      <c r="B114" s="470"/>
      <c r="C114" s="375"/>
      <c r="D114" s="375"/>
      <c r="E114" s="375"/>
      <c r="F114" s="375"/>
      <c r="G114" s="375"/>
      <c r="H114" s="375"/>
      <c r="I114" s="375"/>
      <c r="J114" s="375"/>
      <c r="K114" s="383"/>
      <c r="L114" s="381"/>
    </row>
    <row r="115" spans="1:12" ht="12.75" customHeight="1" x14ac:dyDescent="0.25">
      <c r="A115" s="469" t="s">
        <v>290</v>
      </c>
      <c r="B115" s="471" t="s">
        <v>288</v>
      </c>
      <c r="C115" s="380">
        <f>'8hr ozone status 2007 thru 2016'!D598</f>
        <v>7.5999999999999998E-2</v>
      </c>
      <c r="D115" s="380">
        <f>'8hr ozone status 2007 thru 2016'!E606</f>
        <v>39989</v>
      </c>
      <c r="E115" s="380">
        <f>'8hr ozone status 2007 thru 2016'!F598</f>
        <v>7.5999999999999998E-2</v>
      </c>
      <c r="F115" s="380">
        <f>'8hr ozone status 2007 thru 2016'!G606</f>
        <v>39966</v>
      </c>
      <c r="G115" s="380">
        <f>'8hr ozone status 2007 thru 2016'!H598</f>
        <v>7.2999999999999995E-2</v>
      </c>
      <c r="H115" s="380">
        <f>'8hr ozone status 2007 thru 2016'!I606</f>
        <v>39965</v>
      </c>
      <c r="I115" s="380">
        <f>'8hr ozone status 2007 thru 2016'!J598</f>
        <v>7.0999999999999994E-2</v>
      </c>
      <c r="J115" s="380"/>
      <c r="K115" s="382">
        <f>0.213-('8hr ozone status 2007 thru 2016'!J595+'8hr ozone status 2007 thru 2016'!J596)</f>
        <v>8.7999999999999995E-2</v>
      </c>
      <c r="L115" s="374">
        <f>'8hr ozone status 2007 thru 2016'!N598</f>
        <v>6.5000000000000002E-2</v>
      </c>
    </row>
    <row r="116" spans="1:12" ht="12.75" customHeight="1" thickBot="1" x14ac:dyDescent="0.3">
      <c r="A116" s="470"/>
      <c r="B116" s="472"/>
      <c r="C116" s="381"/>
      <c r="D116" s="381"/>
      <c r="E116" s="381"/>
      <c r="F116" s="381"/>
      <c r="G116" s="381"/>
      <c r="H116" s="381"/>
      <c r="I116" s="381"/>
      <c r="J116" s="381"/>
      <c r="K116" s="383"/>
      <c r="L116" s="375"/>
    </row>
    <row r="117" spans="1:12" ht="12.75" customHeight="1" x14ac:dyDescent="0.25">
      <c r="A117" s="469" t="s">
        <v>85</v>
      </c>
      <c r="B117" s="471" t="s">
        <v>62</v>
      </c>
      <c r="C117" s="380">
        <f>'8hr ozone status 2007 thru 2016'!D614</f>
        <v>8.1000000000000003E-2</v>
      </c>
      <c r="D117" s="380">
        <f>'8hr ozone status 2007 thru 2016'!E608</f>
        <v>40700</v>
      </c>
      <c r="E117" s="380">
        <f>'8hr ozone status 2007 thru 2016'!F614</f>
        <v>7.8E-2</v>
      </c>
      <c r="F117" s="380">
        <f>'8hr ozone status 2007 thru 2016'!G608</f>
        <v>40703</v>
      </c>
      <c r="G117" s="380">
        <f>'8hr ozone status 2007 thru 2016'!H614</f>
        <v>7.2999999999999995E-2</v>
      </c>
      <c r="H117" s="380">
        <f>'8hr ozone status 2007 thru 2016'!I608</f>
        <v>40787</v>
      </c>
      <c r="I117" s="380">
        <f>'8hr ozone status 2007 thru 2016'!J614</f>
        <v>6.9000000000000006E-2</v>
      </c>
      <c r="J117" s="380"/>
      <c r="K117" s="382">
        <f>0.213-('8hr ozone status 2007 thru 2016'!J611+'8hr ozone status 2007 thru 2016'!J612)</f>
        <v>7.8999999999999987E-2</v>
      </c>
      <c r="L117" s="374">
        <f>'8hr ozone status 2007 thru 2016'!N614</f>
        <v>6.7000000000000004E-2</v>
      </c>
    </row>
    <row r="118" spans="1:12" ht="12.75" customHeight="1" thickBot="1" x14ac:dyDescent="0.3">
      <c r="A118" s="470"/>
      <c r="B118" s="472"/>
      <c r="C118" s="381"/>
      <c r="D118" s="381"/>
      <c r="E118" s="381"/>
      <c r="F118" s="381"/>
      <c r="G118" s="381"/>
      <c r="H118" s="381"/>
      <c r="I118" s="381"/>
      <c r="J118" s="381"/>
      <c r="K118" s="383"/>
      <c r="L118" s="375"/>
    </row>
    <row r="119" spans="1:12" ht="12.75" customHeight="1" x14ac:dyDescent="0.25">
      <c r="A119" s="469" t="s">
        <v>87</v>
      </c>
      <c r="B119" s="473" t="s">
        <v>80</v>
      </c>
      <c r="C119" s="380">
        <f>'8hr ozone status 2007 thru 2016'!D630</f>
        <v>7.3999999999999996E-2</v>
      </c>
      <c r="D119" s="380">
        <f>'8hr ozone status 2007 thru 2016'!E627</f>
        <v>41855</v>
      </c>
      <c r="E119" s="380">
        <f>'8hr ozone status 2007 thru 2016'!F630</f>
        <v>6.9000000000000006E-2</v>
      </c>
      <c r="F119" s="380">
        <f>'8hr ozone status 2007 thru 2016'!G627</f>
        <v>41852</v>
      </c>
      <c r="G119" s="380">
        <f>'8hr ozone status 2007 thru 2016'!H630</f>
        <v>6.8000000000000005E-2</v>
      </c>
      <c r="H119" s="380">
        <f>'8hr ozone status 2007 thru 2016'!I627</f>
        <v>41764</v>
      </c>
      <c r="I119" s="380">
        <f>'8hr ozone status 2007 thru 2016'!J630</f>
        <v>6.8000000000000005E-2</v>
      </c>
      <c r="J119" s="380"/>
      <c r="K119" s="382">
        <f>0.213-('8hr ozone status 2007 thru 2016'!J627+'8hr ozone status 2007 thru 2016'!J628)</f>
        <v>8.0999999999999989E-2</v>
      </c>
      <c r="L119" s="374">
        <f>'8hr ozone status 2007 thru 2016'!N630</f>
        <v>6.6000000000000003E-2</v>
      </c>
    </row>
    <row r="120" spans="1:12" ht="12.75" customHeight="1" thickBot="1" x14ac:dyDescent="0.3">
      <c r="A120" s="470"/>
      <c r="B120" s="470"/>
      <c r="C120" s="381"/>
      <c r="D120" s="381"/>
      <c r="E120" s="381"/>
      <c r="F120" s="381"/>
      <c r="G120" s="381"/>
      <c r="H120" s="381"/>
      <c r="I120" s="381"/>
      <c r="J120" s="381"/>
      <c r="K120" s="383"/>
      <c r="L120" s="375"/>
    </row>
    <row r="121" spans="1:12" ht="12.75" customHeight="1" x14ac:dyDescent="0.25">
      <c r="A121" s="469" t="s">
        <v>81</v>
      </c>
      <c r="B121" s="471" t="s">
        <v>179</v>
      </c>
      <c r="C121" s="380">
        <f>'8hr ozone status 2007 thru 2016'!D646</f>
        <v>8.2000000000000003E-2</v>
      </c>
      <c r="D121" s="380">
        <f>'8hr ozone status 2007 thru 2016'!E640</f>
        <v>40701</v>
      </c>
      <c r="E121" s="380">
        <f>'8hr ozone status 2007 thru 2016'!F646</f>
        <v>7.9000000000000001E-2</v>
      </c>
      <c r="F121" s="380">
        <f>'8hr ozone status 2007 thru 2016'!G640</f>
        <v>40731</v>
      </c>
      <c r="G121" s="380">
        <f>'8hr ozone status 2007 thru 2016'!H646</f>
        <v>7.1999999999999995E-2</v>
      </c>
      <c r="H121" s="380">
        <f>'8hr ozone status 2007 thru 2016'!I640</f>
        <v>40724</v>
      </c>
      <c r="I121" s="380">
        <f>'8hr ozone status 2007 thru 2016'!J646</f>
        <v>7.0000000000000007E-2</v>
      </c>
      <c r="J121" s="380"/>
      <c r="K121" s="382">
        <f>0.213-('8hr ozone status 2007 thru 2016'!J643+'8hr ozone status 2007 thru 2016'!J644)</f>
        <v>7.4999999999999983E-2</v>
      </c>
      <c r="L121" s="380">
        <f>'8hr ozone status 2007 thru 2016'!N646</f>
        <v>6.9000000000000006E-2</v>
      </c>
    </row>
    <row r="122" spans="1:12" ht="12.75" customHeight="1" thickBot="1" x14ac:dyDescent="0.3">
      <c r="A122" s="470"/>
      <c r="B122" s="472"/>
      <c r="C122" s="381"/>
      <c r="D122" s="381"/>
      <c r="E122" s="381"/>
      <c r="F122" s="381"/>
      <c r="G122" s="381"/>
      <c r="H122" s="381"/>
      <c r="I122" s="381"/>
      <c r="J122" s="381"/>
      <c r="K122" s="383"/>
      <c r="L122" s="381"/>
    </row>
    <row r="123" spans="1:12" ht="12.75" customHeight="1" x14ac:dyDescent="0.25">
      <c r="A123" s="469" t="s">
        <v>81</v>
      </c>
      <c r="B123" s="473" t="s">
        <v>234</v>
      </c>
      <c r="C123" s="380">
        <f>'8hr ozone status 2007 thru 2016'!D662</f>
        <v>8.2000000000000003E-2</v>
      </c>
      <c r="D123" s="380">
        <f>'8hr ozone status 2007 thru 2016'!E656</f>
        <v>40725</v>
      </c>
      <c r="E123" s="380">
        <f>'8hr ozone status 2007 thru 2016'!F662</f>
        <v>8.1000000000000003E-2</v>
      </c>
      <c r="F123" s="380">
        <f>'8hr ozone status 2007 thru 2016'!G656</f>
        <v>40701</v>
      </c>
      <c r="G123" s="380">
        <f>'8hr ozone status 2007 thru 2016'!H662</f>
        <v>7.3999999999999996E-2</v>
      </c>
      <c r="H123" s="380">
        <f>'8hr ozone status 2007 thru 2016'!I656</f>
        <v>40726</v>
      </c>
      <c r="I123" s="380">
        <f>'8hr ozone status 2007 thru 2016'!J662</f>
        <v>7.1999999999999995E-2</v>
      </c>
      <c r="J123" s="380"/>
      <c r="K123" s="382">
        <f>0.213-('8hr ozone status 2007 thru 2016'!J659+'8hr ozone status 2007 thru 2016'!J660)</f>
        <v>7.2999999999999982E-2</v>
      </c>
      <c r="L123" s="374">
        <f>'8hr ozone status 2007 thru 2016'!N662</f>
        <v>7.0000000000000007E-2</v>
      </c>
    </row>
    <row r="124" spans="1:12" ht="12.75" customHeight="1" thickBot="1" x14ac:dyDescent="0.3">
      <c r="A124" s="470"/>
      <c r="B124" s="470"/>
      <c r="C124" s="381"/>
      <c r="D124" s="381"/>
      <c r="E124" s="381"/>
      <c r="F124" s="381"/>
      <c r="G124" s="381"/>
      <c r="H124" s="381"/>
      <c r="I124" s="381"/>
      <c r="J124" s="381"/>
      <c r="K124" s="383"/>
      <c r="L124" s="375"/>
    </row>
    <row r="125" spans="1:12" ht="12.75" customHeight="1" x14ac:dyDescent="0.25">
      <c r="A125" s="469" t="s">
        <v>82</v>
      </c>
      <c r="B125" s="471" t="s">
        <v>180</v>
      </c>
      <c r="C125" s="380">
        <f>'8hr ozone status 2007 thru 2016'!D680</f>
        <v>8.4000000000000005E-2</v>
      </c>
      <c r="D125" s="380">
        <f>'8hr ozone status 2007 thru 2016'!E674</f>
        <v>40725</v>
      </c>
      <c r="E125" s="380">
        <f>'8hr ozone status 2007 thru 2016'!F680</f>
        <v>8.1000000000000003E-2</v>
      </c>
      <c r="F125" s="380">
        <f>'8hr ozone status 2007 thru 2016'!G674</f>
        <v>40701</v>
      </c>
      <c r="G125" s="380">
        <f>'8hr ozone status 2007 thru 2016'!H680</f>
        <v>7.4999999999999997E-2</v>
      </c>
      <c r="H125" s="380">
        <f>'8hr ozone status 2007 thru 2016'!I674</f>
        <v>40756</v>
      </c>
      <c r="I125" s="380">
        <f>'8hr ozone status 2007 thru 2016'!J680</f>
        <v>7.0000000000000007E-2</v>
      </c>
      <c r="J125" s="380"/>
      <c r="K125" s="382">
        <f>0.213-('8hr ozone status 2007 thru 2016'!J677+'8hr ozone status 2007 thru 2016'!J678)</f>
        <v>7.8999999999999987E-2</v>
      </c>
      <c r="L125" s="374">
        <f>'8hr ozone status 2007 thru 2016'!N680</f>
        <v>6.8000000000000005E-2</v>
      </c>
    </row>
    <row r="126" spans="1:12" ht="12.75" customHeight="1" thickBot="1" x14ac:dyDescent="0.3">
      <c r="A126" s="470"/>
      <c r="B126" s="472"/>
      <c r="C126" s="381"/>
      <c r="D126" s="381"/>
      <c r="E126" s="381"/>
      <c r="F126" s="381"/>
      <c r="G126" s="381"/>
      <c r="H126" s="381"/>
      <c r="I126" s="381"/>
      <c r="J126" s="381"/>
      <c r="K126" s="383"/>
      <c r="L126" s="375"/>
    </row>
    <row r="127" spans="1:12" ht="12.75" customHeight="1" x14ac:dyDescent="0.25">
      <c r="A127" s="469" t="s">
        <v>82</v>
      </c>
      <c r="B127" s="471" t="s">
        <v>181</v>
      </c>
      <c r="C127" s="380">
        <f>'8hr ozone status 2007 thru 2016'!D696</f>
        <v>8.5999999999999993E-2</v>
      </c>
      <c r="D127" s="380">
        <f>'8hr ozone status 2007 thru 2016'!E690</f>
        <v>40701</v>
      </c>
      <c r="E127" s="380">
        <f>'8hr ozone status 2007 thru 2016'!F696</f>
        <v>7.8E-2</v>
      </c>
      <c r="F127" s="380">
        <f>'8hr ozone status 2007 thru 2016'!G690</f>
        <v>40725</v>
      </c>
      <c r="G127" s="380">
        <f>'8hr ozone status 2007 thru 2016'!H696</f>
        <v>7.2999999999999995E-2</v>
      </c>
      <c r="H127" s="380">
        <f>'8hr ozone status 2007 thru 2016'!I690</f>
        <v>40724</v>
      </c>
      <c r="I127" s="380">
        <f>'8hr ozone status 2007 thru 2016'!J696</f>
        <v>7.1999999999999995E-2</v>
      </c>
      <c r="J127" s="380"/>
      <c r="K127" s="382">
        <f>0.213-('8hr ozone status 2007 thru 2016'!J693+'8hr ozone status 2007 thru 2016'!J694)</f>
        <v>8.6999999999999994E-2</v>
      </c>
      <c r="L127" s="374">
        <f>'8hr ozone status 2007 thru 2016'!N696</f>
        <v>6.6000000000000003E-2</v>
      </c>
    </row>
    <row r="128" spans="1:12" ht="12.75" customHeight="1" thickBot="1" x14ac:dyDescent="0.3">
      <c r="A128" s="470"/>
      <c r="B128" s="472"/>
      <c r="C128" s="381"/>
      <c r="D128" s="381"/>
      <c r="E128" s="381"/>
      <c r="F128" s="381"/>
      <c r="G128" s="381"/>
      <c r="H128" s="381"/>
      <c r="I128" s="381"/>
      <c r="J128" s="381"/>
      <c r="K128" s="383"/>
      <c r="L128" s="375"/>
    </row>
    <row r="129" spans="1:12" ht="12.75" customHeight="1" x14ac:dyDescent="0.25">
      <c r="A129" s="469" t="s">
        <v>82</v>
      </c>
      <c r="B129" s="471" t="s">
        <v>86</v>
      </c>
      <c r="C129" s="380">
        <f>'8hr ozone status 2007 thru 2016'!D712</f>
        <v>7.6999999999999999E-2</v>
      </c>
      <c r="D129" s="380">
        <f>'8hr ozone status 2007 thru 2016'!E706</f>
        <v>40701</v>
      </c>
      <c r="E129" s="380">
        <f>'8hr ozone status 2007 thru 2016'!F712</f>
        <v>7.4999999999999997E-2</v>
      </c>
      <c r="F129" s="380">
        <f>'8hr ozone status 2007 thru 2016'!G706</f>
        <v>40725</v>
      </c>
      <c r="G129" s="380">
        <f>'8hr ozone status 2007 thru 2016'!H712</f>
        <v>7.2999999999999995E-2</v>
      </c>
      <c r="H129" s="380">
        <f>'8hr ozone status 2007 thru 2016'!I706</f>
        <v>40696</v>
      </c>
      <c r="I129" s="380">
        <f>'8hr ozone status 2007 thru 2016'!J712</f>
        <v>7.0999999999999994E-2</v>
      </c>
      <c r="J129" s="380"/>
      <c r="K129" s="382">
        <f>0.213-('8hr ozone status 2007 thru 2016'!J709+'8hr ozone status 2007 thru 2016'!J710)</f>
        <v>8.199999999999999E-2</v>
      </c>
      <c r="L129" s="374">
        <f>'8hr ozone status 2007 thru 2016'!N712</f>
        <v>6.7000000000000004E-2</v>
      </c>
    </row>
    <row r="130" spans="1:12" ht="12.75" customHeight="1" thickBot="1" x14ac:dyDescent="0.3">
      <c r="A130" s="474"/>
      <c r="B130" s="475"/>
      <c r="C130" s="381"/>
      <c r="D130" s="381"/>
      <c r="E130" s="381"/>
      <c r="F130" s="381"/>
      <c r="G130" s="381"/>
      <c r="H130" s="381"/>
      <c r="I130" s="381"/>
      <c r="J130" s="381"/>
      <c r="K130" s="383"/>
      <c r="L130" s="375"/>
    </row>
    <row r="131" spans="1:12" ht="12.75" customHeight="1" x14ac:dyDescent="0.25">
      <c r="A131" s="127"/>
    </row>
    <row r="132" spans="1:12" ht="12.75" customHeight="1" x14ac:dyDescent="0.25"/>
    <row r="133" spans="1:12" ht="17.399999999999999" x14ac:dyDescent="0.25">
      <c r="A133" s="387" t="s">
        <v>140</v>
      </c>
      <c r="B133" s="388"/>
      <c r="C133" s="388"/>
      <c r="D133" s="388"/>
      <c r="E133" s="388"/>
      <c r="F133" s="388"/>
      <c r="G133" s="388"/>
      <c r="H133" s="388"/>
      <c r="I133" s="388"/>
      <c r="J133" s="388"/>
      <c r="K133" s="388"/>
      <c r="L133" s="388"/>
    </row>
    <row r="134" spans="1:12" ht="15.6" x14ac:dyDescent="0.25">
      <c r="A134" s="400" t="s">
        <v>0</v>
      </c>
      <c r="B134" s="388"/>
      <c r="C134" s="388"/>
      <c r="D134" s="388"/>
      <c r="E134" s="388"/>
      <c r="F134" s="388"/>
      <c r="G134" s="388"/>
      <c r="H134" s="388"/>
      <c r="I134" s="388"/>
      <c r="J134" s="388"/>
      <c r="K134" s="388"/>
      <c r="L134" s="388"/>
    </row>
    <row r="135" spans="1:12" ht="12.75" customHeight="1" thickBot="1" x14ac:dyDescent="0.3">
      <c r="A135" s="128"/>
      <c r="C135" s="104"/>
      <c r="D135" s="104"/>
      <c r="E135" s="104"/>
      <c r="F135" s="104"/>
      <c r="G135" s="104"/>
      <c r="H135" s="104"/>
      <c r="I135" s="96"/>
      <c r="J135" s="96"/>
      <c r="K135" s="104"/>
      <c r="L135" s="104"/>
    </row>
    <row r="136" spans="1:12" ht="12.75" customHeight="1" x14ac:dyDescent="0.25">
      <c r="A136" s="476" t="s">
        <v>61</v>
      </c>
      <c r="B136" s="476" t="s">
        <v>59</v>
      </c>
      <c r="C136" s="396" t="s">
        <v>3</v>
      </c>
      <c r="D136" s="123"/>
      <c r="E136" s="396" t="s">
        <v>4</v>
      </c>
      <c r="F136" s="123"/>
      <c r="G136" s="396" t="s">
        <v>5</v>
      </c>
      <c r="H136" s="123"/>
      <c r="I136" s="432" t="s">
        <v>6</v>
      </c>
      <c r="J136" s="95"/>
      <c r="K136" s="407" t="s">
        <v>60</v>
      </c>
      <c r="L136" s="409" t="s">
        <v>279</v>
      </c>
    </row>
    <row r="137" spans="1:12" ht="12.75" customHeight="1" thickBot="1" x14ac:dyDescent="0.3">
      <c r="A137" s="477"/>
      <c r="B137" s="477"/>
      <c r="C137" s="397"/>
      <c r="D137" s="125"/>
      <c r="E137" s="397"/>
      <c r="F137" s="125"/>
      <c r="G137" s="397"/>
      <c r="H137" s="125"/>
      <c r="I137" s="397"/>
      <c r="J137" s="125"/>
      <c r="K137" s="408"/>
      <c r="L137" s="397"/>
    </row>
    <row r="138" spans="1:12" ht="12.75" customHeight="1" x14ac:dyDescent="0.25">
      <c r="A138" s="478" t="s">
        <v>65</v>
      </c>
      <c r="B138" s="480" t="s">
        <v>235</v>
      </c>
      <c r="C138" s="380">
        <f>'8hr ozone status 2007 thru 2016'!D732</f>
        <v>8.3000000000000004E-2</v>
      </c>
      <c r="D138" s="380">
        <f>'8hr ozone status 2007 thru 2016'!E726</f>
        <v>40700</v>
      </c>
      <c r="E138" s="380">
        <f>'8hr ozone status 2007 thru 2016'!F732</f>
        <v>7.6999999999999999E-2</v>
      </c>
      <c r="F138" s="380">
        <f>'8hr ozone status 2007 thru 2016'!G726</f>
        <v>40757</v>
      </c>
      <c r="G138" s="380">
        <f>'8hr ozone status 2007 thru 2016'!H732</f>
        <v>7.2999999999999995E-2</v>
      </c>
      <c r="H138" s="380">
        <f>'8hr ozone status 2007 thru 2016'!I726</f>
        <v>40787</v>
      </c>
      <c r="I138" s="380">
        <f>'8hr ozone status 2007 thru 2016'!J732</f>
        <v>7.1999999999999995E-2</v>
      </c>
      <c r="J138" s="374"/>
      <c r="K138" s="382">
        <f>0.213-('8hr ozone status 2007 thru 2016'!J729+'8hr ozone status 2007 thru 2016'!J730)</f>
        <v>7.2999999999999982E-2</v>
      </c>
      <c r="L138" s="380">
        <f>'8hr ozone status 2007 thru 2016'!N732</f>
        <v>7.0000000000000007E-2</v>
      </c>
    </row>
    <row r="139" spans="1:12" ht="12.75" customHeight="1" thickBot="1" x14ac:dyDescent="0.3">
      <c r="A139" s="479"/>
      <c r="B139" s="479"/>
      <c r="C139" s="381"/>
      <c r="D139" s="381"/>
      <c r="E139" s="381"/>
      <c r="F139" s="381"/>
      <c r="G139" s="381"/>
      <c r="H139" s="381"/>
      <c r="I139" s="381"/>
      <c r="J139" s="375"/>
      <c r="K139" s="383"/>
      <c r="L139" s="381"/>
    </row>
    <row r="140" spans="1:12" ht="12.75" customHeight="1" x14ac:dyDescent="0.25">
      <c r="A140" s="478" t="s">
        <v>66</v>
      </c>
      <c r="B140" s="480" t="s">
        <v>11</v>
      </c>
      <c r="C140" s="380">
        <f>'8hr ozone status 2007 thru 2016'!D750</f>
        <v>8.3000000000000004E-2</v>
      </c>
      <c r="D140" s="380">
        <f>'8hr ozone status 2007 thru 2016'!E744</f>
        <v>40724</v>
      </c>
      <c r="E140" s="380">
        <f>'8hr ozone status 2007 thru 2016'!F750</f>
        <v>0.08</v>
      </c>
      <c r="F140" s="380">
        <f>'8hr ozone status 2007 thru 2016'!G744</f>
        <v>40700</v>
      </c>
      <c r="G140" s="380">
        <f>'8hr ozone status 2007 thru 2016'!H750</f>
        <v>7.2999999999999995E-2</v>
      </c>
      <c r="H140" s="380">
        <f>'8hr ozone status 2007 thru 2016'!I744</f>
        <v>40787</v>
      </c>
      <c r="I140" s="380">
        <f>'8hr ozone status 2007 thru 2016'!J750</f>
        <v>7.2999999999999995E-2</v>
      </c>
      <c r="J140" s="380" t="e">
        <f>'8hr ozone status 2007 thru 2016'!#REF!</f>
        <v>#REF!</v>
      </c>
      <c r="K140" s="382">
        <f>0.213-('8hr ozone status 2007 thru 2016'!J747+'8hr ozone status 2007 thru 2016'!J748)</f>
        <v>8.199999999999999E-2</v>
      </c>
      <c r="L140" s="374">
        <f>'8hr ozone status 2007 thru 2016'!N750</f>
        <v>6.8000000000000005E-2</v>
      </c>
    </row>
    <row r="141" spans="1:12" ht="12.75" customHeight="1" thickBot="1" x14ac:dyDescent="0.3">
      <c r="A141" s="479"/>
      <c r="B141" s="479"/>
      <c r="C141" s="381"/>
      <c r="D141" s="381"/>
      <c r="E141" s="381"/>
      <c r="F141" s="381"/>
      <c r="G141" s="381"/>
      <c r="H141" s="381"/>
      <c r="I141" s="381"/>
      <c r="J141" s="381"/>
      <c r="K141" s="383"/>
      <c r="L141" s="375"/>
    </row>
    <row r="142" spans="1:12" ht="12.75" customHeight="1" x14ac:dyDescent="0.25">
      <c r="A142" s="481" t="s">
        <v>83</v>
      </c>
      <c r="B142" s="483" t="s">
        <v>46</v>
      </c>
      <c r="C142" s="374">
        <f>'8hr ozone status 2007 thru 2016'!D766</f>
        <v>7.9000000000000001E-2</v>
      </c>
      <c r="D142" s="374">
        <f>'8hr ozone status 2007 thru 2016'!E760</f>
        <v>40702</v>
      </c>
      <c r="E142" s="374">
        <f>'8hr ozone status 2007 thru 2016'!F766</f>
        <v>7.0999999999999994E-2</v>
      </c>
      <c r="F142" s="374">
        <f>'8hr ozone status 2007 thru 2016'!G760</f>
        <v>40788</v>
      </c>
      <c r="G142" s="374">
        <f>'8hr ozone status 2007 thru 2016'!H766</f>
        <v>7.0000000000000007E-2</v>
      </c>
      <c r="H142" s="374">
        <f>'8hr ozone status 2007 thru 2016'!I760</f>
        <v>40757</v>
      </c>
      <c r="I142" s="374">
        <f>'8hr ozone status 2007 thru 2016'!J766</f>
        <v>7.0000000000000007E-2</v>
      </c>
      <c r="J142" s="374"/>
      <c r="K142" s="382">
        <f>0.213-('8hr ozone status 2007 thru 2016'!J763+'8hr ozone status 2007 thru 2016'!J764)</f>
        <v>8.4999999999999992E-2</v>
      </c>
      <c r="L142" s="374">
        <f>'8hr ozone status 2007 thru 2016'!N766</f>
        <v>6.6000000000000003E-2</v>
      </c>
    </row>
    <row r="143" spans="1:12" ht="12.75" customHeight="1" thickBot="1" x14ac:dyDescent="0.3">
      <c r="A143" s="482"/>
      <c r="B143" s="482"/>
      <c r="C143" s="375"/>
      <c r="D143" s="375"/>
      <c r="E143" s="375"/>
      <c r="F143" s="375"/>
      <c r="G143" s="375"/>
      <c r="H143" s="375"/>
      <c r="I143" s="375"/>
      <c r="J143" s="375"/>
      <c r="K143" s="383"/>
      <c r="L143" s="375"/>
    </row>
  </sheetData>
  <mergeCells count="582">
    <mergeCell ref="L115:L116"/>
    <mergeCell ref="F115:F116"/>
    <mergeCell ref="G115:G116"/>
    <mergeCell ref="H115:H116"/>
    <mergeCell ref="I115:I116"/>
    <mergeCell ref="J115:J116"/>
    <mergeCell ref="K115:K116"/>
    <mergeCell ref="G70:G71"/>
    <mergeCell ref="H70:H71"/>
    <mergeCell ref="I70:I71"/>
    <mergeCell ref="K70:K71"/>
    <mergeCell ref="L70:L71"/>
    <mergeCell ref="A115:A116"/>
    <mergeCell ref="B115:B116"/>
    <mergeCell ref="C115:C116"/>
    <mergeCell ref="D115:D116"/>
    <mergeCell ref="E115:E116"/>
    <mergeCell ref="A70:A71"/>
    <mergeCell ref="B70:B71"/>
    <mergeCell ref="C70:C71"/>
    <mergeCell ref="D70:D71"/>
    <mergeCell ref="E70:E71"/>
    <mergeCell ref="F70:F71"/>
    <mergeCell ref="L10:L11"/>
    <mergeCell ref="E12:E13"/>
    <mergeCell ref="D12:D13"/>
    <mergeCell ref="C26:C27"/>
    <mergeCell ref="G26:G27"/>
    <mergeCell ref="B26:B27"/>
    <mergeCell ref="G10:G11"/>
    <mergeCell ref="I10:I11"/>
    <mergeCell ref="K10:K11"/>
    <mergeCell ref="L12:L13"/>
    <mergeCell ref="K12:K13"/>
    <mergeCell ref="I12:I13"/>
    <mergeCell ref="C12:C13"/>
    <mergeCell ref="B12:B13"/>
    <mergeCell ref="L24:L25"/>
    <mergeCell ref="A12:A13"/>
    <mergeCell ref="K24:K25"/>
    <mergeCell ref="A24:A25"/>
    <mergeCell ref="B24:B25"/>
    <mergeCell ref="C24:C25"/>
    <mergeCell ref="A10:A11"/>
    <mergeCell ref="B10:B11"/>
    <mergeCell ref="C10:C11"/>
    <mergeCell ref="H12:H13"/>
    <mergeCell ref="G12:G13"/>
    <mergeCell ref="F12:F13"/>
    <mergeCell ref="E10:E11"/>
    <mergeCell ref="J142:J143"/>
    <mergeCell ref="K142:K143"/>
    <mergeCell ref="I140:I141"/>
    <mergeCell ref="J140:J141"/>
    <mergeCell ref="J138:J139"/>
    <mergeCell ref="K138:K139"/>
    <mergeCell ref="L142:L143"/>
    <mergeCell ref="E142:E143"/>
    <mergeCell ref="F142:F143"/>
    <mergeCell ref="G142:G143"/>
    <mergeCell ref="H142:H143"/>
    <mergeCell ref="A142:A143"/>
    <mergeCell ref="B142:B143"/>
    <mergeCell ref="C142:C143"/>
    <mergeCell ref="D142:D143"/>
    <mergeCell ref="I142:I143"/>
    <mergeCell ref="A140:A141"/>
    <mergeCell ref="B140:B141"/>
    <mergeCell ref="C140:C141"/>
    <mergeCell ref="D140:D141"/>
    <mergeCell ref="K140:K141"/>
    <mergeCell ref="L140:L141"/>
    <mergeCell ref="E140:E141"/>
    <mergeCell ref="F140:F141"/>
    <mergeCell ref="G140:G141"/>
    <mergeCell ref="H140:H141"/>
    <mergeCell ref="E138:E139"/>
    <mergeCell ref="F138:F139"/>
    <mergeCell ref="G138:G139"/>
    <mergeCell ref="H138:H139"/>
    <mergeCell ref="A138:A139"/>
    <mergeCell ref="B138:B139"/>
    <mergeCell ref="C138:C139"/>
    <mergeCell ref="D138:D139"/>
    <mergeCell ref="G136:G137"/>
    <mergeCell ref="I136:I137"/>
    <mergeCell ref="I138:I139"/>
    <mergeCell ref="K136:K137"/>
    <mergeCell ref="L136:L137"/>
    <mergeCell ref="A136:A137"/>
    <mergeCell ref="B136:B137"/>
    <mergeCell ref="C136:C137"/>
    <mergeCell ref="E136:E137"/>
    <mergeCell ref="L138:L139"/>
    <mergeCell ref="I127:I128"/>
    <mergeCell ref="J127:J128"/>
    <mergeCell ref="K127:K128"/>
    <mergeCell ref="L127:L128"/>
    <mergeCell ref="E127:E128"/>
    <mergeCell ref="F127:F128"/>
    <mergeCell ref="G127:G128"/>
    <mergeCell ref="H127:H128"/>
    <mergeCell ref="A127:A128"/>
    <mergeCell ref="B127:B128"/>
    <mergeCell ref="C127:C128"/>
    <mergeCell ref="D127:D128"/>
    <mergeCell ref="I129:I130"/>
    <mergeCell ref="J129:J130"/>
    <mergeCell ref="A129:A130"/>
    <mergeCell ref="B129:B130"/>
    <mergeCell ref="C129:C130"/>
    <mergeCell ref="D129:D130"/>
    <mergeCell ref="K129:K130"/>
    <mergeCell ref="L129:L130"/>
    <mergeCell ref="E129:E130"/>
    <mergeCell ref="F129:F130"/>
    <mergeCell ref="G129:G130"/>
    <mergeCell ref="H129:H130"/>
    <mergeCell ref="I125:I126"/>
    <mergeCell ref="J125:J126"/>
    <mergeCell ref="K125:K126"/>
    <mergeCell ref="L125:L126"/>
    <mergeCell ref="E125:E126"/>
    <mergeCell ref="F125:F126"/>
    <mergeCell ref="G125:G126"/>
    <mergeCell ref="H125:H126"/>
    <mergeCell ref="A125:A126"/>
    <mergeCell ref="B125:B126"/>
    <mergeCell ref="C125:C126"/>
    <mergeCell ref="D125:D126"/>
    <mergeCell ref="I121:I122"/>
    <mergeCell ref="J121:J122"/>
    <mergeCell ref="A121:A122"/>
    <mergeCell ref="B121:B122"/>
    <mergeCell ref="C121:C122"/>
    <mergeCell ref="D121:D122"/>
    <mergeCell ref="K121:K122"/>
    <mergeCell ref="L121:L122"/>
    <mergeCell ref="E121:E122"/>
    <mergeCell ref="F121:F122"/>
    <mergeCell ref="G121:G122"/>
    <mergeCell ref="H121:H122"/>
    <mergeCell ref="I123:I124"/>
    <mergeCell ref="J123:J124"/>
    <mergeCell ref="K123:K124"/>
    <mergeCell ref="L123:L124"/>
    <mergeCell ref="E123:E124"/>
    <mergeCell ref="F123:F124"/>
    <mergeCell ref="G123:G124"/>
    <mergeCell ref="H123:H124"/>
    <mergeCell ref="A123:A124"/>
    <mergeCell ref="B123:B124"/>
    <mergeCell ref="C123:C124"/>
    <mergeCell ref="D123:D124"/>
    <mergeCell ref="I119:I120"/>
    <mergeCell ref="J119:J120"/>
    <mergeCell ref="A119:A120"/>
    <mergeCell ref="B119:B120"/>
    <mergeCell ref="C119:C120"/>
    <mergeCell ref="D119:D120"/>
    <mergeCell ref="K119:K120"/>
    <mergeCell ref="L119:L120"/>
    <mergeCell ref="E119:E120"/>
    <mergeCell ref="F119:F120"/>
    <mergeCell ref="G119:G120"/>
    <mergeCell ref="H119:H120"/>
    <mergeCell ref="I117:I118"/>
    <mergeCell ref="J117:J118"/>
    <mergeCell ref="K117:K118"/>
    <mergeCell ref="L117:L118"/>
    <mergeCell ref="E117:E118"/>
    <mergeCell ref="F117:F118"/>
    <mergeCell ref="G117:G118"/>
    <mergeCell ref="H117:H118"/>
    <mergeCell ref="A117:A118"/>
    <mergeCell ref="B117:B118"/>
    <mergeCell ref="C117:C118"/>
    <mergeCell ref="D117:D118"/>
    <mergeCell ref="I113:I114"/>
    <mergeCell ref="J113:J114"/>
    <mergeCell ref="A113:A114"/>
    <mergeCell ref="B113:B114"/>
    <mergeCell ref="C113:C114"/>
    <mergeCell ref="D113:D114"/>
    <mergeCell ref="K113:K114"/>
    <mergeCell ref="L113:L114"/>
    <mergeCell ref="E113:E114"/>
    <mergeCell ref="F113:F114"/>
    <mergeCell ref="G113:G114"/>
    <mergeCell ref="H113:H114"/>
    <mergeCell ref="I111:I112"/>
    <mergeCell ref="K111:K112"/>
    <mergeCell ref="L111:L112"/>
    <mergeCell ref="A111:A112"/>
    <mergeCell ref="B111:B112"/>
    <mergeCell ref="C111:C112"/>
    <mergeCell ref="E111:E112"/>
    <mergeCell ref="G111:G112"/>
    <mergeCell ref="K104:K105"/>
    <mergeCell ref="J100:J101"/>
    <mergeCell ref="K100:K101"/>
    <mergeCell ref="L104:L105"/>
    <mergeCell ref="L100:L101"/>
    <mergeCell ref="J104:J105"/>
    <mergeCell ref="K102:K103"/>
    <mergeCell ref="A104:A105"/>
    <mergeCell ref="B104:B105"/>
    <mergeCell ref="C104:C105"/>
    <mergeCell ref="D104:D105"/>
    <mergeCell ref="E104:E105"/>
    <mergeCell ref="F104:F105"/>
    <mergeCell ref="G104:G105"/>
    <mergeCell ref="I104:I105"/>
    <mergeCell ref="H104:H105"/>
    <mergeCell ref="L102:L103"/>
    <mergeCell ref="A100:A101"/>
    <mergeCell ref="B100:B101"/>
    <mergeCell ref="C100:C101"/>
    <mergeCell ref="D100:D101"/>
    <mergeCell ref="E100:E101"/>
    <mergeCell ref="F100:F101"/>
    <mergeCell ref="G100:G101"/>
    <mergeCell ref="H100:H101"/>
    <mergeCell ref="I100:I101"/>
    <mergeCell ref="H102:H103"/>
    <mergeCell ref="I102:I103"/>
    <mergeCell ref="J102:J103"/>
    <mergeCell ref="G102:G103"/>
    <mergeCell ref="I98:I99"/>
    <mergeCell ref="J98:J99"/>
    <mergeCell ref="K98:K99"/>
    <mergeCell ref="L98:L99"/>
    <mergeCell ref="A102:A103"/>
    <mergeCell ref="B102:B103"/>
    <mergeCell ref="C102:C103"/>
    <mergeCell ref="D102:D103"/>
    <mergeCell ref="E102:E103"/>
    <mergeCell ref="F102:F103"/>
    <mergeCell ref="K96:K97"/>
    <mergeCell ref="L96:L97"/>
    <mergeCell ref="A98:A99"/>
    <mergeCell ref="B98:B99"/>
    <mergeCell ref="C98:C99"/>
    <mergeCell ref="D98:D99"/>
    <mergeCell ref="E98:E99"/>
    <mergeCell ref="F98:F99"/>
    <mergeCell ref="G98:G99"/>
    <mergeCell ref="H98:H99"/>
    <mergeCell ref="A96:A97"/>
    <mergeCell ref="B96:B97"/>
    <mergeCell ref="C96:C97"/>
    <mergeCell ref="E96:E97"/>
    <mergeCell ref="G96:G97"/>
    <mergeCell ref="I96:I97"/>
    <mergeCell ref="A89:A90"/>
    <mergeCell ref="B89:B90"/>
    <mergeCell ref="C89:C90"/>
    <mergeCell ref="D89:D90"/>
    <mergeCell ref="I89:I90"/>
    <mergeCell ref="K89:K90"/>
    <mergeCell ref="K83:K84"/>
    <mergeCell ref="L83:L84"/>
    <mergeCell ref="E89:E90"/>
    <mergeCell ref="F89:F90"/>
    <mergeCell ref="G89:G90"/>
    <mergeCell ref="H89:H90"/>
    <mergeCell ref="L89:L90"/>
    <mergeCell ref="E85:E86"/>
    <mergeCell ref="I87:I88"/>
    <mergeCell ref="L87:L88"/>
    <mergeCell ref="A83:A84"/>
    <mergeCell ref="B83:B84"/>
    <mergeCell ref="C83:C84"/>
    <mergeCell ref="D83:D84"/>
    <mergeCell ref="B85:B86"/>
    <mergeCell ref="C85:C86"/>
    <mergeCell ref="D85:D86"/>
    <mergeCell ref="A85:A86"/>
    <mergeCell ref="F85:F86"/>
    <mergeCell ref="H85:H86"/>
    <mergeCell ref="G85:G86"/>
    <mergeCell ref="I85:I86"/>
    <mergeCell ref="K85:K86"/>
    <mergeCell ref="L85:L86"/>
    <mergeCell ref="K81:K82"/>
    <mergeCell ref="L81:L82"/>
    <mergeCell ref="B87:B88"/>
    <mergeCell ref="C87:C88"/>
    <mergeCell ref="D87:D88"/>
    <mergeCell ref="H87:H88"/>
    <mergeCell ref="G87:G88"/>
    <mergeCell ref="E81:E82"/>
    <mergeCell ref="F81:F82"/>
    <mergeCell ref="K87:K88"/>
    <mergeCell ref="H81:H82"/>
    <mergeCell ref="E83:E84"/>
    <mergeCell ref="F83:F84"/>
    <mergeCell ref="G83:G84"/>
    <mergeCell ref="H83:H84"/>
    <mergeCell ref="I81:I82"/>
    <mergeCell ref="I83:I84"/>
    <mergeCell ref="B81:B82"/>
    <mergeCell ref="C81:C82"/>
    <mergeCell ref="D81:D82"/>
    <mergeCell ref="A87:A88"/>
    <mergeCell ref="G79:G80"/>
    <mergeCell ref="E79:E80"/>
    <mergeCell ref="E87:E88"/>
    <mergeCell ref="F87:F88"/>
    <mergeCell ref="C79:C80"/>
    <mergeCell ref="G81:G82"/>
    <mergeCell ref="G72:G73"/>
    <mergeCell ref="K79:K80"/>
    <mergeCell ref="L79:L80"/>
    <mergeCell ref="H72:H73"/>
    <mergeCell ref="I72:I73"/>
    <mergeCell ref="K72:K73"/>
    <mergeCell ref="L72:L73"/>
    <mergeCell ref="I79:I80"/>
    <mergeCell ref="A76:L76"/>
    <mergeCell ref="H66:H67"/>
    <mergeCell ref="I66:I67"/>
    <mergeCell ref="K66:K67"/>
    <mergeCell ref="L66:L67"/>
    <mergeCell ref="A72:A73"/>
    <mergeCell ref="B72:B73"/>
    <mergeCell ref="C72:C73"/>
    <mergeCell ref="D72:D73"/>
    <mergeCell ref="E72:E73"/>
    <mergeCell ref="F72:F73"/>
    <mergeCell ref="I68:I69"/>
    <mergeCell ref="K68:K69"/>
    <mergeCell ref="L68:L69"/>
    <mergeCell ref="A66:A67"/>
    <mergeCell ref="B66:B67"/>
    <mergeCell ref="C66:C67"/>
    <mergeCell ref="D66:D67"/>
    <mergeCell ref="E66:E67"/>
    <mergeCell ref="F66:F67"/>
    <mergeCell ref="G66:G67"/>
    <mergeCell ref="K64:K65"/>
    <mergeCell ref="L64:L65"/>
    <mergeCell ref="A68:A69"/>
    <mergeCell ref="B68:B69"/>
    <mergeCell ref="C68:C69"/>
    <mergeCell ref="D68:D69"/>
    <mergeCell ref="E68:E69"/>
    <mergeCell ref="F68:F69"/>
    <mergeCell ref="G68:G69"/>
    <mergeCell ref="H68:H69"/>
    <mergeCell ref="A64:A65"/>
    <mergeCell ref="B64:B65"/>
    <mergeCell ref="C64:C65"/>
    <mergeCell ref="E64:E65"/>
    <mergeCell ref="G64:G65"/>
    <mergeCell ref="I64:I65"/>
    <mergeCell ref="A55:A56"/>
    <mergeCell ref="H55:H56"/>
    <mergeCell ref="G55:G56"/>
    <mergeCell ref="I55:I56"/>
    <mergeCell ref="A57:A58"/>
    <mergeCell ref="B57:B58"/>
    <mergeCell ref="C57:C58"/>
    <mergeCell ref="D57:D58"/>
    <mergeCell ref="I57:I58"/>
    <mergeCell ref="E57:E58"/>
    <mergeCell ref="B55:B56"/>
    <mergeCell ref="C55:C56"/>
    <mergeCell ref="D55:D56"/>
    <mergeCell ref="K57:K58"/>
    <mergeCell ref="F57:F58"/>
    <mergeCell ref="G57:G58"/>
    <mergeCell ref="H57:H58"/>
    <mergeCell ref="I53:I54"/>
    <mergeCell ref="K53:K54"/>
    <mergeCell ref="K55:K56"/>
    <mergeCell ref="F55:F56"/>
    <mergeCell ref="L57:L58"/>
    <mergeCell ref="E55:E56"/>
    <mergeCell ref="E53:E54"/>
    <mergeCell ref="I49:I50"/>
    <mergeCell ref="E51:E52"/>
    <mergeCell ref="A51:A52"/>
    <mergeCell ref="F53:F54"/>
    <mergeCell ref="B51:B52"/>
    <mergeCell ref="L55:L56"/>
    <mergeCell ref="I51:I52"/>
    <mergeCell ref="K51:K52"/>
    <mergeCell ref="L51:L52"/>
    <mergeCell ref="L53:L54"/>
    <mergeCell ref="H51:H52"/>
    <mergeCell ref="K49:K50"/>
    <mergeCell ref="F51:F52"/>
    <mergeCell ref="G51:G52"/>
    <mergeCell ref="F47:F48"/>
    <mergeCell ref="A53:A54"/>
    <mergeCell ref="B53:B54"/>
    <mergeCell ref="C53:C54"/>
    <mergeCell ref="D53:D54"/>
    <mergeCell ref="H53:H54"/>
    <mergeCell ref="C51:C52"/>
    <mergeCell ref="D51:D52"/>
    <mergeCell ref="G53:G54"/>
    <mergeCell ref="D49:D50"/>
    <mergeCell ref="E49:E50"/>
    <mergeCell ref="F49:F50"/>
    <mergeCell ref="G49:G50"/>
    <mergeCell ref="G47:G48"/>
    <mergeCell ref="H49:H50"/>
    <mergeCell ref="I45:I46"/>
    <mergeCell ref="K45:K46"/>
    <mergeCell ref="G45:G46"/>
    <mergeCell ref="L49:L50"/>
    <mergeCell ref="I47:I48"/>
    <mergeCell ref="K47:K48"/>
    <mergeCell ref="L47:L48"/>
    <mergeCell ref="H47:H48"/>
    <mergeCell ref="A47:A48"/>
    <mergeCell ref="B47:B48"/>
    <mergeCell ref="C47:C48"/>
    <mergeCell ref="D47:D48"/>
    <mergeCell ref="E47:E48"/>
    <mergeCell ref="A49:A50"/>
    <mergeCell ref="B49:B50"/>
    <mergeCell ref="C49:C50"/>
    <mergeCell ref="I38:I39"/>
    <mergeCell ref="G38:G39"/>
    <mergeCell ref="K38:K39"/>
    <mergeCell ref="L38:L39"/>
    <mergeCell ref="A45:A46"/>
    <mergeCell ref="B45:B46"/>
    <mergeCell ref="C45:C46"/>
    <mergeCell ref="E45:E46"/>
    <mergeCell ref="A43:L43"/>
    <mergeCell ref="L45:L46"/>
    <mergeCell ref="I36:I37"/>
    <mergeCell ref="K36:K37"/>
    <mergeCell ref="L36:L37"/>
    <mergeCell ref="E36:E37"/>
    <mergeCell ref="F36:F37"/>
    <mergeCell ref="C38:C39"/>
    <mergeCell ref="D38:D39"/>
    <mergeCell ref="E38:E39"/>
    <mergeCell ref="F38:F39"/>
    <mergeCell ref="H38:H39"/>
    <mergeCell ref="A36:A37"/>
    <mergeCell ref="B36:B37"/>
    <mergeCell ref="C36:C37"/>
    <mergeCell ref="D36:D37"/>
    <mergeCell ref="A30:A31"/>
    <mergeCell ref="C30:C31"/>
    <mergeCell ref="B30:B31"/>
    <mergeCell ref="B34:B35"/>
    <mergeCell ref="A34:A35"/>
    <mergeCell ref="G36:G37"/>
    <mergeCell ref="A38:A39"/>
    <mergeCell ref="B38:B39"/>
    <mergeCell ref="H28:H29"/>
    <mergeCell ref="E28:E29"/>
    <mergeCell ref="F28:F29"/>
    <mergeCell ref="G28:G29"/>
    <mergeCell ref="H36:H37"/>
    <mergeCell ref="A28:A29"/>
    <mergeCell ref="B28:B29"/>
    <mergeCell ref="C28:C29"/>
    <mergeCell ref="D28:D29"/>
    <mergeCell ref="E26:E27"/>
    <mergeCell ref="I28:I29"/>
    <mergeCell ref="D26:D27"/>
    <mergeCell ref="K28:K29"/>
    <mergeCell ref="D24:D25"/>
    <mergeCell ref="I24:I25"/>
    <mergeCell ref="L22:L23"/>
    <mergeCell ref="I20:I21"/>
    <mergeCell ref="K20:K21"/>
    <mergeCell ref="L20:L21"/>
    <mergeCell ref="E24:E25"/>
    <mergeCell ref="F24:F25"/>
    <mergeCell ref="G24:G25"/>
    <mergeCell ref="H24:H25"/>
    <mergeCell ref="E22:E23"/>
    <mergeCell ref="F22:F23"/>
    <mergeCell ref="K22:K23"/>
    <mergeCell ref="A20:A21"/>
    <mergeCell ref="B20:B21"/>
    <mergeCell ref="C20:C21"/>
    <mergeCell ref="D20:D21"/>
    <mergeCell ref="B22:B23"/>
    <mergeCell ref="C22:C23"/>
    <mergeCell ref="A22:A23"/>
    <mergeCell ref="D22:D23"/>
    <mergeCell ref="E20:E21"/>
    <mergeCell ref="I18:I19"/>
    <mergeCell ref="K18:K19"/>
    <mergeCell ref="L18:L19"/>
    <mergeCell ref="H18:H19"/>
    <mergeCell ref="F20:F21"/>
    <mergeCell ref="A18:A19"/>
    <mergeCell ref="B18:B19"/>
    <mergeCell ref="C18:C19"/>
    <mergeCell ref="D18:D19"/>
    <mergeCell ref="E18:E19"/>
    <mergeCell ref="H22:H23"/>
    <mergeCell ref="F18:F19"/>
    <mergeCell ref="G18:G19"/>
    <mergeCell ref="G20:G21"/>
    <mergeCell ref="A5:L5"/>
    <mergeCell ref="A6:L6"/>
    <mergeCell ref="A42:L42"/>
    <mergeCell ref="I32:I33"/>
    <mergeCell ref="L16:L17"/>
    <mergeCell ref="H16:H17"/>
    <mergeCell ref="G16:G17"/>
    <mergeCell ref="I16:I17"/>
    <mergeCell ref="K16:K17"/>
    <mergeCell ref="G22:G23"/>
    <mergeCell ref="A61:L61"/>
    <mergeCell ref="A62:L62"/>
    <mergeCell ref="F16:F17"/>
    <mergeCell ref="K8:K9"/>
    <mergeCell ref="L8:L9"/>
    <mergeCell ref="I22:I23"/>
    <mergeCell ref="H20:H21"/>
    <mergeCell ref="A16:A17"/>
    <mergeCell ref="B16:B17"/>
    <mergeCell ref="A8:A9"/>
    <mergeCell ref="B8:B9"/>
    <mergeCell ref="C8:C9"/>
    <mergeCell ref="E8:E9"/>
    <mergeCell ref="G8:G9"/>
    <mergeCell ref="I8:I9"/>
    <mergeCell ref="A134:L134"/>
    <mergeCell ref="A77:L77"/>
    <mergeCell ref="A94:L94"/>
    <mergeCell ref="A108:L108"/>
    <mergeCell ref="A109:L109"/>
    <mergeCell ref="A133:L133"/>
    <mergeCell ref="A79:A80"/>
    <mergeCell ref="B79:B80"/>
    <mergeCell ref="A93:L93"/>
    <mergeCell ref="A81:A82"/>
    <mergeCell ref="I14:I15"/>
    <mergeCell ref="L32:L33"/>
    <mergeCell ref="E32:E33"/>
    <mergeCell ref="F32:F33"/>
    <mergeCell ref="G32:G33"/>
    <mergeCell ref="G34:G35"/>
    <mergeCell ref="H26:H27"/>
    <mergeCell ref="G30:G31"/>
    <mergeCell ref="K30:K31"/>
    <mergeCell ref="I30:I31"/>
    <mergeCell ref="L30:L31"/>
    <mergeCell ref="K32:K33"/>
    <mergeCell ref="L28:L29"/>
    <mergeCell ref="E14:E15"/>
    <mergeCell ref="G14:G15"/>
    <mergeCell ref="A32:A33"/>
    <mergeCell ref="B32:B33"/>
    <mergeCell ref="C32:C33"/>
    <mergeCell ref="D32:D33"/>
    <mergeCell ref="A26:A27"/>
    <mergeCell ref="C16:C17"/>
    <mergeCell ref="D16:D17"/>
    <mergeCell ref="E16:E17"/>
    <mergeCell ref="L14:L15"/>
    <mergeCell ref="K14:K15"/>
    <mergeCell ref="L34:L35"/>
    <mergeCell ref="K34:K35"/>
    <mergeCell ref="I34:I35"/>
    <mergeCell ref="L26:L27"/>
    <mergeCell ref="K26:K27"/>
    <mergeCell ref="I26:I27"/>
    <mergeCell ref="E34:E35"/>
    <mergeCell ref="C34:C35"/>
    <mergeCell ref="H32:H33"/>
    <mergeCell ref="A14:A15"/>
    <mergeCell ref="B14:B15"/>
    <mergeCell ref="H30:H31"/>
    <mergeCell ref="F30:F31"/>
    <mergeCell ref="E30:E31"/>
    <mergeCell ref="D30:D31"/>
    <mergeCell ref="C14:C15"/>
  </mergeCells>
  <phoneticPr fontId="16" type="noConversion"/>
  <conditionalFormatting sqref="L66:L69 L81:L90 L98:L105 L113:L114 L138:L143 L47:L58 L10:L39 L72:L73 L117:L130">
    <cfRule type="cellIs" dxfId="2" priority="3" stopIfTrue="1" operator="greaterThanOrEqual">
      <formula>0.071</formula>
    </cfRule>
  </conditionalFormatting>
  <conditionalFormatting sqref="L70:L71">
    <cfRule type="cellIs" dxfId="1" priority="2" stopIfTrue="1" operator="greaterThanOrEqual">
      <formula>0.071</formula>
    </cfRule>
  </conditionalFormatting>
  <conditionalFormatting sqref="L115:L116">
    <cfRule type="cellIs" dxfId="0" priority="1" stopIfTrue="1" operator="greaterThanOrEqual">
      <formula>0.071</formula>
    </cfRule>
  </conditionalFormatting>
  <pageMargins left="0.25" right="0.25" top="1" bottom="1" header="0.5" footer="0.5"/>
  <pageSetup scale="95" fitToHeight="5" orientation="portrait" r:id="rId1"/>
  <headerFooter alignWithMargins="0"/>
  <rowBreaks count="2" manualBreakCount="2">
    <brk id="40" max="16383" man="1"/>
    <brk id="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8hr ozone status 2007 thru 2016</vt:lpstr>
      <vt:lpstr>Historic Data - 1995 thru 2006</vt:lpstr>
      <vt:lpstr>2016 Critical Value</vt:lpstr>
      <vt:lpstr>'Historic Data - 1995 thru 2006'!Print_Area</vt:lpstr>
    </vt:vector>
  </TitlesOfParts>
  <Company>IDEM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janderso</dc:creator>
  <cp:lastModifiedBy>amsmith</cp:lastModifiedBy>
  <cp:lastPrinted>2016-07-29T19:03:28Z</cp:lastPrinted>
  <dcterms:created xsi:type="dcterms:W3CDTF">2007-06-21T13:41:40Z</dcterms:created>
  <dcterms:modified xsi:type="dcterms:W3CDTF">2022-09-16T19:48:47Z</dcterms:modified>
</cp:coreProperties>
</file>