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23610" windowHeight="5325" activeTab="0"/>
  </bookViews>
  <sheets>
    <sheet name="8hr ozone status 2008 thru 2017" sheetId="1" r:id="rId1"/>
    <sheet name="Historic Data - 1995 thru 2007" sheetId="2" r:id="rId2"/>
    <sheet name="2017 Critical Value" sheetId="3" r:id="rId3"/>
  </sheets>
  <definedNames>
    <definedName name="_xlnm.Print_Area" localSheetId="1">'Historic Data - 1995 thru 2007'!$A$1:$N$703</definedName>
  </definedNames>
  <calcPr fullCalcOnLoad="1"/>
</workbook>
</file>

<file path=xl/sharedStrings.xml><?xml version="1.0" encoding="utf-8"?>
<sst xmlns="http://schemas.openxmlformats.org/spreadsheetml/2006/main" count="2773" uniqueCount="313">
  <si>
    <t>EIGHT HOUR OZONE AVERAGES (PPM)</t>
  </si>
  <si>
    <t>Allen County</t>
  </si>
  <si>
    <t>Year</t>
  </si>
  <si>
    <t>1st</t>
  </si>
  <si>
    <t>2nd</t>
  </si>
  <si>
    <t>3rd</t>
  </si>
  <si>
    <t>4th</t>
  </si>
  <si>
    <t/>
  </si>
  <si>
    <t xml:space="preserve">Huntington County </t>
  </si>
  <si>
    <t>Clark County</t>
  </si>
  <si>
    <t>Floyd County</t>
  </si>
  <si>
    <t>New Albany</t>
  </si>
  <si>
    <t>Marion County</t>
  </si>
  <si>
    <t>Hendricks County</t>
  </si>
  <si>
    <t>Avon</t>
  </si>
  <si>
    <t>Boone County</t>
  </si>
  <si>
    <t>Shelby County</t>
  </si>
  <si>
    <t>Fairland</t>
  </si>
  <si>
    <t>Johnson County</t>
  </si>
  <si>
    <t>Trafalgar</t>
  </si>
  <si>
    <t>Morgan County</t>
  </si>
  <si>
    <t>Monrovia</t>
  </si>
  <si>
    <t>Hamilton County</t>
  </si>
  <si>
    <t>Hancock County</t>
  </si>
  <si>
    <t>Fortville</t>
  </si>
  <si>
    <t>Madison County</t>
  </si>
  <si>
    <t>Lake County</t>
  </si>
  <si>
    <t>Lowell</t>
  </si>
  <si>
    <t>Porter County</t>
  </si>
  <si>
    <t>Ogden Dunes</t>
  </si>
  <si>
    <t>Valparaiso</t>
  </si>
  <si>
    <t>LaPorte County</t>
  </si>
  <si>
    <t>LaPorte</t>
  </si>
  <si>
    <t>St. Joseph County</t>
  </si>
  <si>
    <t>Elkhart County</t>
  </si>
  <si>
    <t>Bristol</t>
  </si>
  <si>
    <t>Cass County, MI</t>
  </si>
  <si>
    <t>Posey County</t>
  </si>
  <si>
    <t>Vanderburgh County</t>
  </si>
  <si>
    <t>Evansville - Mill Rd.</t>
  </si>
  <si>
    <t>Warrick County</t>
  </si>
  <si>
    <t>Vigo County</t>
  </si>
  <si>
    <t>Jackson County</t>
  </si>
  <si>
    <t>Plummer</t>
  </si>
  <si>
    <t>Perry County</t>
  </si>
  <si>
    <t>Whitestown</t>
  </si>
  <si>
    <t>Brownstown</t>
  </si>
  <si>
    <t>Sandcut</t>
  </si>
  <si>
    <t>Delaware County</t>
  </si>
  <si>
    <t>Albany</t>
  </si>
  <si>
    <t>Carroll County</t>
  </si>
  <si>
    <t>Flora</t>
  </si>
  <si>
    <t>Treatment Plant</t>
  </si>
  <si>
    <t>Bristol Elem</t>
  </si>
  <si>
    <t xml:space="preserve">INDIANA OZONE - DAILY MAXIMUM 8-HOUR AVERAGES </t>
  </si>
  <si>
    <t>Clark County, IL</t>
  </si>
  <si>
    <t>3 Year Average of 4th High</t>
  </si>
  <si>
    <t>Site Design Value</t>
  </si>
  <si>
    <t>Date</t>
  </si>
  <si>
    <t>Site</t>
  </si>
  <si>
    <t>Critical Value</t>
  </si>
  <si>
    <t>County</t>
  </si>
  <si>
    <t>Leopold</t>
  </si>
  <si>
    <t>Allen</t>
  </si>
  <si>
    <t>Huntington</t>
  </si>
  <si>
    <t>Clark</t>
  </si>
  <si>
    <t>Floyd</t>
  </si>
  <si>
    <t>Marion</t>
  </si>
  <si>
    <t>Hendricks</t>
  </si>
  <si>
    <t>Boone</t>
  </si>
  <si>
    <t xml:space="preserve">Shelby </t>
  </si>
  <si>
    <t>Johnson</t>
  </si>
  <si>
    <t>Morgan</t>
  </si>
  <si>
    <t>Hamilton</t>
  </si>
  <si>
    <t>Madison</t>
  </si>
  <si>
    <t>Delaware</t>
  </si>
  <si>
    <t>Vigo</t>
  </si>
  <si>
    <t>Lake</t>
  </si>
  <si>
    <t>Porter</t>
  </si>
  <si>
    <t>Elkhart</t>
  </si>
  <si>
    <t>St. Phillips</t>
  </si>
  <si>
    <t>Vanderburgh</t>
  </si>
  <si>
    <t>Warrick</t>
  </si>
  <si>
    <t>Jackson</t>
  </si>
  <si>
    <t>Carroll</t>
  </si>
  <si>
    <t>Perry</t>
  </si>
  <si>
    <t>Dayville</t>
  </si>
  <si>
    <t>Posey</t>
  </si>
  <si>
    <t xml:space="preserve">St. Joseph </t>
  </si>
  <si>
    <t>St. Joseph</t>
  </si>
  <si>
    <t>Clark, IL</t>
  </si>
  <si>
    <t>18 003 0004</t>
  </si>
  <si>
    <t>18 003 0002</t>
  </si>
  <si>
    <t>18 069 0002</t>
  </si>
  <si>
    <t>18 019 0003</t>
  </si>
  <si>
    <t>18 043 1004</t>
  </si>
  <si>
    <t>18 097 0042</t>
  </si>
  <si>
    <t>18 097 0057</t>
  </si>
  <si>
    <t>18 097 0050</t>
  </si>
  <si>
    <t>18 097 0073</t>
  </si>
  <si>
    <t>18 063 0004</t>
  </si>
  <si>
    <t>18 011 0001</t>
  </si>
  <si>
    <t>18 145 0001</t>
  </si>
  <si>
    <t>18 081 0002</t>
  </si>
  <si>
    <t>18 109 0005</t>
  </si>
  <si>
    <t>18 057 1001</t>
  </si>
  <si>
    <t>18 059 0003</t>
  </si>
  <si>
    <t>18 095 0010</t>
  </si>
  <si>
    <t>18 035 0010</t>
  </si>
  <si>
    <t>18 089 0022</t>
  </si>
  <si>
    <t>18 089 0030</t>
  </si>
  <si>
    <t>18 089 0024</t>
  </si>
  <si>
    <t>18 127 0020</t>
  </si>
  <si>
    <t>18 127 0024</t>
  </si>
  <si>
    <t>18 127 0026</t>
  </si>
  <si>
    <t>18 091 0005</t>
  </si>
  <si>
    <t>18 091 0010</t>
  </si>
  <si>
    <t>18 141 1007</t>
  </si>
  <si>
    <t>18 141 0010</t>
  </si>
  <si>
    <t>18 039 0002</t>
  </si>
  <si>
    <t>18 039 0007</t>
  </si>
  <si>
    <t>26 027 0003</t>
  </si>
  <si>
    <t>18 129 0003</t>
  </si>
  <si>
    <t>18 163 0012</t>
  </si>
  <si>
    <t>18 163 0013</t>
  </si>
  <si>
    <t>18 173 0008</t>
  </si>
  <si>
    <t>18 173 0011</t>
  </si>
  <si>
    <t>18 173 0009</t>
  </si>
  <si>
    <t>18 167 0018</t>
  </si>
  <si>
    <t>18 167 0024</t>
  </si>
  <si>
    <t>17 023 0001</t>
  </si>
  <si>
    <t>18 071 0001</t>
  </si>
  <si>
    <t>18 055 0001</t>
  </si>
  <si>
    <t>18 015 0002</t>
  </si>
  <si>
    <t>18 123 0009</t>
  </si>
  <si>
    <t>18 173 0002</t>
  </si>
  <si>
    <t>Central Indiana Region</t>
  </si>
  <si>
    <t>Northwest Indiana Region</t>
  </si>
  <si>
    <t>Northeast Indiana Region</t>
  </si>
  <si>
    <t>Southwest Indiana Region</t>
  </si>
  <si>
    <t>Southeast Indiana Region</t>
  </si>
  <si>
    <t>Cassopolis, MI</t>
  </si>
  <si>
    <t>3 Year Period</t>
  </si>
  <si>
    <t>(95-97 avg)</t>
  </si>
  <si>
    <t>(96-98 avg)</t>
  </si>
  <si>
    <t xml:space="preserve">(97-99 avg) </t>
  </si>
  <si>
    <t>(98-00 avg)</t>
  </si>
  <si>
    <t>(99-01 avg)</t>
  </si>
  <si>
    <t>(00-02 avg)</t>
  </si>
  <si>
    <t>(01-03 avg)</t>
  </si>
  <si>
    <t>(02-04 avg)</t>
  </si>
  <si>
    <t>(03-05 avg)</t>
  </si>
  <si>
    <t>(04-06 avg)</t>
  </si>
  <si>
    <t>(05-07 avg)</t>
  </si>
  <si>
    <t>(01 avg)</t>
  </si>
  <si>
    <t>(01-02 avg)</t>
  </si>
  <si>
    <t>(00 avg)</t>
  </si>
  <si>
    <t>(00-01 avg)</t>
  </si>
  <si>
    <t>(04 avg)</t>
  </si>
  <si>
    <t>(04-05 avg)</t>
  </si>
  <si>
    <t>(96-97 avg)</t>
  </si>
  <si>
    <t>(2005 avg)</t>
  </si>
  <si>
    <t>(05-06 avg)</t>
  </si>
  <si>
    <t>(97 avg)</t>
  </si>
  <si>
    <t>(98 avg)</t>
  </si>
  <si>
    <t xml:space="preserve">(98-99 avg) </t>
  </si>
  <si>
    <t>(97-98 avg)</t>
  </si>
  <si>
    <t>(02 avg)</t>
  </si>
  <si>
    <t>(02-03 avg)</t>
  </si>
  <si>
    <t>Noblesville</t>
  </si>
  <si>
    <t>Emporia</t>
  </si>
  <si>
    <t>Gary - IITRI</t>
  </si>
  <si>
    <t>Hammond - 141st St.</t>
  </si>
  <si>
    <t>Michigan City - 4th St.</t>
  </si>
  <si>
    <t>Lakeshore</t>
  </si>
  <si>
    <t>Fort Wayne - Beacon St.</t>
  </si>
  <si>
    <t>Leo</t>
  </si>
  <si>
    <t>Terre Haute - Lafayette St.</t>
  </si>
  <si>
    <t>Greene County</t>
  </si>
  <si>
    <t>Inglefield</t>
  </si>
  <si>
    <t>Boonville</t>
  </si>
  <si>
    <t>Lynnville</t>
  </si>
  <si>
    <t>Greene</t>
  </si>
  <si>
    <t>Yankeetown</t>
  </si>
  <si>
    <t>18 141 0015</t>
  </si>
  <si>
    <t>.9/5</t>
  </si>
  <si>
    <t>West Central Indiana Region</t>
  </si>
  <si>
    <t>North Central Indiana Region</t>
  </si>
  <si>
    <t>(06-08 avg)</t>
  </si>
  <si>
    <t>(95-96 avg)</t>
  </si>
  <si>
    <t>(95 avg)</t>
  </si>
  <si>
    <t>(96 avg)</t>
  </si>
  <si>
    <t>Site operations transferred to Michigan DEQ in 2005-continue to monitor data</t>
  </si>
  <si>
    <t xml:space="preserve">   2007: Site moved to new location within same reporting area</t>
  </si>
  <si>
    <t>Charlestown</t>
  </si>
  <si>
    <t>18 019 0008</t>
  </si>
  <si>
    <t>18 141 1008</t>
  </si>
  <si>
    <t>18 057 0005</t>
  </si>
  <si>
    <t xml:space="preserve">   </t>
  </si>
  <si>
    <t>(07-09 avg)</t>
  </si>
  <si>
    <t>18 097 0078</t>
  </si>
  <si>
    <t>(09 avg)</t>
  </si>
  <si>
    <t>18 163 0021</t>
  </si>
  <si>
    <t>Noblesville - 10th St.</t>
  </si>
  <si>
    <t>Terre Haute - Lafayette Ave.</t>
  </si>
  <si>
    <t>(08-10 avg)</t>
  </si>
  <si>
    <t>(09-10 avg)</t>
  </si>
  <si>
    <t>18 057 0006</t>
  </si>
  <si>
    <t>(09-11 avg)</t>
  </si>
  <si>
    <t>(10-12 avg)</t>
  </si>
  <si>
    <t xml:space="preserve">Report Updated Thru: </t>
  </si>
  <si>
    <t>Granger - Fire Station</t>
  </si>
  <si>
    <t>18 141 0016</t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</si>
  <si>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>1996</t>
    </r>
  </si>
  <si>
    <r>
      <rPr>
        <sz val="12"/>
        <color indexed="10"/>
        <rFont val="Arial"/>
        <family val="2"/>
      </rPr>
      <t>*</t>
    </r>
    <r>
      <rPr>
        <sz val="12"/>
        <rFont val="Arial"/>
        <family val="2"/>
      </rPr>
      <t>2010</t>
    </r>
  </si>
  <si>
    <t>Noblesville - 191st St.</t>
  </si>
  <si>
    <t>Site discontinued September 30th, 2004</t>
  </si>
  <si>
    <t>*Site started on July 1st, 1996</t>
  </si>
  <si>
    <t>Site discontinued September 30th, 2003</t>
  </si>
  <si>
    <t>Site discontinued December 31st, 2007</t>
  </si>
  <si>
    <t>(11-13 avg)</t>
  </si>
  <si>
    <t>18 089 2008</t>
  </si>
  <si>
    <t>(12-14 avg)</t>
  </si>
  <si>
    <t>Potato Creek State Park</t>
  </si>
  <si>
    <t>South Bend - Shields Dr.</t>
  </si>
  <si>
    <t>Indpls. - E.16th St.</t>
  </si>
  <si>
    <t>Indpls. - Washington Park</t>
  </si>
  <si>
    <t>Indpls. - Ft. Harrison</t>
  </si>
  <si>
    <t>Indpls. - Harding St.</t>
  </si>
  <si>
    <t>Whiting - H.S.</t>
  </si>
  <si>
    <t>LaPorte - E.Lincolnway</t>
  </si>
  <si>
    <t>Roanoke Elem. School</t>
  </si>
  <si>
    <t>Granger - Beckley St.</t>
  </si>
  <si>
    <t>West Union, IL</t>
  </si>
  <si>
    <t>Evansville - Buena Vista Rd.</t>
  </si>
  <si>
    <t>Charlestown State Park</t>
  </si>
  <si>
    <t>Indpls. - Mann Rd.</t>
  </si>
  <si>
    <t>Dunes National</t>
  </si>
  <si>
    <t>Leo H.S.</t>
  </si>
  <si>
    <t>Angela &amp; Eddy</t>
  </si>
  <si>
    <t xml:space="preserve">South Bend - </t>
  </si>
  <si>
    <t>St. Philips</t>
  </si>
  <si>
    <t>Hope</t>
  </si>
  <si>
    <t>Bartholomew</t>
  </si>
  <si>
    <t>(13 avg)</t>
  </si>
  <si>
    <t>(13-14 avg)</t>
  </si>
  <si>
    <t>Bartholomew County</t>
  </si>
  <si>
    <t>18 005 0007</t>
  </si>
  <si>
    <t>(14 avg)</t>
  </si>
  <si>
    <t>Helmsburg</t>
  </si>
  <si>
    <t>18 013 0001</t>
  </si>
  <si>
    <t>Brown</t>
  </si>
  <si>
    <t>Indpls. - I-70 E.</t>
  </si>
  <si>
    <t>18 097 0087</t>
  </si>
  <si>
    <t>(13-15 avg)</t>
  </si>
  <si>
    <t>(14-15 avg)</t>
  </si>
  <si>
    <t xml:space="preserve">Bristol </t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</si>
  <si>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2002</t>
    </r>
  </si>
  <si>
    <t>*Site moved to Bristol Elementary at beginning of 2002</t>
  </si>
  <si>
    <t>(13-15avg)</t>
  </si>
  <si>
    <t>(14-16 avg)</t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</si>
  <si>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2012</t>
    </r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</si>
  <si>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2006</t>
    </r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</si>
  <si>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2009</t>
    </r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</si>
  <si>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2007</t>
    </r>
  </si>
  <si>
    <t>*Design value calculated using data from both sites.</t>
  </si>
  <si>
    <t>*Site was moved to Charlestown State Park in 2007.</t>
  </si>
  <si>
    <r>
      <t>Prior to 2008, Blue Numbers are &lt; 0.085 ppm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Prior to 2008, Red Numbers are ≥ 0.085 ppm</t>
    </r>
  </si>
  <si>
    <r>
      <t>Beginning 2016, Blue Numbers are &lt; 0.071 ppm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Beginning 2016, Red Numbers are ≥ 0.071 ppm</t>
    </r>
  </si>
  <si>
    <r>
      <t>From 2008-2015, Blue Numbers are &lt; 0.076 ppm</t>
    </r>
    <r>
      <rPr>
        <b/>
        <sz val="12"/>
        <rFont val="Arial"/>
        <family val="2"/>
      </rPr>
      <t xml:space="preserve">
</t>
    </r>
    <r>
      <rPr>
        <b/>
        <sz val="12"/>
        <color indexed="10"/>
        <rFont val="Arial"/>
        <family val="2"/>
      </rPr>
      <t>From 2008-2015, Red Numbers are ≥ 0.076 ppm</t>
    </r>
  </si>
  <si>
    <t>Days ≥ 0.076 ppm</t>
  </si>
  <si>
    <t>Days ≥ 0.071 ppm</t>
  </si>
  <si>
    <t>Days ≥ 0.085 ppm</t>
  </si>
  <si>
    <t>Days ≥ 0.085ppm</t>
  </si>
  <si>
    <t>Brown County</t>
  </si>
  <si>
    <t>Site discontinued December 31st, 2015</t>
  </si>
  <si>
    <t>*Site operations transferred to Michigan DEQ in 2005-continue to monitor data</t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</si>
  <si>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2005</t>
    </r>
  </si>
  <si>
    <t xml:space="preserve">Wabash County </t>
  </si>
  <si>
    <t>Salamonie Reservoir (CASTNET)</t>
  </si>
  <si>
    <t>Salamonie Reservoir</t>
  </si>
  <si>
    <t>(CASTNET)</t>
  </si>
  <si>
    <t>18 169 9991</t>
  </si>
  <si>
    <t>Wabash</t>
  </si>
  <si>
    <t>Knox County</t>
  </si>
  <si>
    <t>Vincennes (CASTNET)</t>
  </si>
  <si>
    <t>18 083 9991</t>
  </si>
  <si>
    <t>Knox</t>
  </si>
  <si>
    <r>
      <t>(05-07 avg)</t>
    </r>
    <r>
      <rPr>
        <b/>
        <sz val="12"/>
        <color indexed="10"/>
        <rFont val="Arial"/>
        <family val="2"/>
      </rPr>
      <t>*</t>
    </r>
  </si>
  <si>
    <r>
      <t>(06-08 avg)</t>
    </r>
    <r>
      <rPr>
        <b/>
        <sz val="12"/>
        <color indexed="10"/>
        <rFont val="Arial"/>
        <family val="2"/>
      </rPr>
      <t>*</t>
    </r>
  </si>
  <si>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>2016</t>
    </r>
  </si>
  <si>
    <t>Michigan City - W.Michigan Blvd.</t>
  </si>
  <si>
    <t>*Site was moved to Michigan City - W.Michigan Blvd. on July 11th, 2016.</t>
  </si>
  <si>
    <t>*Site was moved to Evansville - Buena Vista Rd. on July 10th, 2009</t>
  </si>
  <si>
    <r>
      <t>(09-11 avg)</t>
    </r>
    <r>
      <rPr>
        <b/>
        <sz val="12"/>
        <color indexed="10"/>
        <rFont val="Arial"/>
        <family val="2"/>
      </rPr>
      <t>*</t>
    </r>
  </si>
  <si>
    <r>
      <t>(08-10 avg)</t>
    </r>
    <r>
      <rPr>
        <b/>
        <sz val="12"/>
        <color indexed="10"/>
        <rFont val="Arial"/>
        <family val="2"/>
      </rPr>
      <t>*</t>
    </r>
  </si>
  <si>
    <r>
      <t>(07-09 avg)</t>
    </r>
    <r>
      <rPr>
        <b/>
        <sz val="12"/>
        <color indexed="10"/>
        <rFont val="Arial"/>
        <family val="2"/>
      </rPr>
      <t>*</t>
    </r>
  </si>
  <si>
    <r>
      <t>(12-14 avg)</t>
    </r>
    <r>
      <rPr>
        <b/>
        <sz val="12"/>
        <color indexed="10"/>
        <rFont val="Arial"/>
        <family val="2"/>
      </rPr>
      <t>*</t>
    </r>
  </si>
  <si>
    <r>
      <t>(11-13 avg)</t>
    </r>
    <r>
      <rPr>
        <b/>
        <sz val="12"/>
        <color indexed="10"/>
        <rFont val="Arial"/>
        <family val="2"/>
      </rPr>
      <t>*</t>
    </r>
  </si>
  <si>
    <r>
      <t>(10-12 avg)</t>
    </r>
    <r>
      <rPr>
        <b/>
        <sz val="12"/>
        <color indexed="10"/>
        <rFont val="Arial"/>
        <family val="2"/>
      </rPr>
      <t>*</t>
    </r>
  </si>
  <si>
    <t>*Site was moved to Granger - Beckley St. on March 8th, 2012</t>
  </si>
  <si>
    <t>*Site was moved to South Bend - Shields Dr. on June 1st, 2006</t>
  </si>
  <si>
    <t>(15-17 avg)</t>
  </si>
  <si>
    <t>15-17 Avg</t>
  </si>
  <si>
    <t>The yellow shading represents the 2015-17 averages that are .071 or above.</t>
  </si>
  <si>
    <t>Note: "Critical Value" is the value of the 4th highest to make 2015-17 avg. non-attainment (.071) 8hr. Avg.</t>
  </si>
  <si>
    <t>*Site was moved to Noblesville - 191st St. on May 13th, 2010</t>
  </si>
  <si>
    <r>
      <t>(15-17 avg)</t>
    </r>
    <r>
      <rPr>
        <b/>
        <sz val="12"/>
        <color indexed="10"/>
        <rFont val="Arial"/>
        <family val="2"/>
      </rPr>
      <t>*</t>
    </r>
  </si>
  <si>
    <r>
      <t>(14-16 avg)</t>
    </r>
    <r>
      <rPr>
        <b/>
        <sz val="12"/>
        <color indexed="10"/>
        <rFont val="Arial"/>
        <family val="2"/>
      </rPr>
      <t>*</t>
    </r>
  </si>
  <si>
    <t>*2014-2016 Site Design Value is calculated using 40 CFR 50 Appendix U - 4th highest value from 2014 &amp; 2015 differ from the values above.</t>
  </si>
  <si>
    <t>*2015-2017 Site Design Value is calculated using 40 CFR 50 Appendix U - 4th highest value from 2015 differ from the value above.</t>
  </si>
  <si>
    <t>*No Valid Data for 2016</t>
  </si>
  <si>
    <t>N/A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</si>
</sst>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\ ;\(&quot;$&quot;#,##0.00\)"/>
    <numFmt numFmtId="165" formatCode="&quot;$&quot;#,##0\ ;\(&quot;$&quot;#,##0\)"/>
    <numFmt numFmtId="166" formatCode="m/d"/>
    <numFmt numFmtId="167" formatCode="0.000"/>
    <numFmt numFmtId="168" formatCode="[$-409]dddd\,\ mmmm\ dd\,\ yyyy"/>
    <numFmt numFmtId="169" formatCode="mmm\-yyyy"/>
    <numFmt numFmtId="170" formatCode="m/d;@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/dd/yy;@"/>
    <numFmt numFmtId="177" formatCode="m/d/yy;@"/>
    <numFmt numFmtId="178" formatCode="[$-409]d\-mmm\-yyyy;@"/>
  </numFmts>
  <fonts count="133">
    <font>
      <sz val="10"/>
      <name val="Arial"/>
      <family val="0"/>
    </font>
    <font>
      <u val="single"/>
      <sz val="6"/>
      <color indexed="3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6"/>
      <color indexed="12"/>
      <name val="Arial"/>
      <family val="2"/>
    </font>
    <font>
      <b/>
      <sz val="20"/>
      <name val="Arial"/>
      <family val="2"/>
    </font>
    <font>
      <b/>
      <sz val="12"/>
      <color indexed="17"/>
      <name val="Arial"/>
      <family val="2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7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0"/>
      <color indexed="17"/>
      <name val="Arial"/>
      <family val="2"/>
    </font>
    <font>
      <b/>
      <u val="single"/>
      <sz val="10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6"/>
      <color indexed="14"/>
      <name val="Arial"/>
      <family val="2"/>
    </font>
    <font>
      <b/>
      <sz val="16"/>
      <color indexed="14"/>
      <name val="Arial"/>
      <family val="2"/>
    </font>
    <font>
      <sz val="12"/>
      <color indexed="14"/>
      <name val="Arial"/>
      <family val="2"/>
    </font>
    <font>
      <b/>
      <sz val="12"/>
      <color indexed="14"/>
      <name val="Arial"/>
      <family val="2"/>
    </font>
    <font>
      <sz val="16"/>
      <name val="Arial"/>
      <family val="2"/>
    </font>
    <font>
      <u val="single"/>
      <sz val="10"/>
      <color indexed="14"/>
      <name val="Arial"/>
      <family val="2"/>
    </font>
    <font>
      <b/>
      <sz val="16"/>
      <color indexed="20"/>
      <name val="Arial"/>
      <family val="2"/>
    </font>
    <font>
      <b/>
      <sz val="12"/>
      <color indexed="20"/>
      <name val="Arial"/>
      <family val="2"/>
    </font>
    <font>
      <b/>
      <u val="single"/>
      <sz val="10"/>
      <color indexed="20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6"/>
      <color indexed="57"/>
      <name val="Arial"/>
      <family val="2"/>
    </font>
    <font>
      <b/>
      <sz val="12"/>
      <color indexed="57"/>
      <name val="Arial"/>
      <family val="2"/>
    </font>
    <font>
      <sz val="10"/>
      <color indexed="57"/>
      <name val="Arial"/>
      <family val="2"/>
    </font>
    <font>
      <b/>
      <u val="single"/>
      <sz val="10"/>
      <color indexed="57"/>
      <name val="Arial"/>
      <family val="2"/>
    </font>
    <font>
      <sz val="12"/>
      <color indexed="57"/>
      <name val="Arial"/>
      <family val="2"/>
    </font>
    <font>
      <b/>
      <sz val="16"/>
      <name val="Arial"/>
      <family val="2"/>
    </font>
    <font>
      <b/>
      <sz val="16"/>
      <color indexed="60"/>
      <name val="Arial"/>
      <family val="2"/>
    </font>
    <font>
      <b/>
      <sz val="12"/>
      <color indexed="60"/>
      <name val="Arial"/>
      <family val="2"/>
    </font>
    <font>
      <b/>
      <sz val="10"/>
      <color indexed="50"/>
      <name val="Arial"/>
      <family val="2"/>
    </font>
    <font>
      <b/>
      <u val="single"/>
      <sz val="10"/>
      <color indexed="60"/>
      <name val="Arial"/>
      <family val="2"/>
    </font>
    <font>
      <sz val="10"/>
      <color indexed="60"/>
      <name val="Arial"/>
      <family val="2"/>
    </font>
    <font>
      <sz val="12"/>
      <color indexed="60"/>
      <name val="Arial"/>
      <family val="2"/>
    </font>
    <font>
      <b/>
      <sz val="10"/>
      <color indexed="60"/>
      <name val="Arial"/>
      <family val="2"/>
    </font>
    <font>
      <b/>
      <sz val="16"/>
      <color indexed="12"/>
      <name val="Arial"/>
      <family val="2"/>
    </font>
    <font>
      <b/>
      <sz val="16"/>
      <color indexed="10"/>
      <name val="Arial"/>
      <family val="2"/>
    </font>
    <font>
      <b/>
      <sz val="12"/>
      <color indexed="12"/>
      <name val="Arial"/>
      <family val="2"/>
    </font>
    <font>
      <b/>
      <u val="single"/>
      <sz val="10"/>
      <color indexed="12"/>
      <name val="Arial"/>
      <family val="2"/>
    </font>
    <font>
      <b/>
      <sz val="14"/>
      <color indexed="57"/>
      <name val="Arial"/>
      <family val="2"/>
    </font>
    <font>
      <b/>
      <sz val="10"/>
      <color indexed="57"/>
      <name val="Arial"/>
      <family val="2"/>
    </font>
    <font>
      <sz val="12"/>
      <color indexed="10"/>
      <name val="Arial"/>
      <family val="2"/>
    </font>
    <font>
      <b/>
      <sz val="14"/>
      <color indexed="20"/>
      <name val="Arial"/>
      <family val="2"/>
    </font>
    <font>
      <b/>
      <sz val="12"/>
      <color indexed="61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b/>
      <u val="single"/>
      <sz val="10"/>
      <color indexed="61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60"/>
      <name val="Arial"/>
      <family val="2"/>
    </font>
    <font>
      <b/>
      <sz val="14"/>
      <color indexed="48"/>
      <name val="Arial"/>
      <family val="2"/>
    </font>
    <font>
      <b/>
      <sz val="12"/>
      <color indexed="48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u val="single"/>
      <sz val="10"/>
      <color indexed="48"/>
      <name val="Arial"/>
      <family val="2"/>
    </font>
    <font>
      <sz val="11"/>
      <color indexed="53"/>
      <name val="Arial"/>
      <family val="2"/>
    </font>
    <font>
      <b/>
      <sz val="40"/>
      <color indexed="10"/>
      <name val="Algerian"/>
      <family val="5"/>
    </font>
    <font>
      <b/>
      <sz val="24"/>
      <name val="Arial"/>
      <family val="2"/>
    </font>
    <font>
      <sz val="10"/>
      <name val="Georgia"/>
      <family val="1"/>
    </font>
    <font>
      <b/>
      <u val="single"/>
      <sz val="11"/>
      <color indexed="20"/>
      <name val="Arial"/>
      <family val="2"/>
    </font>
    <font>
      <b/>
      <u val="single"/>
      <sz val="11"/>
      <color indexed="57"/>
      <name val="Arial"/>
      <family val="2"/>
    </font>
    <font>
      <b/>
      <u val="single"/>
      <sz val="11"/>
      <name val="Arial"/>
      <family val="2"/>
    </font>
    <font>
      <b/>
      <u val="single"/>
      <sz val="11"/>
      <color indexed="60"/>
      <name val="Arial"/>
      <family val="2"/>
    </font>
    <font>
      <b/>
      <u val="single"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1"/>
      <color indexed="8"/>
      <name val="Arial"/>
      <family val="2"/>
    </font>
    <font>
      <b/>
      <u val="single"/>
      <sz val="11"/>
      <color indexed="17"/>
      <name val="Arial"/>
      <family val="2"/>
    </font>
    <font>
      <b/>
      <sz val="16"/>
      <color indexed="17"/>
      <name val="Arial"/>
      <family val="2"/>
    </font>
    <font>
      <b/>
      <u val="single"/>
      <sz val="11"/>
      <color indexed="14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4"/>
      <color indexed="14"/>
      <name val="Arial"/>
      <family val="2"/>
    </font>
    <font>
      <sz val="10"/>
      <color indexed="14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  <font>
      <b/>
      <sz val="12"/>
      <color rgb="FFFF00FF"/>
      <name val="Arial"/>
      <family val="2"/>
    </font>
    <font>
      <b/>
      <sz val="12"/>
      <color rgb="FFFF0000"/>
      <name val="Arial"/>
      <family val="2"/>
    </font>
    <font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1"/>
      <color theme="1"/>
      <name val="Arial"/>
      <family val="2"/>
    </font>
    <font>
      <b/>
      <u val="single"/>
      <sz val="11"/>
      <color rgb="FF008000"/>
      <name val="Arial"/>
      <family val="2"/>
    </font>
    <font>
      <b/>
      <sz val="12"/>
      <color rgb="FF008000"/>
      <name val="Arial"/>
      <family val="2"/>
    </font>
    <font>
      <b/>
      <sz val="16"/>
      <color rgb="FF008000"/>
      <name val="Arial"/>
      <family val="2"/>
    </font>
    <font>
      <b/>
      <u val="single"/>
      <sz val="11"/>
      <color rgb="FFFF00FF"/>
      <name val="Arial"/>
      <family val="2"/>
    </font>
    <font>
      <b/>
      <sz val="16"/>
      <color rgb="FFFF00FF"/>
      <name val="Arial"/>
      <family val="2"/>
    </font>
    <font>
      <b/>
      <u val="single"/>
      <sz val="10"/>
      <color rgb="FFFF0000"/>
      <name val="Arial"/>
      <family val="2"/>
    </font>
    <font>
      <b/>
      <u val="single"/>
      <sz val="10"/>
      <color rgb="FF008000"/>
      <name val="Arial"/>
      <family val="2"/>
    </font>
    <font>
      <b/>
      <sz val="10"/>
      <color rgb="FF008000"/>
      <name val="Arial"/>
      <family val="2"/>
    </font>
    <font>
      <sz val="10"/>
      <color rgb="FF008000"/>
      <name val="Arial"/>
      <family val="2"/>
    </font>
    <font>
      <b/>
      <sz val="10"/>
      <color rgb="FFFF00FF"/>
      <name val="Arial"/>
      <family val="2"/>
    </font>
    <font>
      <sz val="10"/>
      <color rgb="FFFF00FF"/>
      <name val="Arial"/>
      <family val="2"/>
    </font>
    <font>
      <b/>
      <u val="single"/>
      <sz val="10"/>
      <color rgb="FFFF00FF"/>
      <name val="Arial"/>
      <family val="2"/>
    </font>
    <font>
      <b/>
      <sz val="14"/>
      <color rgb="FF008000"/>
      <name val="Arial"/>
      <family val="2"/>
    </font>
    <font>
      <b/>
      <sz val="14"/>
      <color rgb="FFFF00FF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9" fillId="2" borderId="0" applyNumberFormat="0" applyBorder="0" applyAlignment="0" applyProtection="0"/>
    <xf numFmtId="0" fontId="99" fillId="3" borderId="0" applyNumberFormat="0" applyBorder="0" applyAlignment="0" applyProtection="0"/>
    <xf numFmtId="0" fontId="99" fillId="4" borderId="0" applyNumberFormat="0" applyBorder="0" applyAlignment="0" applyProtection="0"/>
    <xf numFmtId="0" fontId="99" fillId="5" borderId="0" applyNumberFormat="0" applyBorder="0" applyAlignment="0" applyProtection="0"/>
    <xf numFmtId="0" fontId="99" fillId="6" borderId="0" applyNumberFormat="0" applyBorder="0" applyAlignment="0" applyProtection="0"/>
    <xf numFmtId="0" fontId="99" fillId="7" borderId="0" applyNumberFormat="0" applyBorder="0" applyAlignment="0" applyProtection="0"/>
    <xf numFmtId="0" fontId="99" fillId="8" borderId="0" applyNumberFormat="0" applyBorder="0" applyAlignment="0" applyProtection="0"/>
    <xf numFmtId="0" fontId="99" fillId="9" borderId="0" applyNumberFormat="0" applyBorder="0" applyAlignment="0" applyProtection="0"/>
    <xf numFmtId="0" fontId="99" fillId="10" borderId="0" applyNumberFormat="0" applyBorder="0" applyAlignment="0" applyProtection="0"/>
    <xf numFmtId="0" fontId="99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100" fillId="14" borderId="0" applyNumberFormat="0" applyBorder="0" applyAlignment="0" applyProtection="0"/>
    <xf numFmtId="0" fontId="100" fillId="15" borderId="0" applyNumberFormat="0" applyBorder="0" applyAlignment="0" applyProtection="0"/>
    <xf numFmtId="0" fontId="100" fillId="16" borderId="0" applyNumberFormat="0" applyBorder="0" applyAlignment="0" applyProtection="0"/>
    <xf numFmtId="0" fontId="100" fillId="17" borderId="0" applyNumberFormat="0" applyBorder="0" applyAlignment="0" applyProtection="0"/>
    <xf numFmtId="0" fontId="100" fillId="18" borderId="0" applyNumberFormat="0" applyBorder="0" applyAlignment="0" applyProtection="0"/>
    <xf numFmtId="0" fontId="100" fillId="19" borderId="0" applyNumberFormat="0" applyBorder="0" applyAlignment="0" applyProtection="0"/>
    <xf numFmtId="0" fontId="100" fillId="20" borderId="0" applyNumberFormat="0" applyBorder="0" applyAlignment="0" applyProtection="0"/>
    <xf numFmtId="0" fontId="100" fillId="21" borderId="0" applyNumberFormat="0" applyBorder="0" applyAlignment="0" applyProtection="0"/>
    <xf numFmtId="0" fontId="100" fillId="22" borderId="0" applyNumberFormat="0" applyBorder="0" applyAlignment="0" applyProtection="0"/>
    <xf numFmtId="0" fontId="100" fillId="23" borderId="0" applyNumberFormat="0" applyBorder="0" applyAlignment="0" applyProtection="0"/>
    <xf numFmtId="0" fontId="100" fillId="24" borderId="0" applyNumberFormat="0" applyBorder="0" applyAlignment="0" applyProtection="0"/>
    <xf numFmtId="0" fontId="100" fillId="25" borderId="0" applyNumberFormat="0" applyBorder="0" applyAlignment="0" applyProtection="0"/>
    <xf numFmtId="0" fontId="101" fillId="26" borderId="0" applyNumberFormat="0" applyBorder="0" applyAlignment="0" applyProtection="0"/>
    <xf numFmtId="0" fontId="102" fillId="27" borderId="1" applyNumberFormat="0" applyAlignment="0" applyProtection="0"/>
    <xf numFmtId="0" fontId="10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2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06" fillId="0" borderId="3" applyNumberFormat="0" applyFill="0" applyAlignment="0" applyProtection="0"/>
    <xf numFmtId="0" fontId="10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7" fillId="30" borderId="1" applyNumberFormat="0" applyAlignment="0" applyProtection="0"/>
    <xf numFmtId="0" fontId="108" fillId="0" borderId="4" applyNumberFormat="0" applyFill="0" applyAlignment="0" applyProtection="0"/>
    <xf numFmtId="0" fontId="109" fillId="31" borderId="0" applyNumberFormat="0" applyBorder="0" applyAlignment="0" applyProtection="0"/>
    <xf numFmtId="0" fontId="0" fillId="32" borderId="5" applyNumberFormat="0" applyFont="0" applyAlignment="0" applyProtection="0"/>
    <xf numFmtId="0" fontId="110" fillId="27" borderId="6" applyNumberFormat="0" applyAlignment="0" applyProtection="0"/>
    <xf numFmtId="9" fontId="0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112" fillId="0" borderId="0" applyNumberFormat="0" applyFill="0" applyBorder="0" applyAlignment="0" applyProtection="0"/>
  </cellStyleXfs>
  <cellXfs count="45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8" xfId="0" applyFont="1" applyBorder="1" applyAlignment="1">
      <alignment horizontal="center"/>
    </xf>
    <xf numFmtId="166" fontId="8" fillId="0" borderId="9" xfId="0" applyNumberFormat="1" applyFont="1" applyBorder="1" applyAlignment="1">
      <alignment horizontal="center"/>
    </xf>
    <xf numFmtId="167" fontId="9" fillId="0" borderId="9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167" fontId="13" fillId="0" borderId="14" xfId="0" applyNumberFormat="1" applyFont="1" applyBorder="1" applyAlignment="1">
      <alignment horizontal="center"/>
    </xf>
    <xf numFmtId="167" fontId="12" fillId="0" borderId="0" xfId="0" applyNumberFormat="1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66" fontId="12" fillId="0" borderId="9" xfId="0" applyNumberFormat="1" applyFont="1" applyBorder="1" applyAlignment="1">
      <alignment horizontal="center"/>
    </xf>
    <xf numFmtId="167" fontId="13" fillId="0" borderId="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1" fillId="0" borderId="0" xfId="0" applyFont="1" applyAlignment="1">
      <alignment/>
    </xf>
    <xf numFmtId="167" fontId="16" fillId="0" borderId="0" xfId="0" applyNumberFormat="1" applyFont="1" applyBorder="1" applyAlignment="1">
      <alignment horizontal="center"/>
    </xf>
    <xf numFmtId="167" fontId="12" fillId="0" borderId="9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166" fontId="19" fillId="0" borderId="0" xfId="0" applyNumberFormat="1" applyFont="1" applyAlignment="1">
      <alignment horizontal="center"/>
    </xf>
    <xf numFmtId="167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166" fontId="21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7" fontId="9" fillId="0" borderId="0" xfId="0" applyNumberFormat="1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3" fillId="0" borderId="0" xfId="0" applyFont="1" applyAlignment="1">
      <alignment/>
    </xf>
    <xf numFmtId="166" fontId="8" fillId="0" borderId="18" xfId="0" applyNumberFormat="1" applyFont="1" applyBorder="1" applyAlignment="1">
      <alignment horizontal="center"/>
    </xf>
    <xf numFmtId="166" fontId="12" fillId="0" borderId="14" xfId="0" applyNumberFormat="1" applyFont="1" applyBorder="1" applyAlignment="1">
      <alignment horizontal="center"/>
    </xf>
    <xf numFmtId="166" fontId="12" fillId="0" borderId="18" xfId="0" applyNumberFormat="1" applyFont="1" applyBorder="1" applyAlignment="1">
      <alignment horizontal="center"/>
    </xf>
    <xf numFmtId="0" fontId="12" fillId="0" borderId="9" xfId="0" applyFont="1" applyBorder="1" applyAlignment="1">
      <alignment/>
    </xf>
    <xf numFmtId="0" fontId="12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166" fontId="12" fillId="0" borderId="19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67" fontId="9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11" fillId="0" borderId="9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12" fillId="0" borderId="0" xfId="0" applyFont="1" applyAlignment="1">
      <alignment horizontal="center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166" fontId="41" fillId="0" borderId="0" xfId="0" applyNumberFormat="1" applyFont="1" applyAlignment="1">
      <alignment horizontal="center"/>
    </xf>
    <xf numFmtId="167" fontId="13" fillId="0" borderId="0" xfId="0" applyNumberFormat="1" applyFont="1" applyAlignment="1">
      <alignment horizontal="center"/>
    </xf>
    <xf numFmtId="166" fontId="1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166" fontId="43" fillId="0" borderId="0" xfId="0" applyNumberFormat="1" applyFont="1" applyAlignment="1">
      <alignment horizontal="center"/>
    </xf>
    <xf numFmtId="167" fontId="44" fillId="0" borderId="0" xfId="0" applyNumberFormat="1" applyFont="1" applyAlignment="1">
      <alignment horizontal="center"/>
    </xf>
    <xf numFmtId="166" fontId="23" fillId="0" borderId="0" xfId="0" applyNumberFormat="1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6" fontId="45" fillId="0" borderId="0" xfId="0" applyNumberFormat="1" applyFont="1" applyAlignment="1">
      <alignment horizontal="center"/>
    </xf>
    <xf numFmtId="0" fontId="46" fillId="0" borderId="0" xfId="0" applyFont="1" applyAlignment="1">
      <alignment/>
    </xf>
    <xf numFmtId="167" fontId="9" fillId="0" borderId="13" xfId="0" applyNumberFormat="1" applyFont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7" fontId="12" fillId="0" borderId="17" xfId="0" applyNumberFormat="1" applyFont="1" applyBorder="1" applyAlignment="1">
      <alignment horizontal="center" vertical="center"/>
    </xf>
    <xf numFmtId="167" fontId="9" fillId="0" borderId="20" xfId="0" applyNumberFormat="1" applyFont="1" applyBorder="1" applyAlignment="1">
      <alignment horizontal="center" vertical="center"/>
    </xf>
    <xf numFmtId="167" fontId="29" fillId="0" borderId="0" xfId="0" applyNumberFormat="1" applyFont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67" fontId="0" fillId="0" borderId="0" xfId="0" applyNumberFormat="1" applyAlignment="1">
      <alignment/>
    </xf>
    <xf numFmtId="167" fontId="8" fillId="0" borderId="9" xfId="0" applyNumberFormat="1" applyFont="1" applyBorder="1" applyAlignment="1">
      <alignment horizontal="center"/>
    </xf>
    <xf numFmtId="167" fontId="19" fillId="0" borderId="0" xfId="0" applyNumberFormat="1" applyFont="1" applyAlignment="1">
      <alignment horizontal="center"/>
    </xf>
    <xf numFmtId="167" fontId="2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7" fontId="12" fillId="0" borderId="19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7" fontId="0" fillId="0" borderId="0" xfId="0" applyNumberFormat="1" applyBorder="1" applyAlignment="1">
      <alignment/>
    </xf>
    <xf numFmtId="167" fontId="12" fillId="0" borderId="0" xfId="0" applyNumberFormat="1" applyFont="1" applyAlignment="1">
      <alignment horizontal="center"/>
    </xf>
    <xf numFmtId="167" fontId="23" fillId="0" borderId="0" xfId="0" applyNumberFormat="1" applyFont="1" applyAlignment="1">
      <alignment/>
    </xf>
    <xf numFmtId="167" fontId="12" fillId="0" borderId="0" xfId="0" applyNumberFormat="1" applyFont="1" applyAlignment="1">
      <alignment/>
    </xf>
    <xf numFmtId="167" fontId="41" fillId="0" borderId="0" xfId="0" applyNumberFormat="1" applyFont="1" applyAlignment="1">
      <alignment horizontal="center"/>
    </xf>
    <xf numFmtId="167" fontId="43" fillId="0" borderId="0" xfId="0" applyNumberFormat="1" applyFont="1" applyAlignment="1">
      <alignment horizontal="center"/>
    </xf>
    <xf numFmtId="167" fontId="45" fillId="0" borderId="0" xfId="0" applyNumberFormat="1" applyFont="1" applyAlignment="1">
      <alignment horizontal="center"/>
    </xf>
    <xf numFmtId="167" fontId="19" fillId="0" borderId="0" xfId="0" applyNumberFormat="1" applyFont="1" applyAlignment="1">
      <alignment/>
    </xf>
    <xf numFmtId="167" fontId="21" fillId="0" borderId="0" xfId="0" applyNumberFormat="1" applyFont="1" applyAlignment="1">
      <alignment/>
    </xf>
    <xf numFmtId="167" fontId="41" fillId="0" borderId="0" xfId="0" applyNumberFormat="1" applyFont="1" applyAlignment="1">
      <alignment/>
    </xf>
    <xf numFmtId="167" fontId="43" fillId="0" borderId="0" xfId="0" applyNumberFormat="1" applyFont="1" applyAlignment="1">
      <alignment/>
    </xf>
    <xf numFmtId="167" fontId="45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66" fontId="12" fillId="0" borderId="21" xfId="0" applyNumberFormat="1" applyFont="1" applyBorder="1" applyAlignment="1">
      <alignment horizontal="center"/>
    </xf>
    <xf numFmtId="167" fontId="11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7" fontId="65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167" fontId="8" fillId="0" borderId="20" xfId="0" applyNumberFormat="1" applyFont="1" applyBorder="1" applyAlignment="1">
      <alignment horizontal="center" vertical="center"/>
    </xf>
    <xf numFmtId="167" fontId="8" fillId="0" borderId="13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/>
    </xf>
    <xf numFmtId="167" fontId="0" fillId="0" borderId="8" xfId="0" applyNumberFormat="1" applyBorder="1" applyAlignment="1">
      <alignment/>
    </xf>
    <xf numFmtId="167" fontId="29" fillId="0" borderId="0" xfId="0" applyNumberFormat="1" applyFont="1" applyAlignment="1">
      <alignment/>
    </xf>
    <xf numFmtId="167" fontId="27" fillId="0" borderId="0" xfId="0" applyNumberFormat="1" applyFont="1" applyAlignment="1">
      <alignment/>
    </xf>
    <xf numFmtId="167" fontId="16" fillId="0" borderId="9" xfId="0" applyNumberFormat="1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167" fontId="0" fillId="0" borderId="19" xfId="0" applyNumberFormat="1" applyBorder="1" applyAlignment="1">
      <alignment/>
    </xf>
    <xf numFmtId="0" fontId="13" fillId="0" borderId="0" xfId="0" applyFont="1" applyBorder="1" applyAlignment="1">
      <alignment/>
    </xf>
    <xf numFmtId="0" fontId="5" fillId="0" borderId="0" xfId="0" applyFont="1" applyFill="1" applyAlignment="1">
      <alignment horizontal="center"/>
    </xf>
    <xf numFmtId="170" fontId="12" fillId="0" borderId="0" xfId="0" applyNumberFormat="1" applyFont="1" applyBorder="1" applyAlignment="1">
      <alignment horizontal="center"/>
    </xf>
    <xf numFmtId="170" fontId="12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67" fontId="8" fillId="0" borderId="0" xfId="0" applyNumberFormat="1" applyFont="1" applyBorder="1" applyAlignment="1">
      <alignment horizontal="center"/>
    </xf>
    <xf numFmtId="166" fontId="8" fillId="0" borderId="0" xfId="0" applyNumberFormat="1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8" fillId="0" borderId="0" xfId="0" applyFont="1" applyAlignment="1">
      <alignment/>
    </xf>
    <xf numFmtId="0" fontId="12" fillId="0" borderId="0" xfId="0" applyFont="1" applyFill="1" applyAlignment="1">
      <alignment/>
    </xf>
    <xf numFmtId="177" fontId="12" fillId="0" borderId="0" xfId="0" applyNumberFormat="1" applyFont="1" applyFill="1" applyAlignment="1">
      <alignment horizontal="left"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66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/>
    </xf>
    <xf numFmtId="167" fontId="68" fillId="0" borderId="0" xfId="0" applyNumberFormat="1" applyFont="1" applyAlignment="1">
      <alignment/>
    </xf>
    <xf numFmtId="0" fontId="68" fillId="0" borderId="0" xfId="0" applyFont="1" applyAlignment="1">
      <alignment/>
    </xf>
    <xf numFmtId="166" fontId="12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49" fillId="0" borderId="12" xfId="0" applyFont="1" applyBorder="1" applyAlignment="1">
      <alignment horizontal="center"/>
    </xf>
    <xf numFmtId="0" fontId="11" fillId="0" borderId="0" xfId="0" applyFont="1" applyFill="1" applyAlignment="1">
      <alignment/>
    </xf>
    <xf numFmtId="0" fontId="69" fillId="0" borderId="0" xfId="0" applyFont="1" applyAlignment="1">
      <alignment/>
    </xf>
    <xf numFmtId="0" fontId="69" fillId="0" borderId="0" xfId="0" applyFont="1" applyBorder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73" fillId="0" borderId="0" xfId="0" applyFont="1" applyBorder="1" applyAlignment="1">
      <alignment/>
    </xf>
    <xf numFmtId="0" fontId="3" fillId="0" borderId="0" xfId="0" applyFont="1" applyFill="1" applyAlignment="1">
      <alignment/>
    </xf>
    <xf numFmtId="167" fontId="16" fillId="0" borderId="0" xfId="0" applyNumberFormat="1" applyFont="1" applyBorder="1" applyAlignment="1" quotePrefix="1">
      <alignment horizontal="center"/>
    </xf>
    <xf numFmtId="166" fontId="12" fillId="0" borderId="0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horizontal="left"/>
    </xf>
    <xf numFmtId="0" fontId="12" fillId="0" borderId="16" xfId="0" applyFont="1" applyBorder="1" applyAlignment="1">
      <alignment horizontal="center" vertical="center"/>
    </xf>
    <xf numFmtId="170" fontId="12" fillId="0" borderId="9" xfId="0" applyNumberFormat="1" applyFont="1" applyBorder="1" applyAlignment="1">
      <alignment horizontal="center"/>
    </xf>
    <xf numFmtId="176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70" fontId="12" fillId="0" borderId="0" xfId="0" applyNumberFormat="1" applyFont="1" applyBorder="1" applyAlignment="1">
      <alignment horizontal="center"/>
    </xf>
    <xf numFmtId="0" fontId="45" fillId="0" borderId="0" xfId="0" applyFont="1" applyAlignment="1">
      <alignment wrapText="1"/>
    </xf>
    <xf numFmtId="0" fontId="3" fillId="0" borderId="0" xfId="0" applyFont="1" applyAlignment="1">
      <alignment/>
    </xf>
    <xf numFmtId="167" fontId="12" fillId="0" borderId="16" xfId="0" applyNumberFormat="1" applyFont="1" applyBorder="1" applyAlignment="1">
      <alignment vertical="center"/>
    </xf>
    <xf numFmtId="167" fontId="12" fillId="0" borderId="12" xfId="0" applyNumberFormat="1" applyFont="1" applyBorder="1" applyAlignment="1">
      <alignment vertical="center"/>
    </xf>
    <xf numFmtId="170" fontId="12" fillId="0" borderId="18" xfId="0" applyNumberFormat="1" applyFont="1" applyBorder="1" applyAlignment="1">
      <alignment horizontal="center"/>
    </xf>
    <xf numFmtId="170" fontId="12" fillId="0" borderId="19" xfId="0" applyNumberFormat="1" applyFont="1" applyBorder="1" applyAlignment="1">
      <alignment horizontal="center"/>
    </xf>
    <xf numFmtId="167" fontId="12" fillId="0" borderId="16" xfId="0" applyNumberFormat="1" applyFont="1" applyFill="1" applyBorder="1" applyAlignment="1">
      <alignment horizontal="center" vertical="center"/>
    </xf>
    <xf numFmtId="167" fontId="12" fillId="0" borderId="16" xfId="0" applyNumberFormat="1" applyFont="1" applyBorder="1" applyAlignment="1">
      <alignment horizontal="center" vertical="center"/>
    </xf>
    <xf numFmtId="170" fontId="12" fillId="0" borderId="14" xfId="0" applyNumberFormat="1" applyFont="1" applyBorder="1" applyAlignment="1">
      <alignment horizontal="center"/>
    </xf>
    <xf numFmtId="167" fontId="12" fillId="0" borderId="19" xfId="0" applyNumberFormat="1" applyFont="1" applyBorder="1" applyAlignment="1" quotePrefix="1">
      <alignment horizontal="center"/>
    </xf>
    <xf numFmtId="170" fontId="12" fillId="0" borderId="19" xfId="0" applyNumberFormat="1" applyFont="1" applyBorder="1" applyAlignment="1" quotePrefix="1">
      <alignment horizontal="center"/>
    </xf>
    <xf numFmtId="0" fontId="12" fillId="0" borderId="19" xfId="0" applyFont="1" applyBorder="1" applyAlignment="1" quotePrefix="1">
      <alignment horizontal="center"/>
    </xf>
    <xf numFmtId="170" fontId="12" fillId="0" borderId="21" xfId="0" applyNumberFormat="1" applyFont="1" applyBorder="1" applyAlignment="1" quotePrefix="1">
      <alignment horizontal="center"/>
    </xf>
    <xf numFmtId="0" fontId="9" fillId="0" borderId="0" xfId="0" applyFont="1" applyBorder="1" applyAlignment="1">
      <alignment horizontal="left"/>
    </xf>
    <xf numFmtId="167" fontId="12" fillId="0" borderId="0" xfId="0" applyNumberFormat="1" applyFont="1" applyBorder="1" applyAlignment="1" quotePrefix="1">
      <alignment horizontal="center"/>
    </xf>
    <xf numFmtId="170" fontId="12" fillId="0" borderId="0" xfId="0" applyNumberFormat="1" applyFont="1" applyBorder="1" applyAlignment="1" quotePrefix="1">
      <alignment horizontal="center"/>
    </xf>
    <xf numFmtId="0" fontId="1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/>
    </xf>
    <xf numFmtId="0" fontId="12" fillId="0" borderId="12" xfId="0" applyFont="1" applyBorder="1" applyAlignment="1">
      <alignment horizontal="center" wrapText="1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3" fillId="0" borderId="0" xfId="0" applyFont="1" applyAlignment="1">
      <alignment/>
    </xf>
    <xf numFmtId="167" fontId="16" fillId="0" borderId="19" xfId="0" applyNumberFormat="1" applyFont="1" applyBorder="1" applyAlignment="1">
      <alignment horizontal="center"/>
    </xf>
    <xf numFmtId="166" fontId="12" fillId="0" borderId="14" xfId="0" applyNumberFormat="1" applyFont="1" applyFill="1" applyBorder="1" applyAlignment="1">
      <alignment horizontal="center"/>
    </xf>
    <xf numFmtId="166" fontId="12" fillId="0" borderId="14" xfId="0" applyNumberFormat="1" applyFont="1" applyBorder="1" applyAlignment="1" quotePrefix="1">
      <alignment horizontal="center"/>
    </xf>
    <xf numFmtId="170" fontId="12" fillId="0" borderId="14" xfId="0" applyNumberFormat="1" applyFont="1" applyBorder="1" applyAlignment="1" quotePrefix="1">
      <alignment horizontal="center"/>
    </xf>
    <xf numFmtId="167" fontId="12" fillId="0" borderId="9" xfId="0" applyNumberFormat="1" applyFont="1" applyBorder="1" applyAlignment="1" quotePrefix="1">
      <alignment horizontal="center"/>
    </xf>
    <xf numFmtId="166" fontId="12" fillId="0" borderId="9" xfId="0" applyNumberFormat="1" applyFont="1" applyBorder="1" applyAlignment="1" quotePrefix="1">
      <alignment horizontal="center"/>
    </xf>
    <xf numFmtId="170" fontId="12" fillId="0" borderId="9" xfId="0" applyNumberFormat="1" applyFont="1" applyBorder="1" applyAlignment="1" quotePrefix="1">
      <alignment horizontal="center"/>
    </xf>
    <xf numFmtId="170" fontId="12" fillId="0" borderId="18" xfId="0" applyNumberFormat="1" applyFont="1" applyBorder="1" applyAlignment="1" quotePrefix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8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167" fontId="12" fillId="0" borderId="9" xfId="0" applyNumberFormat="1" applyFont="1" applyFill="1" applyBorder="1" applyAlignment="1" quotePrefix="1">
      <alignment horizontal="center"/>
    </xf>
    <xf numFmtId="170" fontId="12" fillId="0" borderId="9" xfId="0" applyNumberFormat="1" applyFont="1" applyFill="1" applyBorder="1" applyAlignment="1" quotePrefix="1">
      <alignment horizontal="center"/>
    </xf>
    <xf numFmtId="170" fontId="12" fillId="0" borderId="9" xfId="0" applyNumberFormat="1" applyFont="1" applyFill="1" applyBorder="1" applyAlignment="1">
      <alignment horizontal="center"/>
    </xf>
    <xf numFmtId="0" fontId="12" fillId="0" borderId="9" xfId="0" applyFont="1" applyFill="1" applyBorder="1" applyAlignment="1" quotePrefix="1">
      <alignment horizontal="center"/>
    </xf>
    <xf numFmtId="170" fontId="12" fillId="0" borderId="18" xfId="0" applyNumberFormat="1" applyFont="1" applyFill="1" applyBorder="1" applyAlignment="1" quotePrefix="1">
      <alignment horizontal="center"/>
    </xf>
    <xf numFmtId="0" fontId="6" fillId="0" borderId="19" xfId="0" applyFont="1" applyBorder="1" applyAlignment="1">
      <alignment/>
    </xf>
    <xf numFmtId="0" fontId="3" fillId="0" borderId="19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33" borderId="13" xfId="0" applyFont="1" applyFill="1" applyBorder="1" applyAlignment="1">
      <alignment horizontal="center"/>
    </xf>
    <xf numFmtId="167" fontId="8" fillId="33" borderId="19" xfId="0" applyNumberFormat="1" applyFont="1" applyFill="1" applyBorder="1" applyAlignment="1">
      <alignment horizontal="center"/>
    </xf>
    <xf numFmtId="166" fontId="8" fillId="33" borderId="19" xfId="0" applyNumberFormat="1" applyFont="1" applyFill="1" applyBorder="1" applyAlignment="1">
      <alignment horizontal="center"/>
    </xf>
    <xf numFmtId="167" fontId="9" fillId="33" borderId="19" xfId="0" applyNumberFormat="1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167" fontId="8" fillId="34" borderId="19" xfId="0" applyNumberFormat="1" applyFont="1" applyFill="1" applyBorder="1" applyAlignment="1">
      <alignment horizontal="center"/>
    </xf>
    <xf numFmtId="166" fontId="8" fillId="34" borderId="19" xfId="0" applyNumberFormat="1" applyFont="1" applyFill="1" applyBorder="1" applyAlignment="1">
      <alignment horizontal="center"/>
    </xf>
    <xf numFmtId="167" fontId="9" fillId="34" borderId="19" xfId="0" applyNumberFormat="1" applyFont="1" applyFill="1" applyBorder="1" applyAlignment="1">
      <alignment horizontal="center"/>
    </xf>
    <xf numFmtId="0" fontId="12" fillId="34" borderId="25" xfId="0" applyFont="1" applyFill="1" applyBorder="1" applyAlignment="1">
      <alignment horizontal="center"/>
    </xf>
    <xf numFmtId="167" fontId="12" fillId="34" borderId="26" xfId="0" applyNumberFormat="1" applyFont="1" applyFill="1" applyBorder="1" applyAlignment="1">
      <alignment horizontal="center"/>
    </xf>
    <xf numFmtId="170" fontId="12" fillId="34" borderId="26" xfId="0" applyNumberFormat="1" applyFont="1" applyFill="1" applyBorder="1" applyAlignment="1">
      <alignment horizontal="center"/>
    </xf>
    <xf numFmtId="0" fontId="12" fillId="34" borderId="26" xfId="0" applyFont="1" applyFill="1" applyBorder="1" applyAlignment="1">
      <alignment horizontal="center"/>
    </xf>
    <xf numFmtId="170" fontId="12" fillId="34" borderId="27" xfId="0" applyNumberFormat="1" applyFont="1" applyFill="1" applyBorder="1" applyAlignment="1">
      <alignment horizontal="center"/>
    </xf>
    <xf numFmtId="0" fontId="8" fillId="34" borderId="20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0" fontId="12" fillId="35" borderId="25" xfId="0" applyFont="1" applyFill="1" applyBorder="1" applyAlignment="1">
      <alignment horizontal="center"/>
    </xf>
    <xf numFmtId="167" fontId="12" fillId="35" borderId="26" xfId="0" applyNumberFormat="1" applyFont="1" applyFill="1" applyBorder="1" applyAlignment="1">
      <alignment horizontal="center"/>
    </xf>
    <xf numFmtId="170" fontId="12" fillId="35" borderId="26" xfId="0" applyNumberFormat="1" applyFont="1" applyFill="1" applyBorder="1" applyAlignment="1">
      <alignment horizontal="center"/>
    </xf>
    <xf numFmtId="0" fontId="12" fillId="35" borderId="26" xfId="0" applyFont="1" applyFill="1" applyBorder="1" applyAlignment="1">
      <alignment horizontal="center"/>
    </xf>
    <xf numFmtId="170" fontId="12" fillId="35" borderId="27" xfId="0" applyNumberFormat="1" applyFont="1" applyFill="1" applyBorder="1" applyAlignment="1">
      <alignment horizontal="center"/>
    </xf>
    <xf numFmtId="0" fontId="8" fillId="35" borderId="13" xfId="0" applyFont="1" applyFill="1" applyBorder="1" applyAlignment="1">
      <alignment horizontal="center"/>
    </xf>
    <xf numFmtId="167" fontId="8" fillId="35" borderId="19" xfId="0" applyNumberFormat="1" applyFont="1" applyFill="1" applyBorder="1" applyAlignment="1">
      <alignment horizontal="center"/>
    </xf>
    <xf numFmtId="166" fontId="8" fillId="35" borderId="19" xfId="0" applyNumberFormat="1" applyFont="1" applyFill="1" applyBorder="1" applyAlignment="1">
      <alignment horizontal="center"/>
    </xf>
    <xf numFmtId="167" fontId="9" fillId="35" borderId="19" xfId="0" applyNumberFormat="1" applyFont="1" applyFill="1" applyBorder="1" applyAlignment="1">
      <alignment horizontal="center"/>
    </xf>
    <xf numFmtId="0" fontId="8" fillId="35" borderId="20" xfId="0" applyFont="1" applyFill="1" applyBorder="1" applyAlignment="1">
      <alignment/>
    </xf>
    <xf numFmtId="0" fontId="12" fillId="33" borderId="25" xfId="0" applyFont="1" applyFill="1" applyBorder="1" applyAlignment="1">
      <alignment horizontal="center"/>
    </xf>
    <xf numFmtId="167" fontId="12" fillId="33" borderId="26" xfId="0" applyNumberFormat="1" applyFont="1" applyFill="1" applyBorder="1" applyAlignment="1">
      <alignment horizontal="center"/>
    </xf>
    <xf numFmtId="170" fontId="12" fillId="33" borderId="26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170" fontId="12" fillId="33" borderId="27" xfId="0" applyNumberFormat="1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6" borderId="13" xfId="0" applyFont="1" applyFill="1" applyBorder="1" applyAlignment="1">
      <alignment horizontal="center"/>
    </xf>
    <xf numFmtId="167" fontId="8" fillId="36" borderId="19" xfId="0" applyNumberFormat="1" applyFont="1" applyFill="1" applyBorder="1" applyAlignment="1">
      <alignment horizontal="center"/>
    </xf>
    <xf numFmtId="166" fontId="8" fillId="36" borderId="19" xfId="0" applyNumberFormat="1" applyFont="1" applyFill="1" applyBorder="1" applyAlignment="1">
      <alignment horizontal="center"/>
    </xf>
    <xf numFmtId="167" fontId="9" fillId="36" borderId="19" xfId="0" applyNumberFormat="1" applyFont="1" applyFill="1" applyBorder="1" applyAlignment="1">
      <alignment horizontal="center"/>
    </xf>
    <xf numFmtId="0" fontId="8" fillId="36" borderId="20" xfId="0" applyFont="1" applyFill="1" applyBorder="1" applyAlignment="1">
      <alignment/>
    </xf>
    <xf numFmtId="0" fontId="12" fillId="36" borderId="25" xfId="0" applyFont="1" applyFill="1" applyBorder="1" applyAlignment="1">
      <alignment horizontal="center"/>
    </xf>
    <xf numFmtId="167" fontId="12" fillId="36" borderId="26" xfId="0" applyNumberFormat="1" applyFont="1" applyFill="1" applyBorder="1" applyAlignment="1">
      <alignment horizontal="center"/>
    </xf>
    <xf numFmtId="170" fontId="12" fillId="36" borderId="26" xfId="0" applyNumberFormat="1" applyFont="1" applyFill="1" applyBorder="1" applyAlignment="1">
      <alignment horizontal="center"/>
    </xf>
    <xf numFmtId="0" fontId="12" fillId="36" borderId="26" xfId="0" applyFont="1" applyFill="1" applyBorder="1" applyAlignment="1">
      <alignment horizontal="center"/>
    </xf>
    <xf numFmtId="170" fontId="12" fillId="36" borderId="27" xfId="0" applyNumberFormat="1" applyFont="1" applyFill="1" applyBorder="1" applyAlignment="1">
      <alignment horizontal="center"/>
    </xf>
    <xf numFmtId="0" fontId="1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21" xfId="0" applyFont="1" applyBorder="1" applyAlignment="1">
      <alignment/>
    </xf>
    <xf numFmtId="0" fontId="114" fillId="0" borderId="0" xfId="0" applyFont="1" applyBorder="1" applyAlignment="1">
      <alignment/>
    </xf>
    <xf numFmtId="0" fontId="115" fillId="0" borderId="0" xfId="0" applyFont="1" applyAlignment="1">
      <alignment/>
    </xf>
    <xf numFmtId="0" fontId="116" fillId="0" borderId="0" xfId="0" applyFont="1" applyAlignment="1">
      <alignment horizontal="left"/>
    </xf>
    <xf numFmtId="0" fontId="117" fillId="0" borderId="0" xfId="0" applyFont="1" applyAlignment="1">
      <alignment/>
    </xf>
    <xf numFmtId="0" fontId="117" fillId="0" borderId="0" xfId="0" applyFont="1" applyAlignment="1">
      <alignment horizontal="left"/>
    </xf>
    <xf numFmtId="0" fontId="118" fillId="0" borderId="0" xfId="0" applyFont="1" applyAlignment="1">
      <alignment/>
    </xf>
    <xf numFmtId="0" fontId="116" fillId="0" borderId="0" xfId="0" applyFont="1" applyAlignment="1">
      <alignment/>
    </xf>
    <xf numFmtId="0" fontId="8" fillId="0" borderId="28" xfId="0" applyFont="1" applyBorder="1" applyAlignment="1">
      <alignment horizontal="center"/>
    </xf>
    <xf numFmtId="0" fontId="8" fillId="37" borderId="13" xfId="0" applyFont="1" applyFill="1" applyBorder="1" applyAlignment="1">
      <alignment horizontal="center"/>
    </xf>
    <xf numFmtId="167" fontId="8" fillId="37" borderId="19" xfId="0" applyNumberFormat="1" applyFont="1" applyFill="1" applyBorder="1" applyAlignment="1">
      <alignment horizontal="center"/>
    </xf>
    <xf numFmtId="166" fontId="8" fillId="37" borderId="19" xfId="0" applyNumberFormat="1" applyFont="1" applyFill="1" applyBorder="1" applyAlignment="1">
      <alignment horizontal="center"/>
    </xf>
    <xf numFmtId="167" fontId="9" fillId="37" borderId="19" xfId="0" applyNumberFormat="1" applyFont="1" applyFill="1" applyBorder="1" applyAlignment="1">
      <alignment horizontal="center"/>
    </xf>
    <xf numFmtId="0" fontId="8" fillId="37" borderId="20" xfId="0" applyFont="1" applyFill="1" applyBorder="1" applyAlignment="1">
      <alignment/>
    </xf>
    <xf numFmtId="0" fontId="119" fillId="0" borderId="0" xfId="0" applyFont="1" applyAlignment="1">
      <alignment/>
    </xf>
    <xf numFmtId="0" fontId="120" fillId="0" borderId="0" xfId="0" applyFont="1" applyAlignment="1">
      <alignment/>
    </xf>
    <xf numFmtId="0" fontId="119" fillId="0" borderId="0" xfId="0" applyFont="1" applyAlignment="1">
      <alignment horizontal="left"/>
    </xf>
    <xf numFmtId="0" fontId="121" fillId="0" borderId="0" xfId="0" applyFont="1" applyAlignment="1">
      <alignment/>
    </xf>
    <xf numFmtId="0" fontId="12" fillId="37" borderId="25" xfId="0" applyFont="1" applyFill="1" applyBorder="1" applyAlignment="1">
      <alignment horizontal="center"/>
    </xf>
    <xf numFmtId="167" fontId="12" fillId="37" borderId="26" xfId="0" applyNumberFormat="1" applyFont="1" applyFill="1" applyBorder="1" applyAlignment="1">
      <alignment horizontal="center"/>
    </xf>
    <xf numFmtId="170" fontId="12" fillId="37" borderId="26" xfId="0" applyNumberFormat="1" applyFont="1" applyFill="1" applyBorder="1" applyAlignment="1">
      <alignment horizontal="center"/>
    </xf>
    <xf numFmtId="0" fontId="12" fillId="37" borderId="26" xfId="0" applyFont="1" applyFill="1" applyBorder="1" applyAlignment="1">
      <alignment horizontal="center"/>
    </xf>
    <xf numFmtId="170" fontId="12" fillId="37" borderId="27" xfId="0" applyNumberFormat="1" applyFont="1" applyFill="1" applyBorder="1" applyAlignment="1">
      <alignment horizontal="center"/>
    </xf>
    <xf numFmtId="0" fontId="122" fillId="0" borderId="0" xfId="0" applyFont="1" applyAlignment="1">
      <alignment/>
    </xf>
    <xf numFmtId="0" fontId="123" fillId="0" borderId="0" xfId="0" applyFont="1" applyAlignment="1">
      <alignment/>
    </xf>
    <xf numFmtId="166" fontId="8" fillId="37" borderId="21" xfId="0" applyNumberFormat="1" applyFont="1" applyFill="1" applyBorder="1" applyAlignment="1">
      <alignment horizontal="center"/>
    </xf>
    <xf numFmtId="0" fontId="8" fillId="38" borderId="13" xfId="0" applyFont="1" applyFill="1" applyBorder="1" applyAlignment="1">
      <alignment horizontal="center"/>
    </xf>
    <xf numFmtId="167" fontId="8" fillId="38" borderId="19" xfId="0" applyNumberFormat="1" applyFont="1" applyFill="1" applyBorder="1" applyAlignment="1">
      <alignment horizontal="center"/>
    </xf>
    <xf numFmtId="166" fontId="8" fillId="38" borderId="19" xfId="0" applyNumberFormat="1" applyFont="1" applyFill="1" applyBorder="1" applyAlignment="1">
      <alignment horizontal="center"/>
    </xf>
    <xf numFmtId="167" fontId="9" fillId="38" borderId="19" xfId="0" applyNumberFormat="1" applyFont="1" applyFill="1" applyBorder="1" applyAlignment="1">
      <alignment horizontal="center"/>
    </xf>
    <xf numFmtId="0" fontId="8" fillId="38" borderId="13" xfId="0" applyFont="1" applyFill="1" applyBorder="1" applyAlignment="1">
      <alignment/>
    </xf>
    <xf numFmtId="167" fontId="12" fillId="38" borderId="26" xfId="0" applyNumberFormat="1" applyFont="1" applyFill="1" applyBorder="1" applyAlignment="1">
      <alignment horizontal="center"/>
    </xf>
    <xf numFmtId="0" fontId="12" fillId="38" borderId="25" xfId="0" applyFont="1" applyFill="1" applyBorder="1" applyAlignment="1">
      <alignment horizontal="center"/>
    </xf>
    <xf numFmtId="170" fontId="12" fillId="38" borderId="26" xfId="0" applyNumberFormat="1" applyFont="1" applyFill="1" applyBorder="1" applyAlignment="1">
      <alignment horizontal="center"/>
    </xf>
    <xf numFmtId="0" fontId="12" fillId="38" borderId="26" xfId="0" applyFont="1" applyFill="1" applyBorder="1" applyAlignment="1">
      <alignment horizontal="center"/>
    </xf>
    <xf numFmtId="170" fontId="12" fillId="38" borderId="27" xfId="0" applyNumberFormat="1" applyFont="1" applyFill="1" applyBorder="1" applyAlignment="1">
      <alignment horizontal="center"/>
    </xf>
    <xf numFmtId="0" fontId="8" fillId="38" borderId="20" xfId="0" applyFont="1" applyFill="1" applyBorder="1" applyAlignment="1">
      <alignment/>
    </xf>
    <xf numFmtId="0" fontId="8" fillId="39" borderId="13" xfId="0" applyFont="1" applyFill="1" applyBorder="1" applyAlignment="1">
      <alignment horizontal="center"/>
    </xf>
    <xf numFmtId="167" fontId="8" fillId="39" borderId="19" xfId="0" applyNumberFormat="1" applyFont="1" applyFill="1" applyBorder="1" applyAlignment="1">
      <alignment horizontal="center"/>
    </xf>
    <xf numFmtId="166" fontId="8" fillId="39" borderId="19" xfId="0" applyNumberFormat="1" applyFont="1" applyFill="1" applyBorder="1" applyAlignment="1">
      <alignment horizontal="center"/>
    </xf>
    <xf numFmtId="167" fontId="9" fillId="39" borderId="19" xfId="0" applyNumberFormat="1" applyFont="1" applyFill="1" applyBorder="1" applyAlignment="1">
      <alignment horizontal="center"/>
    </xf>
    <xf numFmtId="0" fontId="8" fillId="39" borderId="13" xfId="0" applyFont="1" applyFill="1" applyBorder="1" applyAlignment="1">
      <alignment/>
    </xf>
    <xf numFmtId="0" fontId="12" fillId="39" borderId="25" xfId="0" applyFont="1" applyFill="1" applyBorder="1" applyAlignment="1">
      <alignment horizontal="center"/>
    </xf>
    <xf numFmtId="167" fontId="12" fillId="39" borderId="26" xfId="0" applyNumberFormat="1" applyFont="1" applyFill="1" applyBorder="1" applyAlignment="1">
      <alignment horizontal="center"/>
    </xf>
    <xf numFmtId="170" fontId="12" fillId="39" borderId="26" xfId="0" applyNumberFormat="1" applyFont="1" applyFill="1" applyBorder="1" applyAlignment="1">
      <alignment horizontal="center"/>
    </xf>
    <xf numFmtId="0" fontId="12" fillId="39" borderId="26" xfId="0" applyFont="1" applyFill="1" applyBorder="1" applyAlignment="1">
      <alignment horizontal="center"/>
    </xf>
    <xf numFmtId="170" fontId="12" fillId="39" borderId="27" xfId="0" applyNumberFormat="1" applyFont="1" applyFill="1" applyBorder="1" applyAlignment="1">
      <alignment horizontal="center"/>
    </xf>
    <xf numFmtId="0" fontId="8" fillId="39" borderId="20" xfId="0" applyFont="1" applyFill="1" applyBorder="1" applyAlignment="1">
      <alignment/>
    </xf>
    <xf numFmtId="0" fontId="0" fillId="0" borderId="0" xfId="0" applyAlignment="1">
      <alignment/>
    </xf>
    <xf numFmtId="0" fontId="13" fillId="0" borderId="19" xfId="0" applyFont="1" applyBorder="1" applyAlignment="1">
      <alignment/>
    </xf>
    <xf numFmtId="0" fontId="0" fillId="0" borderId="28" xfId="0" applyBorder="1" applyAlignment="1">
      <alignment/>
    </xf>
    <xf numFmtId="167" fontId="12" fillId="0" borderId="21" xfId="0" applyNumberFormat="1" applyFont="1" applyBorder="1" applyAlignment="1">
      <alignment horizontal="center"/>
    </xf>
    <xf numFmtId="167" fontId="12" fillId="0" borderId="14" xfId="0" applyNumberFormat="1" applyFont="1" applyBorder="1" applyAlignment="1">
      <alignment horizontal="center"/>
    </xf>
    <xf numFmtId="167" fontId="12" fillId="0" borderId="18" xfId="0" applyNumberFormat="1" applyFont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21" xfId="0" applyFont="1" applyBorder="1" applyAlignment="1">
      <alignment/>
    </xf>
    <xf numFmtId="167" fontId="12" fillId="38" borderId="27" xfId="0" applyNumberFormat="1" applyFont="1" applyFill="1" applyBorder="1" applyAlignment="1">
      <alignment horizontal="center"/>
    </xf>
    <xf numFmtId="167" fontId="12" fillId="36" borderId="27" xfId="0" applyNumberFormat="1" applyFont="1" applyFill="1" applyBorder="1" applyAlignment="1">
      <alignment horizontal="center"/>
    </xf>
    <xf numFmtId="167" fontId="12" fillId="33" borderId="27" xfId="0" applyNumberFormat="1" applyFont="1" applyFill="1" applyBorder="1" applyAlignment="1">
      <alignment horizontal="center"/>
    </xf>
    <xf numFmtId="167" fontId="12" fillId="35" borderId="27" xfId="0" applyNumberFormat="1" applyFont="1" applyFill="1" applyBorder="1" applyAlignment="1">
      <alignment horizontal="center"/>
    </xf>
    <xf numFmtId="167" fontId="12" fillId="34" borderId="27" xfId="0" applyNumberFormat="1" applyFont="1" applyFill="1" applyBorder="1" applyAlignment="1">
      <alignment horizontal="center"/>
    </xf>
    <xf numFmtId="167" fontId="12" fillId="37" borderId="27" xfId="0" applyNumberFormat="1" applyFont="1" applyFill="1" applyBorder="1" applyAlignment="1">
      <alignment horizontal="center"/>
    </xf>
    <xf numFmtId="167" fontId="12" fillId="39" borderId="27" xfId="0" applyNumberFormat="1" applyFont="1" applyFill="1" applyBorder="1" applyAlignment="1">
      <alignment horizontal="center"/>
    </xf>
    <xf numFmtId="0" fontId="124" fillId="0" borderId="23" xfId="0" applyFont="1" applyBorder="1" applyAlignment="1">
      <alignment horizontal="center"/>
    </xf>
    <xf numFmtId="0" fontId="124" fillId="0" borderId="11" xfId="0" applyFont="1" applyBorder="1" applyAlignment="1">
      <alignment horizontal="center"/>
    </xf>
    <xf numFmtId="16" fontId="0" fillId="0" borderId="19" xfId="0" applyNumberFormat="1" applyBorder="1" applyAlignment="1">
      <alignment/>
    </xf>
    <xf numFmtId="170" fontId="12" fillId="0" borderId="21" xfId="0" applyNumberFormat="1" applyFont="1" applyBorder="1" applyAlignment="1">
      <alignment horizontal="center"/>
    </xf>
    <xf numFmtId="167" fontId="12" fillId="0" borderId="9" xfId="0" applyNumberFormat="1" applyFont="1" applyFill="1" applyBorder="1" applyAlignment="1">
      <alignment horizontal="center"/>
    </xf>
    <xf numFmtId="170" fontId="12" fillId="0" borderId="9" xfId="0" applyNumberFormat="1" applyFont="1" applyBorder="1" applyAlignment="1">
      <alignment horizontal="center"/>
    </xf>
    <xf numFmtId="170" fontId="12" fillId="0" borderId="18" xfId="0" applyNumberFormat="1" applyFont="1" applyBorder="1" applyAlignment="1">
      <alignment horizontal="center"/>
    </xf>
    <xf numFmtId="0" fontId="13" fillId="0" borderId="14" xfId="0" applyFont="1" applyBorder="1" applyAlignment="1">
      <alignment/>
    </xf>
    <xf numFmtId="0" fontId="114" fillId="0" borderId="0" xfId="0" applyFont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67" fillId="40" borderId="0" xfId="0" applyFont="1" applyFill="1" applyAlignment="1">
      <alignment horizontal="center" vertical="center"/>
    </xf>
    <xf numFmtId="0" fontId="5" fillId="40" borderId="0" xfId="0" applyFont="1" applyFill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8" fillId="0" borderId="29" xfId="0" applyFont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17" xfId="0" applyNumberFormat="1" applyFont="1" applyBorder="1" applyAlignment="1">
      <alignment horizontal="center" vertical="center"/>
    </xf>
    <xf numFmtId="167" fontId="12" fillId="0" borderId="20" xfId="0" applyNumberFormat="1" applyFont="1" applyFill="1" applyBorder="1" applyAlignment="1">
      <alignment horizontal="center" vertical="center"/>
    </xf>
    <xf numFmtId="167" fontId="12" fillId="0" borderId="17" xfId="0" applyNumberFormat="1" applyFont="1" applyFill="1" applyBorder="1" applyAlignment="1">
      <alignment horizontal="center" vertical="center"/>
    </xf>
    <xf numFmtId="167" fontId="49" fillId="41" borderId="20" xfId="0" applyNumberFormat="1" applyFont="1" applyFill="1" applyBorder="1" applyAlignment="1">
      <alignment horizontal="center" vertical="center"/>
    </xf>
    <xf numFmtId="167" fontId="49" fillId="41" borderId="17" xfId="0" applyNumberFormat="1" applyFont="1" applyFill="1" applyBorder="1" applyAlignment="1">
      <alignment horizontal="center" vertical="center"/>
    </xf>
    <xf numFmtId="167" fontId="42" fillId="0" borderId="20" xfId="0" applyNumberFormat="1" applyFont="1" applyFill="1" applyBorder="1" applyAlignment="1">
      <alignment horizontal="center" vertical="center"/>
    </xf>
    <xf numFmtId="167" fontId="40" fillId="0" borderId="17" xfId="0" applyNumberFormat="1" applyFont="1" applyFill="1" applyBorder="1" applyAlignment="1">
      <alignment horizontal="center" vertical="center"/>
    </xf>
    <xf numFmtId="167" fontId="39" fillId="0" borderId="20" xfId="0" applyNumberFormat="1" applyFont="1" applyFill="1" applyBorder="1" applyAlignment="1">
      <alignment horizontal="center" vertical="center" wrapText="1"/>
    </xf>
    <xf numFmtId="167" fontId="40" fillId="0" borderId="17" xfId="0" applyNumberFormat="1" applyFont="1" applyBorder="1" applyAlignment="1">
      <alignment horizontal="center" vertical="center" wrapText="1"/>
    </xf>
    <xf numFmtId="167" fontId="53" fillId="0" borderId="20" xfId="0" applyNumberFormat="1" applyFont="1" applyFill="1" applyBorder="1" applyAlignment="1">
      <alignment horizontal="center" vertical="center"/>
    </xf>
    <xf numFmtId="167" fontId="52" fillId="0" borderId="17" xfId="0" applyNumberFormat="1" applyFont="1" applyFill="1" applyBorder="1" applyAlignment="1">
      <alignment horizontal="center" vertical="center"/>
    </xf>
    <xf numFmtId="167" fontId="54" fillId="0" borderId="20" xfId="0" applyNumberFormat="1" applyFont="1" applyFill="1" applyBorder="1" applyAlignment="1">
      <alignment horizontal="center" vertical="center"/>
    </xf>
    <xf numFmtId="167" fontId="125" fillId="42" borderId="20" xfId="0" applyNumberFormat="1" applyFont="1" applyFill="1" applyBorder="1" applyAlignment="1">
      <alignment horizontal="center" vertical="center" wrapText="1"/>
    </xf>
    <xf numFmtId="167" fontId="125" fillId="42" borderId="17" xfId="0" applyNumberFormat="1" applyFont="1" applyFill="1" applyBorder="1" applyAlignment="1">
      <alignment horizontal="center" vertical="center" wrapText="1"/>
    </xf>
    <xf numFmtId="167" fontId="125" fillId="42" borderId="20" xfId="0" applyNumberFormat="1" applyFont="1" applyFill="1" applyBorder="1" applyAlignment="1">
      <alignment horizontal="center" vertical="center"/>
    </xf>
    <xf numFmtId="167" fontId="125" fillId="42" borderId="17" xfId="0" applyNumberFormat="1" applyFont="1" applyFill="1" applyBorder="1" applyAlignment="1">
      <alignment horizontal="center" vertical="center"/>
    </xf>
    <xf numFmtId="167" fontId="126" fillId="42" borderId="20" xfId="0" applyNumberFormat="1" applyFont="1" applyFill="1" applyBorder="1" applyAlignment="1">
      <alignment horizontal="center" vertical="center"/>
    </xf>
    <xf numFmtId="167" fontId="126" fillId="42" borderId="17" xfId="0" applyNumberFormat="1" applyFont="1" applyFill="1" applyBorder="1" applyAlignment="1">
      <alignment horizontal="center" vertical="center"/>
    </xf>
    <xf numFmtId="167" fontId="127" fillId="42" borderId="17" xfId="0" applyNumberFormat="1" applyFont="1" applyFill="1" applyBorder="1" applyAlignment="1">
      <alignment horizontal="center" vertical="center"/>
    </xf>
    <xf numFmtId="167" fontId="127" fillId="43" borderId="17" xfId="0" applyNumberFormat="1" applyFont="1" applyFill="1" applyBorder="1" applyAlignment="1">
      <alignment horizontal="center" vertical="center" wrapText="1"/>
    </xf>
    <xf numFmtId="167" fontId="63" fillId="0" borderId="20" xfId="0" applyNumberFormat="1" applyFont="1" applyFill="1" applyBorder="1" applyAlignment="1">
      <alignment horizontal="center" vertical="center"/>
    </xf>
    <xf numFmtId="167" fontId="62" fillId="0" borderId="17" xfId="0" applyNumberFormat="1" applyFont="1" applyFill="1" applyBorder="1" applyAlignment="1">
      <alignment horizontal="center" vertical="center"/>
    </xf>
    <xf numFmtId="167" fontId="64" fillId="0" borderId="20" xfId="0" applyNumberFormat="1" applyFont="1" applyFill="1" applyBorder="1" applyAlignment="1">
      <alignment horizontal="center" vertical="center"/>
    </xf>
    <xf numFmtId="167" fontId="63" fillId="42" borderId="20" xfId="0" applyNumberFormat="1" applyFont="1" applyFill="1" applyBorder="1" applyAlignment="1">
      <alignment horizontal="center" vertical="center"/>
    </xf>
    <xf numFmtId="167" fontId="62" fillId="42" borderId="17" xfId="0" applyNumberFormat="1" applyFont="1" applyFill="1" applyBorder="1" applyAlignment="1">
      <alignment horizontal="center" vertical="center"/>
    </xf>
    <xf numFmtId="167" fontId="64" fillId="42" borderId="20" xfId="0" applyNumberFormat="1" applyFont="1" applyFill="1" applyBorder="1" applyAlignment="1">
      <alignment horizontal="center" vertical="center"/>
    </xf>
    <xf numFmtId="167" fontId="8" fillId="0" borderId="20" xfId="0" applyNumberFormat="1" applyFont="1" applyBorder="1" applyAlignment="1">
      <alignment horizontal="center" vertical="center"/>
    </xf>
    <xf numFmtId="167" fontId="0" fillId="0" borderId="17" xfId="0" applyNumberFormat="1" applyBorder="1" applyAlignment="1">
      <alignment/>
    </xf>
    <xf numFmtId="167" fontId="9" fillId="0" borderId="20" xfId="0" applyNumberFormat="1" applyFont="1" applyBorder="1" applyAlignment="1">
      <alignment horizontal="center" vertical="center"/>
    </xf>
    <xf numFmtId="167" fontId="8" fillId="41" borderId="20" xfId="0" applyNumberFormat="1" applyFont="1" applyFill="1" applyBorder="1" applyAlignment="1">
      <alignment horizontal="center" vertical="center" wrapText="1"/>
    </xf>
    <xf numFmtId="167" fontId="0" fillId="41" borderId="17" xfId="0" applyNumberFormat="1" applyFill="1" applyBorder="1" applyAlignment="1">
      <alignment/>
    </xf>
    <xf numFmtId="167" fontId="8" fillId="0" borderId="20" xfId="0" applyNumberFormat="1" applyFont="1" applyBorder="1" applyAlignment="1">
      <alignment horizontal="center" vertical="center" wrapText="1"/>
    </xf>
    <xf numFmtId="167" fontId="61" fillId="0" borderId="20" xfId="0" applyNumberFormat="1" applyFont="1" applyFill="1" applyBorder="1" applyAlignment="1">
      <alignment horizontal="center" vertical="center"/>
    </xf>
    <xf numFmtId="167" fontId="62" fillId="0" borderId="17" xfId="0" applyNumberFormat="1" applyFont="1" applyFill="1" applyBorder="1" applyAlignment="1">
      <alignment vertical="center"/>
    </xf>
    <xf numFmtId="167" fontId="42" fillId="0" borderId="17" xfId="0" applyNumberFormat="1" applyFont="1" applyFill="1" applyBorder="1" applyAlignment="1">
      <alignment horizontal="center" vertical="center"/>
    </xf>
    <xf numFmtId="167" fontId="39" fillId="0" borderId="17" xfId="0" applyNumberFormat="1" applyFont="1" applyFill="1" applyBorder="1" applyAlignment="1">
      <alignment horizontal="center" vertical="center" wrapText="1"/>
    </xf>
    <xf numFmtId="167" fontId="39" fillId="0" borderId="20" xfId="0" applyNumberFormat="1" applyFont="1" applyFill="1" applyBorder="1" applyAlignment="1">
      <alignment horizontal="center" vertical="center"/>
    </xf>
    <xf numFmtId="167" fontId="8" fillId="41" borderId="17" xfId="0" applyNumberFormat="1" applyFont="1" applyFill="1" applyBorder="1" applyAlignment="1">
      <alignment/>
    </xf>
    <xf numFmtId="167" fontId="37" fillId="0" borderId="20" xfId="0" applyNumberFormat="1" applyFont="1" applyFill="1" applyBorder="1" applyAlignment="1">
      <alignment horizontal="center" vertical="center"/>
    </xf>
    <xf numFmtId="167" fontId="40" fillId="0" borderId="17" xfId="0" applyNumberFormat="1" applyFont="1" applyFill="1" applyBorder="1" applyAlignment="1">
      <alignment vertical="center"/>
    </xf>
    <xf numFmtId="167" fontId="58" fillId="0" borderId="20" xfId="0" applyNumberFormat="1" applyFont="1" applyFill="1" applyBorder="1" applyAlignment="1">
      <alignment horizontal="center" vertical="center"/>
    </xf>
    <xf numFmtId="167" fontId="57" fillId="0" borderId="17" xfId="0" applyNumberFormat="1" applyFont="1" applyFill="1" applyBorder="1" applyAlignment="1">
      <alignment horizontal="center" vertical="center"/>
    </xf>
    <xf numFmtId="167" fontId="15" fillId="0" borderId="20" xfId="0" applyNumberFormat="1" applyFont="1" applyFill="1" applyBorder="1" applyAlignment="1">
      <alignment horizontal="center" vertical="center" wrapText="1"/>
    </xf>
    <xf numFmtId="167" fontId="57" fillId="0" borderId="17" xfId="0" applyNumberFormat="1" applyFont="1" applyBorder="1" applyAlignment="1">
      <alignment horizontal="center" vertical="center" wrapText="1"/>
    </xf>
    <xf numFmtId="167" fontId="15" fillId="0" borderId="20" xfId="0" applyNumberFormat="1" applyFont="1" applyFill="1" applyBorder="1" applyAlignment="1">
      <alignment horizontal="center" vertical="center"/>
    </xf>
    <xf numFmtId="167" fontId="8" fillId="0" borderId="20" xfId="0" applyNumberFormat="1" applyFont="1" applyFill="1" applyBorder="1" applyAlignment="1">
      <alignment horizontal="center" vertical="center"/>
    </xf>
    <xf numFmtId="167" fontId="0" fillId="0" borderId="17" xfId="0" applyNumberFormat="1" applyFont="1" applyFill="1" applyBorder="1" applyAlignment="1">
      <alignment horizontal="center" vertical="center"/>
    </xf>
    <xf numFmtId="167" fontId="11" fillId="0" borderId="20" xfId="0" applyNumberFormat="1" applyFont="1" applyFill="1" applyBorder="1" applyAlignment="1">
      <alignment horizontal="center" vertical="center" wrapText="1"/>
    </xf>
    <xf numFmtId="167" fontId="0" fillId="0" borderId="17" xfId="0" applyNumberFormat="1" applyFont="1" applyBorder="1" applyAlignment="1">
      <alignment horizontal="center" vertical="center" wrapText="1"/>
    </xf>
    <xf numFmtId="167" fontId="56" fillId="0" borderId="20" xfId="0" applyNumberFormat="1" applyFont="1" applyFill="1" applyBorder="1" applyAlignment="1">
      <alignment horizontal="center" vertical="center"/>
    </xf>
    <xf numFmtId="167" fontId="57" fillId="0" borderId="17" xfId="0" applyNumberFormat="1" applyFont="1" applyFill="1" applyBorder="1" applyAlignment="1">
      <alignment vertical="center"/>
    </xf>
    <xf numFmtId="167" fontId="48" fillId="0" borderId="20" xfId="0" applyNumberFormat="1" applyFont="1" applyFill="1" applyBorder="1" applyAlignment="1">
      <alignment horizontal="center" vertical="center"/>
    </xf>
    <xf numFmtId="167" fontId="32" fillId="0" borderId="17" xfId="0" applyNumberFormat="1" applyFont="1" applyFill="1" applyBorder="1" applyAlignment="1">
      <alignment horizontal="center" vertical="center"/>
    </xf>
    <xf numFmtId="167" fontId="33" fillId="0" borderId="20" xfId="0" applyNumberFormat="1" applyFont="1" applyFill="1" applyBorder="1" applyAlignment="1">
      <alignment horizontal="center" vertical="center"/>
    </xf>
    <xf numFmtId="167" fontId="12" fillId="0" borderId="20" xfId="0" applyNumberFormat="1" applyFont="1" applyBorder="1" applyAlignment="1">
      <alignment horizontal="center" vertical="center"/>
    </xf>
    <xf numFmtId="167" fontId="12" fillId="0" borderId="17" xfId="0" applyNumberFormat="1" applyFont="1" applyBorder="1" applyAlignment="1">
      <alignment horizontal="center" vertical="center"/>
    </xf>
    <xf numFmtId="167" fontId="33" fillId="0" borderId="20" xfId="0" applyNumberFormat="1" applyFont="1" applyFill="1" applyBorder="1" applyAlignment="1">
      <alignment horizontal="center" vertical="center" wrapText="1"/>
    </xf>
    <xf numFmtId="167" fontId="32" fillId="0" borderId="17" xfId="0" applyNumberFormat="1" applyFont="1" applyBorder="1" applyAlignment="1">
      <alignment horizontal="center" vertical="center" wrapText="1"/>
    </xf>
    <xf numFmtId="167" fontId="33" fillId="42" borderId="20" xfId="0" applyNumberFormat="1" applyFont="1" applyFill="1" applyBorder="1" applyAlignment="1">
      <alignment horizontal="center" vertical="center"/>
    </xf>
    <xf numFmtId="167" fontId="32" fillId="42" borderId="17" xfId="0" applyNumberFormat="1" applyFont="1" applyFill="1" applyBorder="1" applyAlignment="1">
      <alignment horizontal="center" vertical="center"/>
    </xf>
    <xf numFmtId="167" fontId="33" fillId="42" borderId="20" xfId="0" applyNumberFormat="1" applyFont="1" applyFill="1" applyBorder="1" applyAlignment="1">
      <alignment horizontal="center" vertical="center" wrapText="1"/>
    </xf>
    <xf numFmtId="167" fontId="32" fillId="43" borderId="17" xfId="0" applyNumberFormat="1" applyFont="1" applyFill="1" applyBorder="1" applyAlignment="1">
      <alignment horizontal="center" vertical="center" wrapText="1"/>
    </xf>
    <xf numFmtId="167" fontId="48" fillId="42" borderId="20" xfId="0" applyNumberFormat="1" applyFont="1" applyFill="1" applyBorder="1" applyAlignment="1">
      <alignment horizontal="center" vertical="center"/>
    </xf>
    <xf numFmtId="167" fontId="4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7" fontId="51" fillId="0" borderId="20" xfId="0" applyNumberFormat="1" applyFont="1" applyFill="1" applyBorder="1" applyAlignment="1">
      <alignment horizontal="center" vertical="center"/>
    </xf>
    <xf numFmtId="167" fontId="52" fillId="0" borderId="17" xfId="0" applyNumberFormat="1" applyFont="1" applyFill="1" applyBorder="1" applyAlignment="1">
      <alignment vertical="center"/>
    </xf>
    <xf numFmtId="167" fontId="128" fillId="0" borderId="20" xfId="0" applyNumberFormat="1" applyFont="1" applyFill="1" applyBorder="1" applyAlignment="1">
      <alignment horizontal="center" vertical="center"/>
    </xf>
    <xf numFmtId="167" fontId="129" fillId="0" borderId="17" xfId="0" applyNumberFormat="1" applyFont="1" applyFill="1" applyBorder="1" applyAlignment="1">
      <alignment horizontal="center" vertical="center"/>
    </xf>
    <xf numFmtId="167" fontId="130" fillId="0" borderId="20" xfId="0" applyNumberFormat="1" applyFont="1" applyFill="1" applyBorder="1" applyAlignment="1">
      <alignment horizontal="center" vertical="center" wrapText="1"/>
    </xf>
    <xf numFmtId="167" fontId="129" fillId="0" borderId="17" xfId="0" applyNumberFormat="1" applyFont="1" applyBorder="1" applyAlignment="1">
      <alignment horizontal="center" vertical="center" wrapText="1"/>
    </xf>
    <xf numFmtId="167" fontId="128" fillId="42" borderId="20" xfId="0" applyNumberFormat="1" applyFont="1" applyFill="1" applyBorder="1" applyAlignment="1">
      <alignment horizontal="center" vertical="center"/>
    </xf>
    <xf numFmtId="167" fontId="129" fillId="42" borderId="17" xfId="0" applyNumberFormat="1" applyFont="1" applyFill="1" applyBorder="1" applyAlignment="1">
      <alignment horizontal="center" vertical="center"/>
    </xf>
    <xf numFmtId="167" fontId="130" fillId="42" borderId="20" xfId="0" applyNumberFormat="1" applyFont="1" applyFill="1" applyBorder="1" applyAlignment="1">
      <alignment horizontal="center" vertical="center" wrapText="1"/>
    </xf>
    <xf numFmtId="167" fontId="129" fillId="43" borderId="17" xfId="0" applyNumberFormat="1" applyFont="1" applyFill="1" applyBorder="1" applyAlignment="1">
      <alignment horizontal="center" vertical="center" wrapText="1"/>
    </xf>
    <xf numFmtId="167" fontId="130" fillId="0" borderId="20" xfId="0" applyNumberFormat="1" applyFont="1" applyFill="1" applyBorder="1" applyAlignment="1">
      <alignment horizontal="center" vertical="center"/>
    </xf>
    <xf numFmtId="167" fontId="113" fillId="0" borderId="20" xfId="0" applyNumberFormat="1" applyFont="1" applyFill="1" applyBorder="1" applyAlignment="1">
      <alignment horizontal="center" vertical="center"/>
    </xf>
    <xf numFmtId="167" fontId="129" fillId="0" borderId="17" xfId="0" applyNumberFormat="1" applyFont="1" applyFill="1" applyBorder="1" applyAlignment="1">
      <alignment vertical="center"/>
    </xf>
    <xf numFmtId="167" fontId="113" fillId="0" borderId="0" xfId="0" applyNumberFormat="1" applyFont="1" applyAlignment="1">
      <alignment horizontal="center" vertical="center"/>
    </xf>
    <xf numFmtId="0" fontId="129" fillId="0" borderId="0" xfId="0" applyFont="1" applyAlignment="1">
      <alignment horizontal="center" vertical="center"/>
    </xf>
    <xf numFmtId="167" fontId="126" fillId="0" borderId="20" xfId="0" applyNumberFormat="1" applyFont="1" applyFill="1" applyBorder="1" applyAlignment="1">
      <alignment horizontal="center" vertical="center"/>
    </xf>
    <xf numFmtId="167" fontId="127" fillId="0" borderId="17" xfId="0" applyNumberFormat="1" applyFont="1" applyFill="1" applyBorder="1" applyAlignment="1">
      <alignment horizontal="center" vertical="center"/>
    </xf>
    <xf numFmtId="167" fontId="125" fillId="0" borderId="20" xfId="0" applyNumberFormat="1" applyFont="1" applyFill="1" applyBorder="1" applyAlignment="1">
      <alignment horizontal="center" vertical="center" wrapText="1"/>
    </xf>
    <xf numFmtId="167" fontId="127" fillId="0" borderId="17" xfId="0" applyNumberFormat="1" applyFont="1" applyBorder="1" applyAlignment="1">
      <alignment horizontal="center" vertical="center" wrapText="1"/>
    </xf>
    <xf numFmtId="167" fontId="125" fillId="0" borderId="20" xfId="0" applyNumberFormat="1" applyFont="1" applyFill="1" applyBorder="1" applyAlignment="1">
      <alignment horizontal="center" vertical="center"/>
    </xf>
    <xf numFmtId="167" fontId="125" fillId="0" borderId="17" xfId="0" applyNumberFormat="1" applyFont="1" applyFill="1" applyBorder="1" applyAlignment="1">
      <alignment horizontal="center" vertical="center"/>
    </xf>
    <xf numFmtId="167" fontId="126" fillId="0" borderId="17" xfId="0" applyNumberFormat="1" applyFont="1" applyFill="1" applyBorder="1" applyAlignment="1">
      <alignment horizontal="center" vertical="center"/>
    </xf>
    <xf numFmtId="167" fontId="125" fillId="0" borderId="16" xfId="0" applyNumberFormat="1" applyFont="1" applyFill="1" applyBorder="1" applyAlignment="1">
      <alignment horizontal="center" vertical="center" wrapText="1"/>
    </xf>
    <xf numFmtId="167" fontId="126" fillId="0" borderId="16" xfId="0" applyNumberFormat="1" applyFont="1" applyFill="1" applyBorder="1" applyAlignment="1">
      <alignment horizontal="center" vertical="center"/>
    </xf>
    <xf numFmtId="167" fontId="127" fillId="0" borderId="17" xfId="0" applyNumberFormat="1" applyFont="1" applyFill="1" applyBorder="1" applyAlignment="1">
      <alignment horizontal="center" vertical="center" wrapText="1"/>
    </xf>
    <xf numFmtId="167" fontId="131" fillId="0" borderId="0" xfId="0" applyNumberFormat="1" applyFont="1" applyAlignment="1">
      <alignment horizontal="center" vertical="center"/>
    </xf>
    <xf numFmtId="0" fontId="127" fillId="0" borderId="0" xfId="0" applyFont="1" applyAlignment="1">
      <alignment horizontal="center" vertical="center"/>
    </xf>
    <xf numFmtId="167" fontId="120" fillId="0" borderId="0" xfId="0" applyNumberFormat="1" applyFont="1" applyAlignment="1">
      <alignment horizontal="center" vertical="center"/>
    </xf>
    <xf numFmtId="167" fontId="132" fillId="0" borderId="0" xfId="0" applyNumberFormat="1" applyFont="1" applyAlignment="1">
      <alignment horizontal="center" vertical="center"/>
    </xf>
    <xf numFmtId="167" fontId="50" fillId="0" borderId="0" xfId="0" applyNumberFormat="1" applyFont="1" applyAlignment="1">
      <alignment horizontal="center" vertical="center"/>
    </xf>
    <xf numFmtId="167" fontId="26" fillId="0" borderId="0" xfId="0" applyNumberFormat="1" applyFont="1" applyAlignment="1">
      <alignment horizontal="center" vertical="center"/>
    </xf>
    <xf numFmtId="167" fontId="120" fillId="0" borderId="20" xfId="0" applyNumberFormat="1" applyFont="1" applyFill="1" applyBorder="1" applyAlignment="1">
      <alignment horizontal="center" vertical="center"/>
    </xf>
    <xf numFmtId="167" fontId="127" fillId="0" borderId="17" xfId="0" applyNumberFormat="1" applyFont="1" applyFill="1" applyBorder="1" applyAlignment="1">
      <alignment vertical="center"/>
    </xf>
    <xf numFmtId="167" fontId="9" fillId="0" borderId="13" xfId="0" applyNumberFormat="1" applyFont="1" applyBorder="1" applyAlignment="1">
      <alignment horizontal="center" vertical="center"/>
    </xf>
    <xf numFmtId="167" fontId="0" fillId="0" borderId="8" xfId="0" applyNumberFormat="1" applyBorder="1" applyAlignment="1">
      <alignment/>
    </xf>
    <xf numFmtId="167" fontId="61" fillId="0" borderId="0" xfId="0" applyNumberFormat="1" applyFont="1" applyAlignment="1">
      <alignment horizontal="center" vertical="center"/>
    </xf>
    <xf numFmtId="167" fontId="31" fillId="0" borderId="0" xfId="0" applyNumberFormat="1" applyFont="1" applyAlignment="1">
      <alignment horizontal="center" vertical="center"/>
    </xf>
    <xf numFmtId="167" fontId="56" fillId="0" borderId="0" xfId="0" applyNumberFormat="1" applyFont="1" applyAlignment="1">
      <alignment horizontal="center" vertical="center"/>
    </xf>
    <xf numFmtId="167" fontId="59" fillId="0" borderId="0" xfId="0" applyNumberFormat="1" applyFont="1" applyAlignment="1">
      <alignment horizontal="center" vertical="center"/>
    </xf>
    <xf numFmtId="167" fontId="37" fillId="0" borderId="0" xfId="0" applyNumberFormat="1" applyFont="1" applyAlignment="1">
      <alignment horizontal="center" vertical="center"/>
    </xf>
    <xf numFmtId="167" fontId="60" fillId="0" borderId="0" xfId="0" applyNumberFormat="1" applyFont="1" applyAlignment="1">
      <alignment horizontal="center" vertical="center"/>
    </xf>
    <xf numFmtId="167" fontId="31" fillId="0" borderId="20" xfId="0" applyNumberFormat="1" applyFont="1" applyFill="1" applyBorder="1" applyAlignment="1">
      <alignment horizontal="center" vertical="center"/>
    </xf>
    <xf numFmtId="167" fontId="32" fillId="0" borderId="17" xfId="0" applyNumberFormat="1" applyFont="1" applyFill="1" applyBorder="1" applyAlignment="1">
      <alignment vertical="center"/>
    </xf>
    <xf numFmtId="167" fontId="55" fillId="0" borderId="0" xfId="0" applyNumberFormat="1" applyFont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50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3"/>
  <sheetViews>
    <sheetView tabSelected="1" zoomScale="75" zoomScaleNormal="75" zoomScaleSheetLayoutView="75" zoomScalePageLayoutView="0" workbookViewId="0" topLeftCell="A1">
      <selection activeCell="C2" sqref="C2"/>
    </sheetView>
  </sheetViews>
  <sheetFormatPr defaultColWidth="9.140625" defaultRowHeight="12.75"/>
  <cols>
    <col min="2" max="2" width="25.140625" style="0" customWidth="1"/>
    <col min="3" max="3" width="12.421875" style="0" customWidth="1"/>
    <col min="4" max="4" width="10.57421875" style="95" customWidth="1"/>
    <col min="6" max="6" width="9.140625" style="95" customWidth="1"/>
    <col min="8" max="8" width="9.140625" style="95" customWidth="1"/>
    <col min="9" max="9" width="9.28125" style="0" customWidth="1"/>
    <col min="10" max="11" width="10.8515625" style="0" customWidth="1"/>
    <col min="12" max="12" width="22.28125" style="0" customWidth="1"/>
    <col min="13" max="13" width="15.8515625" style="0" customWidth="1"/>
    <col min="14" max="14" width="21.00390625" style="0" customWidth="1"/>
  </cols>
  <sheetData>
    <row r="1" spans="1:14" ht="56.25" customHeight="1">
      <c r="A1" s="338" t="s">
        <v>54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ht="19.5" customHeight="1">
      <c r="A2" s="342" t="s">
        <v>210</v>
      </c>
      <c r="B2" s="342"/>
      <c r="C2" s="170">
        <v>43209</v>
      </c>
      <c r="E2" s="131"/>
      <c r="F2" s="131"/>
      <c r="G2" s="131"/>
      <c r="H2" s="131"/>
      <c r="I2" s="131"/>
      <c r="J2" s="131"/>
      <c r="K2" s="131"/>
      <c r="L2" s="340"/>
      <c r="M2" s="341"/>
      <c r="N2" s="341"/>
    </row>
    <row r="3" spans="2:14" ht="18" customHeight="1">
      <c r="B3" s="144"/>
      <c r="C3" s="145"/>
      <c r="D3" s="146"/>
      <c r="E3" s="147"/>
      <c r="F3" s="146"/>
      <c r="G3" s="147"/>
      <c r="H3" s="146"/>
      <c r="I3" s="147"/>
      <c r="J3" s="147"/>
      <c r="K3" s="147"/>
      <c r="L3" s="340" t="s">
        <v>269</v>
      </c>
      <c r="M3" s="341"/>
      <c r="N3" s="341"/>
    </row>
    <row r="4" spans="2:14" ht="18" customHeight="1">
      <c r="B4" s="144"/>
      <c r="C4" s="145"/>
      <c r="D4" s="146"/>
      <c r="E4" s="147"/>
      <c r="F4" s="146"/>
      <c r="G4" s="147"/>
      <c r="H4" s="146"/>
      <c r="I4" s="147"/>
      <c r="J4" s="147"/>
      <c r="K4" s="147"/>
      <c r="L4" s="341"/>
      <c r="M4" s="341"/>
      <c r="N4" s="341"/>
    </row>
    <row r="5" spans="2:14" ht="20.25" customHeight="1">
      <c r="B5" s="9"/>
      <c r="E5" s="275" t="s">
        <v>136</v>
      </c>
      <c r="F5" s="150"/>
      <c r="G5" s="151"/>
      <c r="H5" s="150"/>
      <c r="L5" s="340" t="s">
        <v>268</v>
      </c>
      <c r="M5" s="341"/>
      <c r="N5" s="341"/>
    </row>
    <row r="6" spans="5:14" ht="15.75" customHeight="1">
      <c r="E6" s="273" t="s">
        <v>0</v>
      </c>
      <c r="L6" s="341"/>
      <c r="M6" s="341"/>
      <c r="N6" s="341"/>
    </row>
    <row r="7" spans="5:14" ht="15.75" customHeight="1" thickBot="1">
      <c r="E7" s="1"/>
      <c r="L7" s="171"/>
      <c r="M7" s="171"/>
      <c r="N7" s="171"/>
    </row>
    <row r="8" spans="1:14" ht="15.75" customHeight="1">
      <c r="A8" s="273" t="s">
        <v>246</v>
      </c>
      <c r="C8" s="295"/>
      <c r="D8" s="296"/>
      <c r="E8" s="297"/>
      <c r="F8" s="296"/>
      <c r="G8" s="297"/>
      <c r="H8" s="296"/>
      <c r="I8" s="297"/>
      <c r="J8" s="298"/>
      <c r="K8" s="297"/>
      <c r="L8" s="299"/>
      <c r="M8" s="330" t="s">
        <v>56</v>
      </c>
      <c r="N8" s="331"/>
    </row>
    <row r="9" spans="1:14" ht="15.75" customHeight="1" thickBot="1">
      <c r="A9" s="260"/>
      <c r="C9" s="4" t="s">
        <v>2</v>
      </c>
      <c r="D9" s="96" t="s">
        <v>3</v>
      </c>
      <c r="E9" s="5" t="s">
        <v>58</v>
      </c>
      <c r="F9" s="96" t="s">
        <v>4</v>
      </c>
      <c r="G9" s="5" t="s">
        <v>58</v>
      </c>
      <c r="H9" s="96" t="s">
        <v>5</v>
      </c>
      <c r="I9" s="5" t="s">
        <v>58</v>
      </c>
      <c r="J9" s="6" t="s">
        <v>6</v>
      </c>
      <c r="K9" s="5" t="s">
        <v>58</v>
      </c>
      <c r="L9" s="4" t="s">
        <v>270</v>
      </c>
      <c r="M9" s="7" t="s">
        <v>142</v>
      </c>
      <c r="N9" s="322" t="s">
        <v>57</v>
      </c>
    </row>
    <row r="10" spans="1:14" ht="15.75" customHeight="1">
      <c r="A10" s="274" t="s">
        <v>242</v>
      </c>
      <c r="C10" s="14">
        <v>2013</v>
      </c>
      <c r="D10" s="100">
        <v>0.068</v>
      </c>
      <c r="E10" s="178">
        <v>41805</v>
      </c>
      <c r="F10" s="100">
        <v>0.068</v>
      </c>
      <c r="G10" s="178">
        <v>41794</v>
      </c>
      <c r="H10" s="100">
        <v>0.067</v>
      </c>
      <c r="I10" s="178">
        <v>41795</v>
      </c>
      <c r="J10" s="127">
        <v>0.066</v>
      </c>
      <c r="K10" s="178">
        <v>41889</v>
      </c>
      <c r="L10" s="65">
        <v>0</v>
      </c>
      <c r="M10" s="127" t="s">
        <v>244</v>
      </c>
      <c r="N10" s="309">
        <f>TRUNC(AVERAGE(J10:J10),3)</f>
        <v>0.066</v>
      </c>
    </row>
    <row r="11" spans="1:14" ht="15.75" customHeight="1">
      <c r="A11" s="261" t="s">
        <v>247</v>
      </c>
      <c r="C11" s="10">
        <v>2014</v>
      </c>
      <c r="D11" s="16">
        <v>0.073</v>
      </c>
      <c r="E11" s="172">
        <v>41797</v>
      </c>
      <c r="F11" s="16">
        <v>0.069</v>
      </c>
      <c r="G11" s="172">
        <v>41750</v>
      </c>
      <c r="H11" s="16">
        <v>0.068</v>
      </c>
      <c r="I11" s="172">
        <v>41749</v>
      </c>
      <c r="J11" s="11">
        <v>0.067</v>
      </c>
      <c r="K11" s="172">
        <v>41747</v>
      </c>
      <c r="L11" s="40">
        <v>0</v>
      </c>
      <c r="M11" s="11" t="s">
        <v>245</v>
      </c>
      <c r="N11" s="310">
        <f>TRUNC(AVERAGE(J10:J11),3)</f>
        <v>0.066</v>
      </c>
    </row>
    <row r="12" spans="3:14" ht="15.75" customHeight="1" thickBot="1">
      <c r="C12" s="17">
        <v>2015</v>
      </c>
      <c r="D12" s="27">
        <v>0.075</v>
      </c>
      <c r="E12" s="169">
        <v>42165</v>
      </c>
      <c r="F12" s="27">
        <v>0.071</v>
      </c>
      <c r="G12" s="169">
        <v>42131</v>
      </c>
      <c r="H12" s="27">
        <v>0.07</v>
      </c>
      <c r="I12" s="169">
        <v>42130</v>
      </c>
      <c r="J12" s="18">
        <v>0.066</v>
      </c>
      <c r="K12" s="169">
        <v>42210</v>
      </c>
      <c r="L12" s="40">
        <v>0</v>
      </c>
      <c r="M12" s="18" t="s">
        <v>254</v>
      </c>
      <c r="N12" s="311">
        <f>TRUNC(AVERAGE(J10:J12),3)</f>
        <v>0.066</v>
      </c>
    </row>
    <row r="13" spans="1:14" ht="15.75" customHeight="1" thickBot="1">
      <c r="A13" s="261"/>
      <c r="C13" s="300"/>
      <c r="D13" s="301"/>
      <c r="E13" s="302"/>
      <c r="F13" s="301"/>
      <c r="G13" s="302"/>
      <c r="H13" s="301"/>
      <c r="I13" s="302"/>
      <c r="J13" s="303"/>
      <c r="K13" s="304"/>
      <c r="L13" s="266" t="s">
        <v>271</v>
      </c>
      <c r="M13" s="300"/>
      <c r="N13" s="320"/>
    </row>
    <row r="14" spans="1:14" ht="15.75" customHeight="1">
      <c r="A14" s="261"/>
      <c r="C14" s="10">
        <v>2016</v>
      </c>
      <c r="D14" s="16">
        <v>0.072</v>
      </c>
      <c r="E14" s="172">
        <v>42546</v>
      </c>
      <c r="F14" s="16">
        <v>0.072</v>
      </c>
      <c r="G14" s="172">
        <v>42534</v>
      </c>
      <c r="H14" s="16">
        <v>0.072</v>
      </c>
      <c r="I14" s="172">
        <v>42514</v>
      </c>
      <c r="J14" s="11">
        <v>0.071</v>
      </c>
      <c r="K14" s="181">
        <v>42531</v>
      </c>
      <c r="L14" s="40">
        <v>5</v>
      </c>
      <c r="M14" s="10" t="s">
        <v>260</v>
      </c>
      <c r="N14" s="310">
        <f>TRUNC(AVERAGE(J11:J14),3)</f>
        <v>0.068</v>
      </c>
    </row>
    <row r="15" spans="1:14" ht="15.75" customHeight="1" thickBot="1">
      <c r="A15" s="261"/>
      <c r="C15" s="17">
        <v>2017</v>
      </c>
      <c r="D15" s="27">
        <v>0.068</v>
      </c>
      <c r="E15" s="169">
        <v>43260</v>
      </c>
      <c r="F15" s="27">
        <v>0.067</v>
      </c>
      <c r="G15" s="169">
        <v>43235</v>
      </c>
      <c r="H15" s="27">
        <v>0.065</v>
      </c>
      <c r="I15" s="169">
        <v>43261</v>
      </c>
      <c r="J15" s="18">
        <v>0.064</v>
      </c>
      <c r="K15" s="169">
        <v>43267</v>
      </c>
      <c r="L15" s="41">
        <v>0</v>
      </c>
      <c r="M15" s="18" t="s">
        <v>302</v>
      </c>
      <c r="N15" s="310">
        <f>TRUNC(AVERAGE(J12:J15),3)</f>
        <v>0.067</v>
      </c>
    </row>
    <row r="16" spans="1:14" ht="15.75" customHeight="1">
      <c r="A16" s="261"/>
      <c r="B16" s="60"/>
      <c r="C16" s="128"/>
      <c r="D16" s="129"/>
      <c r="E16" s="212"/>
      <c r="F16" s="129"/>
      <c r="G16" s="128"/>
      <c r="H16" s="129"/>
      <c r="I16" s="128"/>
      <c r="J16" s="128"/>
      <c r="K16" s="128"/>
      <c r="L16" s="213"/>
      <c r="M16" s="213"/>
      <c r="N16" s="213"/>
    </row>
    <row r="17" spans="1:14" ht="15.75" customHeight="1" thickBot="1">
      <c r="A17" s="260"/>
      <c r="C17" s="60"/>
      <c r="D17" s="102"/>
      <c r="E17" s="214"/>
      <c r="F17" s="102"/>
      <c r="G17" s="60"/>
      <c r="H17" s="102"/>
      <c r="I17" s="60"/>
      <c r="J17" s="60"/>
      <c r="K17" s="60"/>
      <c r="L17" s="167"/>
      <c r="M17" s="167"/>
      <c r="N17" s="167"/>
    </row>
    <row r="18" spans="1:14" ht="15.75" customHeight="1">
      <c r="A18" s="273" t="s">
        <v>15</v>
      </c>
      <c r="B18" s="2"/>
      <c r="C18" s="295"/>
      <c r="D18" s="296"/>
      <c r="E18" s="297"/>
      <c r="F18" s="296"/>
      <c r="G18" s="297"/>
      <c r="H18" s="296"/>
      <c r="I18" s="297"/>
      <c r="J18" s="298"/>
      <c r="K18" s="297"/>
      <c r="L18" s="299"/>
      <c r="M18" s="330" t="s">
        <v>56</v>
      </c>
      <c r="N18" s="331"/>
    </row>
    <row r="19" spans="1:14" ht="15.75" customHeight="1" thickBot="1">
      <c r="A19" s="262"/>
      <c r="B19" s="3"/>
      <c r="C19" s="4" t="s">
        <v>2</v>
      </c>
      <c r="D19" s="96" t="s">
        <v>3</v>
      </c>
      <c r="E19" s="5" t="s">
        <v>58</v>
      </c>
      <c r="F19" s="96" t="s">
        <v>4</v>
      </c>
      <c r="G19" s="5" t="s">
        <v>58</v>
      </c>
      <c r="H19" s="96" t="s">
        <v>5</v>
      </c>
      <c r="I19" s="5" t="s">
        <v>58</v>
      </c>
      <c r="J19" s="6" t="s">
        <v>6</v>
      </c>
      <c r="K19" s="5" t="s">
        <v>58</v>
      </c>
      <c r="L19" s="4" t="s">
        <v>270</v>
      </c>
      <c r="M19" s="7" t="s">
        <v>142</v>
      </c>
      <c r="N19" s="8" t="s">
        <v>57</v>
      </c>
    </row>
    <row r="20" spans="1:14" ht="15.75" customHeight="1">
      <c r="A20" s="274" t="s">
        <v>45</v>
      </c>
      <c r="C20" s="10">
        <v>2008</v>
      </c>
      <c r="D20" s="26">
        <v>0.075</v>
      </c>
      <c r="E20" s="12">
        <v>39715</v>
      </c>
      <c r="F20" s="26">
        <v>0.074</v>
      </c>
      <c r="G20" s="12">
        <v>39619</v>
      </c>
      <c r="H20" s="16">
        <v>0.073</v>
      </c>
      <c r="I20" s="12">
        <v>39561</v>
      </c>
      <c r="J20" s="16">
        <v>0.073</v>
      </c>
      <c r="K20" s="45">
        <v>39647</v>
      </c>
      <c r="L20" s="40">
        <v>0</v>
      </c>
      <c r="M20" s="10" t="s">
        <v>188</v>
      </c>
      <c r="N20" s="310">
        <v>0.078</v>
      </c>
    </row>
    <row r="21" spans="1:14" ht="15.75" customHeight="1">
      <c r="A21" s="261" t="s">
        <v>101</v>
      </c>
      <c r="C21" s="10">
        <v>2009</v>
      </c>
      <c r="D21" s="26">
        <v>0.073</v>
      </c>
      <c r="E21" s="12">
        <v>39988</v>
      </c>
      <c r="F21" s="26">
        <v>0.07</v>
      </c>
      <c r="G21" s="12">
        <v>39990</v>
      </c>
      <c r="H21" s="26">
        <v>0.07</v>
      </c>
      <c r="I21" s="12">
        <v>39953</v>
      </c>
      <c r="J21" s="16">
        <v>0.069</v>
      </c>
      <c r="K21" s="45">
        <v>39991</v>
      </c>
      <c r="L21" s="40">
        <v>0</v>
      </c>
      <c r="M21" s="10" t="s">
        <v>199</v>
      </c>
      <c r="N21" s="310">
        <v>0.075</v>
      </c>
    </row>
    <row r="22" spans="1:14" ht="15.75" customHeight="1">
      <c r="A22" s="263"/>
      <c r="C22" s="10">
        <v>2010</v>
      </c>
      <c r="D22" s="26">
        <v>0.077</v>
      </c>
      <c r="E22" s="12">
        <v>40418</v>
      </c>
      <c r="F22" s="26">
        <v>0.075</v>
      </c>
      <c r="G22" s="12">
        <v>40354</v>
      </c>
      <c r="H22" s="26">
        <v>0.072</v>
      </c>
      <c r="I22" s="12">
        <v>40410</v>
      </c>
      <c r="J22" s="26">
        <v>0.072</v>
      </c>
      <c r="K22" s="45">
        <v>40328</v>
      </c>
      <c r="L22" s="40">
        <v>1</v>
      </c>
      <c r="M22" s="10" t="s">
        <v>205</v>
      </c>
      <c r="N22" s="310">
        <f aca="true" t="shared" si="0" ref="N22:N27">TRUNC(AVERAGE(J20:J22),3)</f>
        <v>0.071</v>
      </c>
    </row>
    <row r="23" spans="1:14" ht="15.75" customHeight="1">
      <c r="A23" s="263"/>
      <c r="C23" s="10">
        <v>2011</v>
      </c>
      <c r="D23" s="26">
        <v>0.089</v>
      </c>
      <c r="E23" s="12">
        <v>40740</v>
      </c>
      <c r="F23" s="26">
        <v>0.075</v>
      </c>
      <c r="G23" s="12">
        <v>40787</v>
      </c>
      <c r="H23" s="26">
        <v>0.074</v>
      </c>
      <c r="I23" s="12">
        <v>40702</v>
      </c>
      <c r="J23" s="26">
        <v>0.071</v>
      </c>
      <c r="K23" s="45">
        <v>40733</v>
      </c>
      <c r="L23" s="40">
        <v>1</v>
      </c>
      <c r="M23" s="10" t="s">
        <v>208</v>
      </c>
      <c r="N23" s="310">
        <f t="shared" si="0"/>
        <v>0.07</v>
      </c>
    </row>
    <row r="24" spans="1:14" ht="15.75" customHeight="1">
      <c r="A24" s="263"/>
      <c r="C24" s="10">
        <v>2012</v>
      </c>
      <c r="D24" s="26">
        <v>0.091</v>
      </c>
      <c r="E24" s="12">
        <v>41075</v>
      </c>
      <c r="F24" s="26">
        <v>0.084</v>
      </c>
      <c r="G24" s="12">
        <v>41144</v>
      </c>
      <c r="H24" s="26">
        <v>0.083</v>
      </c>
      <c r="I24" s="12">
        <v>41129</v>
      </c>
      <c r="J24" s="26">
        <v>0.08</v>
      </c>
      <c r="K24" s="45">
        <v>41123</v>
      </c>
      <c r="L24" s="40">
        <v>8</v>
      </c>
      <c r="M24" s="10" t="s">
        <v>209</v>
      </c>
      <c r="N24" s="310">
        <f t="shared" si="0"/>
        <v>0.074</v>
      </c>
    </row>
    <row r="25" spans="1:14" ht="15.75" customHeight="1">
      <c r="A25" s="263"/>
      <c r="C25" s="10">
        <v>2013</v>
      </c>
      <c r="D25" s="26">
        <v>0.074</v>
      </c>
      <c r="E25" s="12">
        <v>41871</v>
      </c>
      <c r="F25" s="26">
        <v>0.072</v>
      </c>
      <c r="G25" s="12">
        <v>41795</v>
      </c>
      <c r="H25" s="26">
        <v>0.068</v>
      </c>
      <c r="I25" s="12">
        <v>41890</v>
      </c>
      <c r="J25" s="26">
        <v>0.068</v>
      </c>
      <c r="K25" s="45">
        <v>41774</v>
      </c>
      <c r="L25" s="40">
        <v>0</v>
      </c>
      <c r="M25" s="10" t="s">
        <v>220</v>
      </c>
      <c r="N25" s="310">
        <f t="shared" si="0"/>
        <v>0.073</v>
      </c>
    </row>
    <row r="26" spans="1:14" ht="15.75" customHeight="1">
      <c r="A26" s="261"/>
      <c r="C26" s="10">
        <v>2014</v>
      </c>
      <c r="D26" s="16">
        <v>0.073</v>
      </c>
      <c r="E26" s="12">
        <v>41797</v>
      </c>
      <c r="F26" s="16">
        <v>0.071</v>
      </c>
      <c r="G26" s="12">
        <v>41796</v>
      </c>
      <c r="H26" s="16">
        <v>0.069</v>
      </c>
      <c r="I26" s="12">
        <v>41784</v>
      </c>
      <c r="J26" s="16">
        <v>0.066</v>
      </c>
      <c r="K26" s="45">
        <v>41907</v>
      </c>
      <c r="L26" s="40">
        <v>0</v>
      </c>
      <c r="M26" s="10" t="s">
        <v>222</v>
      </c>
      <c r="N26" s="310">
        <f t="shared" si="0"/>
        <v>0.071</v>
      </c>
    </row>
    <row r="27" spans="1:14" ht="15.75" customHeight="1" thickBot="1">
      <c r="A27" s="261"/>
      <c r="C27" s="17">
        <v>2015</v>
      </c>
      <c r="D27" s="27">
        <v>0.069</v>
      </c>
      <c r="E27" s="19">
        <v>42166</v>
      </c>
      <c r="F27" s="27">
        <v>0.066</v>
      </c>
      <c r="G27" s="19">
        <v>42131</v>
      </c>
      <c r="H27" s="27">
        <v>0.065</v>
      </c>
      <c r="I27" s="19">
        <v>42190</v>
      </c>
      <c r="J27" s="27">
        <v>0.064</v>
      </c>
      <c r="K27" s="46">
        <v>42152</v>
      </c>
      <c r="L27" s="41">
        <v>0</v>
      </c>
      <c r="M27" s="17" t="s">
        <v>254</v>
      </c>
      <c r="N27" s="311">
        <f t="shared" si="0"/>
        <v>0.066</v>
      </c>
    </row>
    <row r="28" spans="1:14" ht="15.75" customHeight="1" thickBot="1">
      <c r="A28" s="261"/>
      <c r="C28" s="300"/>
      <c r="D28" s="301"/>
      <c r="E28" s="302"/>
      <c r="F28" s="301"/>
      <c r="G28" s="302"/>
      <c r="H28" s="301"/>
      <c r="I28" s="302"/>
      <c r="J28" s="303"/>
      <c r="K28" s="304"/>
      <c r="L28" s="266" t="s">
        <v>271</v>
      </c>
      <c r="M28" s="300"/>
      <c r="N28" s="320"/>
    </row>
    <row r="29" spans="1:14" ht="15.75" customHeight="1">
      <c r="A29" s="261"/>
      <c r="C29" s="10">
        <v>2016</v>
      </c>
      <c r="D29" s="16">
        <v>0.078</v>
      </c>
      <c r="E29" s="172">
        <v>42534</v>
      </c>
      <c r="F29" s="16">
        <v>0.074</v>
      </c>
      <c r="G29" s="172">
        <v>42513</v>
      </c>
      <c r="H29" s="16">
        <v>0.072</v>
      </c>
      <c r="I29" s="172">
        <v>42514</v>
      </c>
      <c r="J29" s="11">
        <v>0.07</v>
      </c>
      <c r="K29" s="181">
        <v>42477</v>
      </c>
      <c r="L29" s="40">
        <v>3</v>
      </c>
      <c r="M29" s="10" t="s">
        <v>260</v>
      </c>
      <c r="N29" s="310">
        <f>TRUNC(AVERAGE(J26:J29),3)</f>
        <v>0.066</v>
      </c>
    </row>
    <row r="30" spans="1:14" ht="15.75" customHeight="1" thickBot="1">
      <c r="A30" s="261"/>
      <c r="C30" s="17">
        <v>2017</v>
      </c>
      <c r="D30" s="27">
        <v>0.071</v>
      </c>
      <c r="E30" s="169">
        <v>42896</v>
      </c>
      <c r="F30" s="27">
        <v>0.069</v>
      </c>
      <c r="G30" s="169">
        <v>42891</v>
      </c>
      <c r="H30" s="27">
        <v>0.066</v>
      </c>
      <c r="I30" s="169">
        <v>42890</v>
      </c>
      <c r="J30" s="18">
        <v>0.066</v>
      </c>
      <c r="K30" s="169">
        <v>42889</v>
      </c>
      <c r="L30" s="41">
        <v>1</v>
      </c>
      <c r="M30" s="18" t="s">
        <v>302</v>
      </c>
      <c r="N30" s="310">
        <f>TRUNC(AVERAGE(J27:J30),3)</f>
        <v>0.066</v>
      </c>
    </row>
    <row r="31" spans="1:14" ht="15.75" customHeight="1">
      <c r="A31" s="260"/>
      <c r="C31" s="128"/>
      <c r="D31" s="129"/>
      <c r="E31" s="212"/>
      <c r="F31" s="129"/>
      <c r="G31" s="128"/>
      <c r="H31" s="129"/>
      <c r="I31" s="128"/>
      <c r="J31" s="128"/>
      <c r="K31" s="128"/>
      <c r="L31" s="213"/>
      <c r="M31" s="213"/>
      <c r="N31" s="213"/>
    </row>
    <row r="32" spans="1:12" ht="15.75" customHeight="1" thickBot="1">
      <c r="A32" s="260"/>
      <c r="L32" s="306"/>
    </row>
    <row r="33" spans="1:14" ht="15.75" customHeight="1">
      <c r="A33" s="273" t="s">
        <v>274</v>
      </c>
      <c r="C33" s="295"/>
      <c r="D33" s="296"/>
      <c r="E33" s="297"/>
      <c r="F33" s="296"/>
      <c r="G33" s="297"/>
      <c r="H33" s="296"/>
      <c r="I33" s="297"/>
      <c r="J33" s="298"/>
      <c r="K33" s="297"/>
      <c r="L33" s="299"/>
      <c r="M33" s="330" t="s">
        <v>56</v>
      </c>
      <c r="N33" s="331"/>
    </row>
    <row r="34" spans="1:14" ht="15.75" customHeight="1" thickBot="1">
      <c r="A34" s="260"/>
      <c r="C34" s="4" t="s">
        <v>2</v>
      </c>
      <c r="D34" s="96" t="s">
        <v>3</v>
      </c>
      <c r="E34" s="5" t="s">
        <v>58</v>
      </c>
      <c r="F34" s="96" t="s">
        <v>4</v>
      </c>
      <c r="G34" s="5" t="s">
        <v>58</v>
      </c>
      <c r="H34" s="96" t="s">
        <v>5</v>
      </c>
      <c r="I34" s="5" t="s">
        <v>58</v>
      </c>
      <c r="J34" s="6" t="s">
        <v>6</v>
      </c>
      <c r="K34" s="5" t="s">
        <v>58</v>
      </c>
      <c r="L34" s="4" t="s">
        <v>270</v>
      </c>
      <c r="M34" s="7" t="s">
        <v>142</v>
      </c>
      <c r="N34" s="8" t="s">
        <v>57</v>
      </c>
    </row>
    <row r="35" spans="1:14" ht="15.75" customHeight="1">
      <c r="A35" s="274" t="s">
        <v>249</v>
      </c>
      <c r="C35" s="14">
        <v>2014</v>
      </c>
      <c r="D35" s="182">
        <v>0.061</v>
      </c>
      <c r="E35" s="183">
        <v>41854</v>
      </c>
      <c r="F35" s="182">
        <v>0.061</v>
      </c>
      <c r="G35" s="183">
        <v>41797</v>
      </c>
      <c r="H35" s="182">
        <v>0.059</v>
      </c>
      <c r="I35" s="178">
        <v>41778</v>
      </c>
      <c r="J35" s="184">
        <v>0.058</v>
      </c>
      <c r="K35" s="185">
        <v>41790</v>
      </c>
      <c r="L35" s="65">
        <v>0</v>
      </c>
      <c r="M35" s="14" t="s">
        <v>248</v>
      </c>
      <c r="N35" s="309">
        <f>TRUNC(AVERAGE(J35:J35),3)</f>
        <v>0.058</v>
      </c>
    </row>
    <row r="36" spans="1:14" ht="15.75" customHeight="1" thickBot="1">
      <c r="A36" s="261" t="s">
        <v>250</v>
      </c>
      <c r="C36" s="205">
        <v>2015</v>
      </c>
      <c r="D36" s="207">
        <v>0.071</v>
      </c>
      <c r="E36" s="208">
        <v>42165</v>
      </c>
      <c r="F36" s="207">
        <v>0.067</v>
      </c>
      <c r="G36" s="208">
        <v>42131</v>
      </c>
      <c r="H36" s="207">
        <v>0.063</v>
      </c>
      <c r="I36" s="209">
        <v>42166</v>
      </c>
      <c r="J36" s="210">
        <v>0.062</v>
      </c>
      <c r="K36" s="211">
        <v>42210</v>
      </c>
      <c r="L36" s="206">
        <v>0</v>
      </c>
      <c r="M36" s="205" t="s">
        <v>255</v>
      </c>
      <c r="N36" s="311">
        <f>TRUNC(AVERAGE(J35:J36),3)</f>
        <v>0.06</v>
      </c>
    </row>
    <row r="37" spans="3:14" ht="15.75" customHeight="1" thickBot="1">
      <c r="C37" s="300"/>
      <c r="D37" s="301"/>
      <c r="E37" s="302"/>
      <c r="F37" s="301"/>
      <c r="G37" s="302"/>
      <c r="H37" s="301"/>
      <c r="I37" s="302"/>
      <c r="J37" s="303"/>
      <c r="K37" s="304"/>
      <c r="L37" s="266" t="s">
        <v>271</v>
      </c>
      <c r="M37" s="300"/>
      <c r="N37" s="320"/>
    </row>
    <row r="38" spans="1:14" ht="15.75" customHeight="1">
      <c r="A38" s="261"/>
      <c r="C38" s="10">
        <v>2016</v>
      </c>
      <c r="D38" s="16">
        <v>0.071</v>
      </c>
      <c r="E38" s="172">
        <v>42513</v>
      </c>
      <c r="F38" s="16">
        <v>0.07</v>
      </c>
      <c r="G38" s="172">
        <v>42514</v>
      </c>
      <c r="H38" s="16">
        <v>0.065</v>
      </c>
      <c r="I38" s="172">
        <v>42527</v>
      </c>
      <c r="J38" s="11">
        <v>0.063</v>
      </c>
      <c r="K38" s="181">
        <v>42512</v>
      </c>
      <c r="L38" s="40">
        <v>1</v>
      </c>
      <c r="M38" s="10" t="s">
        <v>260</v>
      </c>
      <c r="N38" s="310">
        <f>TRUNC(AVERAGE(J35:J38),3)</f>
        <v>0.061</v>
      </c>
    </row>
    <row r="39" spans="1:14" ht="15.75" customHeight="1" thickBot="1">
      <c r="A39" s="261"/>
      <c r="C39" s="17">
        <v>2017</v>
      </c>
      <c r="D39" s="27">
        <v>0.067</v>
      </c>
      <c r="E39" s="169">
        <v>42895</v>
      </c>
      <c r="F39" s="27">
        <v>0.065</v>
      </c>
      <c r="G39" s="169">
        <v>42896</v>
      </c>
      <c r="H39" s="27">
        <v>0.062</v>
      </c>
      <c r="I39" s="169">
        <v>42888</v>
      </c>
      <c r="J39" s="18">
        <v>0.062</v>
      </c>
      <c r="K39" s="169">
        <v>42869</v>
      </c>
      <c r="L39" s="41">
        <v>0</v>
      </c>
      <c r="M39" s="18" t="s">
        <v>302</v>
      </c>
      <c r="N39" s="310">
        <f>TRUNC(AVERAGE(J36:J39),3)</f>
        <v>0.062</v>
      </c>
    </row>
    <row r="40" spans="1:14" ht="15.75" customHeight="1">
      <c r="A40" s="260"/>
      <c r="C40" s="128"/>
      <c r="D40" s="129"/>
      <c r="E40" s="212"/>
      <c r="F40" s="129"/>
      <c r="G40" s="128"/>
      <c r="H40" s="129"/>
      <c r="I40" s="128"/>
      <c r="J40" s="128"/>
      <c r="K40" s="128"/>
      <c r="L40" s="213"/>
      <c r="M40" s="213"/>
      <c r="N40" s="213"/>
    </row>
    <row r="41" spans="1:12" ht="15.75" customHeight="1" thickBot="1">
      <c r="A41" s="260"/>
      <c r="L41" s="306"/>
    </row>
    <row r="42" spans="1:14" ht="15.75" customHeight="1">
      <c r="A42" s="273" t="s">
        <v>48</v>
      </c>
      <c r="C42" s="295"/>
      <c r="D42" s="296"/>
      <c r="E42" s="297"/>
      <c r="F42" s="296"/>
      <c r="G42" s="297"/>
      <c r="H42" s="296"/>
      <c r="I42" s="297"/>
      <c r="J42" s="298"/>
      <c r="K42" s="297"/>
      <c r="L42" s="305"/>
      <c r="M42" s="332" t="s">
        <v>56</v>
      </c>
      <c r="N42" s="331"/>
    </row>
    <row r="43" spans="1:14" ht="15.75" customHeight="1" thickBot="1">
      <c r="A43" s="262"/>
      <c r="B43" s="21"/>
      <c r="C43" s="4" t="s">
        <v>2</v>
      </c>
      <c r="D43" s="96" t="s">
        <v>3</v>
      </c>
      <c r="E43" s="5" t="s">
        <v>58</v>
      </c>
      <c r="F43" s="96" t="s">
        <v>4</v>
      </c>
      <c r="G43" s="5" t="s">
        <v>58</v>
      </c>
      <c r="H43" s="96" t="s">
        <v>5</v>
      </c>
      <c r="I43" s="5" t="s">
        <v>58</v>
      </c>
      <c r="J43" s="6" t="s">
        <v>6</v>
      </c>
      <c r="K43" s="5" t="s">
        <v>58</v>
      </c>
      <c r="L43" s="142" t="s">
        <v>270</v>
      </c>
      <c r="M43" s="22" t="s">
        <v>142</v>
      </c>
      <c r="N43" s="8" t="s">
        <v>57</v>
      </c>
    </row>
    <row r="44" spans="1:14" ht="15.75" customHeight="1">
      <c r="A44" s="272" t="s">
        <v>49</v>
      </c>
      <c r="C44" s="10">
        <v>2008</v>
      </c>
      <c r="D44" s="26">
        <v>0.065</v>
      </c>
      <c r="E44" s="12">
        <v>39645</v>
      </c>
      <c r="F44" s="26">
        <v>0.064</v>
      </c>
      <c r="G44" s="12">
        <v>39647</v>
      </c>
      <c r="H44" s="16">
        <v>0.064</v>
      </c>
      <c r="I44" s="12">
        <v>39561</v>
      </c>
      <c r="J44" s="16">
        <v>0.062</v>
      </c>
      <c r="K44" s="45">
        <v>39646</v>
      </c>
      <c r="L44" s="40">
        <v>0</v>
      </c>
      <c r="M44" s="10" t="s">
        <v>188</v>
      </c>
      <c r="N44" s="310">
        <v>0.071</v>
      </c>
    </row>
    <row r="45" spans="1:14" ht="15.75" customHeight="1">
      <c r="A45" s="265" t="s">
        <v>108</v>
      </c>
      <c r="C45" s="10">
        <v>2009</v>
      </c>
      <c r="D45" s="26">
        <v>0.071</v>
      </c>
      <c r="E45" s="12">
        <v>39991</v>
      </c>
      <c r="F45" s="26">
        <v>0.07</v>
      </c>
      <c r="G45" s="12">
        <v>39953</v>
      </c>
      <c r="H45" s="16">
        <v>0.069</v>
      </c>
      <c r="I45" s="12">
        <v>39957</v>
      </c>
      <c r="J45" s="16">
        <v>0.068</v>
      </c>
      <c r="K45" s="45">
        <v>39988</v>
      </c>
      <c r="L45" s="40">
        <v>0</v>
      </c>
      <c r="M45" s="10" t="s">
        <v>199</v>
      </c>
      <c r="N45" s="310">
        <v>0.069</v>
      </c>
    </row>
    <row r="46" spans="1:14" ht="15.75" customHeight="1">
      <c r="A46" s="262"/>
      <c r="C46" s="10">
        <v>2010</v>
      </c>
      <c r="D46" s="26">
        <v>0.073</v>
      </c>
      <c r="E46" s="12">
        <v>40283</v>
      </c>
      <c r="F46" s="26">
        <v>0.069</v>
      </c>
      <c r="G46" s="12">
        <v>40282</v>
      </c>
      <c r="H46" s="16">
        <v>0.068</v>
      </c>
      <c r="I46" s="12">
        <v>40279</v>
      </c>
      <c r="J46" s="16">
        <v>0.067</v>
      </c>
      <c r="K46" s="45">
        <v>40410</v>
      </c>
      <c r="L46" s="40">
        <v>0</v>
      </c>
      <c r="M46" s="10" t="s">
        <v>205</v>
      </c>
      <c r="N46" s="310">
        <f aca="true" t="shared" si="1" ref="N46:N51">TRUNC(AVERAGE(J44:J46),3)</f>
        <v>0.065</v>
      </c>
    </row>
    <row r="47" spans="1:14" ht="15.75" customHeight="1">
      <c r="A47" s="262"/>
      <c r="C47" s="10">
        <v>2011</v>
      </c>
      <c r="D47" s="26">
        <v>0.074</v>
      </c>
      <c r="E47" s="12">
        <v>40711</v>
      </c>
      <c r="F47" s="26">
        <v>0.072</v>
      </c>
      <c r="G47" s="12">
        <v>40702</v>
      </c>
      <c r="H47" s="26">
        <v>0.071</v>
      </c>
      <c r="I47" s="12">
        <v>40789</v>
      </c>
      <c r="J47" s="16">
        <v>0.07</v>
      </c>
      <c r="K47" s="45">
        <v>40724</v>
      </c>
      <c r="L47" s="40">
        <v>0</v>
      </c>
      <c r="M47" s="10" t="s">
        <v>208</v>
      </c>
      <c r="N47" s="310">
        <f t="shared" si="1"/>
        <v>0.068</v>
      </c>
    </row>
    <row r="48" spans="1:14" ht="15.75" customHeight="1">
      <c r="A48" s="262"/>
      <c r="C48" s="10">
        <v>2012</v>
      </c>
      <c r="D48" s="26">
        <v>0.081</v>
      </c>
      <c r="E48" s="12">
        <v>41093</v>
      </c>
      <c r="F48" s="26">
        <v>0.081</v>
      </c>
      <c r="G48" s="12">
        <v>41088</v>
      </c>
      <c r="H48" s="26">
        <v>0.079</v>
      </c>
      <c r="I48" s="12">
        <v>41075</v>
      </c>
      <c r="J48" s="16">
        <v>0.075</v>
      </c>
      <c r="K48" s="45">
        <v>41048</v>
      </c>
      <c r="L48" s="40">
        <v>3</v>
      </c>
      <c r="M48" s="10" t="s">
        <v>209</v>
      </c>
      <c r="N48" s="310">
        <f t="shared" si="1"/>
        <v>0.07</v>
      </c>
    </row>
    <row r="49" spans="1:14" ht="15.75" customHeight="1">
      <c r="A49" s="262"/>
      <c r="C49" s="10">
        <v>2013</v>
      </c>
      <c r="D49" s="16">
        <v>0.065</v>
      </c>
      <c r="E49" s="12">
        <v>41430</v>
      </c>
      <c r="F49" s="16">
        <v>0.062</v>
      </c>
      <c r="G49" s="12">
        <v>41446</v>
      </c>
      <c r="H49" s="16">
        <v>0.061</v>
      </c>
      <c r="I49" s="12">
        <v>41445</v>
      </c>
      <c r="J49" s="16">
        <v>0.061</v>
      </c>
      <c r="K49" s="45">
        <v>41409</v>
      </c>
      <c r="L49" s="40">
        <v>0</v>
      </c>
      <c r="M49" s="10" t="s">
        <v>220</v>
      </c>
      <c r="N49" s="310">
        <f t="shared" si="1"/>
        <v>0.068</v>
      </c>
    </row>
    <row r="50" spans="1:14" ht="15.75" customHeight="1">
      <c r="A50" s="265"/>
      <c r="C50" s="10">
        <v>2014</v>
      </c>
      <c r="D50" s="16">
        <v>0.064</v>
      </c>
      <c r="E50" s="12">
        <v>41797</v>
      </c>
      <c r="F50" s="16">
        <v>0.057</v>
      </c>
      <c r="G50" s="12">
        <v>41750</v>
      </c>
      <c r="H50" s="16">
        <v>0.057</v>
      </c>
      <c r="I50" s="12">
        <v>41749</v>
      </c>
      <c r="J50" s="16">
        <v>0.054</v>
      </c>
      <c r="K50" s="45">
        <v>41791</v>
      </c>
      <c r="L50" s="40">
        <v>0</v>
      </c>
      <c r="M50" s="10" t="s">
        <v>222</v>
      </c>
      <c r="N50" s="310">
        <f t="shared" si="1"/>
        <v>0.063</v>
      </c>
    </row>
    <row r="51" spans="1:14" ht="15.75" customHeight="1" thickBot="1">
      <c r="A51" s="265"/>
      <c r="C51" s="17">
        <v>2015</v>
      </c>
      <c r="D51" s="27">
        <v>0.064</v>
      </c>
      <c r="E51" s="19">
        <v>42210</v>
      </c>
      <c r="F51" s="27">
        <v>0.061</v>
      </c>
      <c r="G51" s="19">
        <v>42165</v>
      </c>
      <c r="H51" s="27">
        <v>0.059</v>
      </c>
      <c r="I51" s="19">
        <v>42166</v>
      </c>
      <c r="J51" s="27">
        <v>0.058</v>
      </c>
      <c r="K51" s="46">
        <v>42112</v>
      </c>
      <c r="L51" s="41">
        <v>0</v>
      </c>
      <c r="M51" s="17" t="s">
        <v>254</v>
      </c>
      <c r="N51" s="311">
        <f t="shared" si="1"/>
        <v>0.057</v>
      </c>
    </row>
    <row r="52" spans="1:14" ht="15.75" customHeight="1" thickBot="1">
      <c r="A52" s="265"/>
      <c r="C52" s="300"/>
      <c r="D52" s="301"/>
      <c r="E52" s="302"/>
      <c r="F52" s="301"/>
      <c r="G52" s="302"/>
      <c r="H52" s="301"/>
      <c r="I52" s="302"/>
      <c r="J52" s="303"/>
      <c r="K52" s="304"/>
      <c r="L52" s="266" t="s">
        <v>271</v>
      </c>
      <c r="M52" s="300"/>
      <c r="N52" s="320"/>
    </row>
    <row r="53" spans="1:14" ht="15.75" customHeight="1">
      <c r="A53" s="265"/>
      <c r="C53" s="10">
        <v>2016</v>
      </c>
      <c r="D53" s="16">
        <v>0.075</v>
      </c>
      <c r="E53" s="172">
        <v>42514</v>
      </c>
      <c r="F53" s="16">
        <v>0.069</v>
      </c>
      <c r="G53" s="172">
        <v>42478</v>
      </c>
      <c r="H53" s="16">
        <v>0.068</v>
      </c>
      <c r="I53" s="172">
        <v>42534</v>
      </c>
      <c r="J53" s="11">
        <v>0.067</v>
      </c>
      <c r="K53" s="181">
        <v>42524</v>
      </c>
      <c r="L53" s="40">
        <v>1</v>
      </c>
      <c r="M53" s="10" t="s">
        <v>260</v>
      </c>
      <c r="N53" s="310">
        <f>TRUNC(AVERAGE(J50:J53),3)</f>
        <v>0.059</v>
      </c>
    </row>
    <row r="54" spans="1:14" ht="15.75" customHeight="1" thickBot="1">
      <c r="A54" s="265"/>
      <c r="C54" s="17">
        <v>2017</v>
      </c>
      <c r="D54" s="27">
        <v>0.074</v>
      </c>
      <c r="E54" s="169">
        <v>42889</v>
      </c>
      <c r="F54" s="27">
        <v>0.07</v>
      </c>
      <c r="G54" s="169">
        <v>42896</v>
      </c>
      <c r="H54" s="27">
        <v>0.068</v>
      </c>
      <c r="I54" s="169">
        <v>42895</v>
      </c>
      <c r="J54" s="18">
        <v>0.063</v>
      </c>
      <c r="K54" s="169">
        <v>42890</v>
      </c>
      <c r="L54" s="41">
        <v>1</v>
      </c>
      <c r="M54" s="18" t="s">
        <v>302</v>
      </c>
      <c r="N54" s="310">
        <f>TRUNC(AVERAGE(J51:J54),3)</f>
        <v>0.062</v>
      </c>
    </row>
    <row r="55" spans="1:14" ht="15.75" customHeight="1">
      <c r="A55" s="260"/>
      <c r="C55" s="128"/>
      <c r="D55" s="129"/>
      <c r="E55" s="212"/>
      <c r="F55" s="129"/>
      <c r="G55" s="128"/>
      <c r="H55" s="129"/>
      <c r="I55" s="128"/>
      <c r="J55" s="128"/>
      <c r="K55" s="128"/>
      <c r="L55" s="213"/>
      <c r="M55" s="213"/>
      <c r="N55" s="213"/>
    </row>
    <row r="56" ht="15.75" customHeight="1" thickBot="1">
      <c r="A56" s="260"/>
    </row>
    <row r="57" spans="1:14" ht="15.75" customHeight="1">
      <c r="A57" s="273" t="s">
        <v>22</v>
      </c>
      <c r="C57" s="295"/>
      <c r="D57" s="296"/>
      <c r="E57" s="297"/>
      <c r="F57" s="296"/>
      <c r="G57" s="297"/>
      <c r="H57" s="296"/>
      <c r="I57" s="297"/>
      <c r="J57" s="298"/>
      <c r="K57" s="297"/>
      <c r="L57" s="305"/>
      <c r="M57" s="332" t="s">
        <v>56</v>
      </c>
      <c r="N57" s="331"/>
    </row>
    <row r="58" spans="1:14" ht="15.75" customHeight="1" thickBot="1">
      <c r="A58" s="264"/>
      <c r="B58" s="21"/>
      <c r="C58" s="4" t="s">
        <v>2</v>
      </c>
      <c r="D58" s="96" t="s">
        <v>3</v>
      </c>
      <c r="E58" s="5" t="s">
        <v>58</v>
      </c>
      <c r="F58" s="96" t="s">
        <v>4</v>
      </c>
      <c r="G58" s="5" t="s">
        <v>58</v>
      </c>
      <c r="H58" s="96" t="s">
        <v>5</v>
      </c>
      <c r="I58" s="5" t="s">
        <v>58</v>
      </c>
      <c r="J58" s="6" t="s">
        <v>6</v>
      </c>
      <c r="K58" s="5" t="s">
        <v>58</v>
      </c>
      <c r="L58" s="142" t="s">
        <v>270</v>
      </c>
      <c r="M58" s="22" t="s">
        <v>142</v>
      </c>
      <c r="N58" s="8" t="s">
        <v>57</v>
      </c>
    </row>
    <row r="59" spans="1:14" ht="15.75" customHeight="1">
      <c r="A59" s="272" t="s">
        <v>203</v>
      </c>
      <c r="C59" s="10">
        <v>2008</v>
      </c>
      <c r="D59" s="26">
        <v>0.087</v>
      </c>
      <c r="E59" s="12">
        <v>39646</v>
      </c>
      <c r="F59" s="16">
        <v>0.079</v>
      </c>
      <c r="G59" s="12">
        <v>39619</v>
      </c>
      <c r="H59" s="16">
        <v>0.078</v>
      </c>
      <c r="I59" s="12">
        <v>39647</v>
      </c>
      <c r="J59" s="16">
        <v>0.073</v>
      </c>
      <c r="K59" s="45">
        <v>39561</v>
      </c>
      <c r="L59" s="40">
        <v>3</v>
      </c>
      <c r="M59" s="10" t="s">
        <v>188</v>
      </c>
      <c r="N59" s="310">
        <v>0.078</v>
      </c>
    </row>
    <row r="60" spans="1:14" ht="15.75" customHeight="1">
      <c r="A60" s="265" t="s">
        <v>197</v>
      </c>
      <c r="C60" s="10">
        <v>2009</v>
      </c>
      <c r="D60" s="26">
        <v>0.075</v>
      </c>
      <c r="E60" s="12">
        <v>39988</v>
      </c>
      <c r="F60" s="16">
        <v>0.073</v>
      </c>
      <c r="G60" s="12">
        <v>39953</v>
      </c>
      <c r="H60" s="16">
        <v>0.072</v>
      </c>
      <c r="I60" s="12">
        <v>39957</v>
      </c>
      <c r="J60" s="16">
        <v>0.071</v>
      </c>
      <c r="K60" s="45">
        <v>39971</v>
      </c>
      <c r="L60" s="40">
        <v>0</v>
      </c>
      <c r="M60" s="10" t="s">
        <v>199</v>
      </c>
      <c r="N60" s="310">
        <v>0.076</v>
      </c>
    </row>
    <row r="61" spans="1:14" ht="15.75" customHeight="1">
      <c r="A61" s="272" t="s">
        <v>215</v>
      </c>
      <c r="C61" s="10" t="s">
        <v>214</v>
      </c>
      <c r="D61" s="26">
        <v>0.077</v>
      </c>
      <c r="E61" s="12">
        <v>40409</v>
      </c>
      <c r="F61" s="16">
        <v>0.075</v>
      </c>
      <c r="G61" s="12">
        <v>40283</v>
      </c>
      <c r="H61" s="16">
        <v>0.072</v>
      </c>
      <c r="I61" s="12">
        <v>40328</v>
      </c>
      <c r="J61" s="16">
        <v>0.072</v>
      </c>
      <c r="K61" s="45">
        <v>40282</v>
      </c>
      <c r="L61" s="40">
        <v>1</v>
      </c>
      <c r="M61" s="10" t="s">
        <v>295</v>
      </c>
      <c r="N61" s="310">
        <f aca="true" t="shared" si="2" ref="N61:N66">TRUNC(AVERAGE(J59:J61),3)</f>
        <v>0.072</v>
      </c>
    </row>
    <row r="62" spans="1:14" ht="15.75" customHeight="1">
      <c r="A62" s="265" t="s">
        <v>207</v>
      </c>
      <c r="C62" s="10">
        <v>2011</v>
      </c>
      <c r="D62" s="26">
        <v>0.085</v>
      </c>
      <c r="E62" s="12">
        <v>40724</v>
      </c>
      <c r="F62" s="26">
        <v>0.075</v>
      </c>
      <c r="G62" s="12">
        <v>40787</v>
      </c>
      <c r="H62" s="26">
        <v>0.072</v>
      </c>
      <c r="I62" s="12">
        <v>40700</v>
      </c>
      <c r="J62" s="16">
        <v>0.071</v>
      </c>
      <c r="K62" s="45">
        <v>40772</v>
      </c>
      <c r="L62" s="40">
        <v>1</v>
      </c>
      <c r="M62" s="10" t="s">
        <v>294</v>
      </c>
      <c r="N62" s="310">
        <f t="shared" si="2"/>
        <v>0.071</v>
      </c>
    </row>
    <row r="63" spans="1:14" ht="15.75" customHeight="1">
      <c r="A63" s="265"/>
      <c r="C63" s="10">
        <v>2012</v>
      </c>
      <c r="D63" s="26">
        <v>0.078</v>
      </c>
      <c r="E63" s="12">
        <v>41088</v>
      </c>
      <c r="F63" s="26">
        <v>0.078</v>
      </c>
      <c r="G63" s="12">
        <v>41069</v>
      </c>
      <c r="H63" s="26">
        <v>0.077</v>
      </c>
      <c r="I63" s="12">
        <v>41075</v>
      </c>
      <c r="J63" s="16">
        <v>0.076</v>
      </c>
      <c r="K63" s="45">
        <v>41048</v>
      </c>
      <c r="L63" s="40">
        <v>4</v>
      </c>
      <c r="M63" s="10" t="s">
        <v>299</v>
      </c>
      <c r="N63" s="310">
        <f t="shared" si="2"/>
        <v>0.073</v>
      </c>
    </row>
    <row r="64" spans="1:14" ht="15.75" customHeight="1">
      <c r="A64" s="265"/>
      <c r="C64" s="10">
        <v>2013</v>
      </c>
      <c r="D64" s="26">
        <v>0.065</v>
      </c>
      <c r="E64" s="12">
        <v>41445</v>
      </c>
      <c r="F64" s="16">
        <v>0.064</v>
      </c>
      <c r="G64" s="12">
        <v>41526</v>
      </c>
      <c r="H64" s="16">
        <v>0.063</v>
      </c>
      <c r="I64" s="12">
        <v>41511</v>
      </c>
      <c r="J64" s="16">
        <v>0.063</v>
      </c>
      <c r="K64" s="45">
        <v>41446</v>
      </c>
      <c r="L64" s="40">
        <v>0</v>
      </c>
      <c r="M64" s="10" t="s">
        <v>220</v>
      </c>
      <c r="N64" s="310">
        <f t="shared" si="2"/>
        <v>0.07</v>
      </c>
    </row>
    <row r="65" spans="1:14" ht="15.75" customHeight="1">
      <c r="A65" s="260"/>
      <c r="C65" s="10">
        <v>2014</v>
      </c>
      <c r="D65" s="26">
        <v>0.064</v>
      </c>
      <c r="E65" s="12">
        <v>41797</v>
      </c>
      <c r="F65" s="16">
        <v>0.061</v>
      </c>
      <c r="G65" s="12">
        <v>41842</v>
      </c>
      <c r="H65" s="16">
        <v>0.059</v>
      </c>
      <c r="I65" s="12">
        <v>41749</v>
      </c>
      <c r="J65" s="16">
        <v>0.058</v>
      </c>
      <c r="K65" s="45">
        <v>41855</v>
      </c>
      <c r="L65" s="40">
        <v>0</v>
      </c>
      <c r="M65" s="10" t="s">
        <v>222</v>
      </c>
      <c r="N65" s="310">
        <f t="shared" si="2"/>
        <v>0.065</v>
      </c>
    </row>
    <row r="66" spans="1:14" ht="15.75" customHeight="1" thickBot="1">
      <c r="A66" s="260"/>
      <c r="C66" s="17">
        <v>2015</v>
      </c>
      <c r="D66" s="126">
        <v>0.068</v>
      </c>
      <c r="E66" s="19">
        <v>42253</v>
      </c>
      <c r="F66" s="27">
        <v>0.067</v>
      </c>
      <c r="G66" s="19">
        <v>42264</v>
      </c>
      <c r="H66" s="27">
        <v>0.063</v>
      </c>
      <c r="I66" s="19">
        <v>42263</v>
      </c>
      <c r="J66" s="27">
        <v>0.063</v>
      </c>
      <c r="K66" s="46">
        <v>42254</v>
      </c>
      <c r="L66" s="41">
        <v>0</v>
      </c>
      <c r="M66" s="17" t="s">
        <v>254</v>
      </c>
      <c r="N66" s="311">
        <f t="shared" si="2"/>
        <v>0.061</v>
      </c>
    </row>
    <row r="67" spans="1:14" ht="15.75" customHeight="1" thickBot="1">
      <c r="A67" s="260"/>
      <c r="C67" s="300"/>
      <c r="D67" s="301"/>
      <c r="E67" s="302"/>
      <c r="F67" s="301"/>
      <c r="G67" s="302"/>
      <c r="H67" s="301"/>
      <c r="I67" s="302"/>
      <c r="J67" s="303"/>
      <c r="K67" s="304"/>
      <c r="L67" s="266" t="s">
        <v>271</v>
      </c>
      <c r="M67" s="300"/>
      <c r="N67" s="320"/>
    </row>
    <row r="68" spans="1:14" ht="15.75" customHeight="1">
      <c r="A68" s="260"/>
      <c r="C68" s="10">
        <v>2016</v>
      </c>
      <c r="D68" s="16">
        <v>0.075</v>
      </c>
      <c r="E68" s="172">
        <v>42531</v>
      </c>
      <c r="F68" s="16">
        <v>0.072</v>
      </c>
      <c r="G68" s="172">
        <v>42534</v>
      </c>
      <c r="H68" s="16">
        <v>0.071</v>
      </c>
      <c r="I68" s="172">
        <v>42478</v>
      </c>
      <c r="J68" s="11">
        <v>0.069</v>
      </c>
      <c r="K68" s="181">
        <v>42635</v>
      </c>
      <c r="L68" s="40">
        <v>3</v>
      </c>
      <c r="M68" s="10" t="s">
        <v>260</v>
      </c>
      <c r="N68" s="310">
        <f>TRUNC(AVERAGE(J65:J68),3)</f>
        <v>0.063</v>
      </c>
    </row>
    <row r="69" spans="1:14" ht="15.75" customHeight="1" thickBot="1">
      <c r="A69" s="260"/>
      <c r="C69" s="17">
        <v>2017</v>
      </c>
      <c r="D69" s="27">
        <v>0.072</v>
      </c>
      <c r="E69" s="169">
        <v>42896</v>
      </c>
      <c r="F69" s="27">
        <v>0.071</v>
      </c>
      <c r="G69" s="169">
        <v>43369</v>
      </c>
      <c r="H69" s="27">
        <v>0.069</v>
      </c>
      <c r="I69" s="169">
        <v>43254</v>
      </c>
      <c r="J69" s="18">
        <v>0.069</v>
      </c>
      <c r="K69" s="169">
        <v>43253</v>
      </c>
      <c r="L69" s="41">
        <v>2</v>
      </c>
      <c r="M69" s="18" t="s">
        <v>302</v>
      </c>
      <c r="N69" s="310">
        <f>TRUNC(AVERAGE(J66:J69),3)</f>
        <v>0.067</v>
      </c>
    </row>
    <row r="70" spans="1:14" ht="15.75" customHeight="1">
      <c r="A70" s="260"/>
      <c r="B70" s="60"/>
      <c r="C70" s="258" t="s">
        <v>306</v>
      </c>
      <c r="D70" s="129"/>
      <c r="E70" s="212"/>
      <c r="F70" s="129"/>
      <c r="G70" s="128"/>
      <c r="H70" s="129"/>
      <c r="I70" s="128"/>
      <c r="J70" s="128"/>
      <c r="K70" s="128"/>
      <c r="L70" s="213"/>
      <c r="M70" s="213"/>
      <c r="N70" s="213"/>
    </row>
    <row r="71" spans="1:14" ht="15.75" customHeight="1">
      <c r="A71" s="260"/>
      <c r="B71" s="60"/>
      <c r="C71" s="259" t="s">
        <v>265</v>
      </c>
      <c r="D71" s="102"/>
      <c r="E71" s="214"/>
      <c r="F71" s="102"/>
      <c r="G71" s="60"/>
      <c r="H71" s="102"/>
      <c r="I71" s="60"/>
      <c r="J71" s="60"/>
      <c r="K71" s="60"/>
      <c r="L71" s="167"/>
      <c r="M71" s="167"/>
      <c r="N71" s="167"/>
    </row>
    <row r="72" spans="1:14" ht="15.75" customHeight="1">
      <c r="A72" s="262"/>
      <c r="C72" s="11"/>
      <c r="D72" s="16"/>
      <c r="E72" s="12"/>
      <c r="F72" s="16"/>
      <c r="G72" s="12"/>
      <c r="H72" s="16"/>
      <c r="I72" s="12"/>
      <c r="J72" s="13"/>
      <c r="K72" s="12"/>
      <c r="L72" s="42"/>
      <c r="M72" s="42"/>
      <c r="N72" s="42"/>
    </row>
    <row r="73" ht="15.75" customHeight="1" thickBot="1">
      <c r="A73" s="260"/>
    </row>
    <row r="74" spans="1:14" ht="15.75" customHeight="1">
      <c r="A74" s="273" t="s">
        <v>23</v>
      </c>
      <c r="C74" s="295"/>
      <c r="D74" s="296"/>
      <c r="E74" s="297"/>
      <c r="F74" s="296"/>
      <c r="G74" s="297"/>
      <c r="H74" s="296"/>
      <c r="I74" s="297"/>
      <c r="J74" s="298"/>
      <c r="K74" s="297"/>
      <c r="L74" s="305"/>
      <c r="M74" s="332" t="s">
        <v>56</v>
      </c>
      <c r="N74" s="331"/>
    </row>
    <row r="75" spans="1:14" ht="15.75" customHeight="1" thickBot="1">
      <c r="A75" s="262"/>
      <c r="B75" s="21"/>
      <c r="C75" s="4" t="s">
        <v>2</v>
      </c>
      <c r="D75" s="96" t="s">
        <v>3</v>
      </c>
      <c r="E75" s="5" t="s">
        <v>58</v>
      </c>
      <c r="F75" s="96" t="s">
        <v>4</v>
      </c>
      <c r="G75" s="5" t="s">
        <v>58</v>
      </c>
      <c r="H75" s="96" t="s">
        <v>5</v>
      </c>
      <c r="I75" s="5" t="s">
        <v>58</v>
      </c>
      <c r="J75" s="6" t="s">
        <v>6</v>
      </c>
      <c r="K75" s="5" t="s">
        <v>58</v>
      </c>
      <c r="L75" s="142" t="s">
        <v>270</v>
      </c>
      <c r="M75" s="22" t="s">
        <v>142</v>
      </c>
      <c r="N75" s="8" t="s">
        <v>57</v>
      </c>
    </row>
    <row r="76" spans="1:14" ht="15.75" customHeight="1">
      <c r="A76" s="272" t="s">
        <v>24</v>
      </c>
      <c r="C76" s="10">
        <v>2008</v>
      </c>
      <c r="D76" s="26">
        <v>0.078</v>
      </c>
      <c r="E76" s="12">
        <v>39646</v>
      </c>
      <c r="F76" s="26">
        <v>0.076</v>
      </c>
      <c r="G76" s="12">
        <v>39693</v>
      </c>
      <c r="H76" s="26">
        <v>0.074</v>
      </c>
      <c r="I76" s="12">
        <v>39561</v>
      </c>
      <c r="J76" s="26">
        <v>0.074</v>
      </c>
      <c r="K76" s="45">
        <v>39647</v>
      </c>
      <c r="L76" s="40">
        <v>2</v>
      </c>
      <c r="M76" s="10" t="s">
        <v>188</v>
      </c>
      <c r="N76" s="310">
        <v>0.076</v>
      </c>
    </row>
    <row r="77" spans="1:14" ht="15.75" customHeight="1">
      <c r="A77" s="265" t="s">
        <v>106</v>
      </c>
      <c r="C77" s="10">
        <v>2009</v>
      </c>
      <c r="D77" s="26">
        <v>0.077</v>
      </c>
      <c r="E77" s="12">
        <v>39988</v>
      </c>
      <c r="F77" s="26">
        <v>0.07</v>
      </c>
      <c r="G77" s="12">
        <v>39953</v>
      </c>
      <c r="H77" s="26">
        <v>0.069</v>
      </c>
      <c r="I77" s="12">
        <v>39970</v>
      </c>
      <c r="J77" s="26">
        <v>0.068</v>
      </c>
      <c r="K77" s="45">
        <v>39989</v>
      </c>
      <c r="L77" s="40">
        <v>1</v>
      </c>
      <c r="M77" s="10" t="s">
        <v>199</v>
      </c>
      <c r="N77" s="310">
        <v>0.074</v>
      </c>
    </row>
    <row r="78" spans="1:14" ht="15.75" customHeight="1">
      <c r="A78" s="262"/>
      <c r="C78" s="10">
        <v>2010</v>
      </c>
      <c r="D78" s="26">
        <v>0.072</v>
      </c>
      <c r="E78" s="12">
        <v>40282</v>
      </c>
      <c r="F78" s="26">
        <v>0.072</v>
      </c>
      <c r="G78" s="12">
        <v>40279</v>
      </c>
      <c r="H78" s="26">
        <v>0.071</v>
      </c>
      <c r="I78" s="12">
        <v>40409</v>
      </c>
      <c r="J78" s="26">
        <v>0.071</v>
      </c>
      <c r="K78" s="45">
        <v>40328</v>
      </c>
      <c r="L78" s="40">
        <v>0</v>
      </c>
      <c r="M78" s="10" t="s">
        <v>205</v>
      </c>
      <c r="N78" s="310">
        <f aca="true" t="shared" si="3" ref="N78:N83">TRUNC(AVERAGE(J76:J78),3)</f>
        <v>0.071</v>
      </c>
    </row>
    <row r="79" spans="1:14" ht="15.75" customHeight="1">
      <c r="A79" s="262"/>
      <c r="C79" s="10">
        <v>2011</v>
      </c>
      <c r="D79" s="26">
        <v>0.073</v>
      </c>
      <c r="E79" s="12">
        <v>40789</v>
      </c>
      <c r="F79" s="26">
        <v>0.071</v>
      </c>
      <c r="G79" s="12">
        <v>40787</v>
      </c>
      <c r="H79" s="26">
        <v>0.069</v>
      </c>
      <c r="I79" s="12">
        <v>40724</v>
      </c>
      <c r="J79" s="26">
        <v>0.068</v>
      </c>
      <c r="K79" s="45">
        <v>40702</v>
      </c>
      <c r="L79" s="40">
        <v>0</v>
      </c>
      <c r="M79" s="10" t="s">
        <v>208</v>
      </c>
      <c r="N79" s="310">
        <f t="shared" si="3"/>
        <v>0.069</v>
      </c>
    </row>
    <row r="80" spans="1:14" ht="15.75" customHeight="1">
      <c r="A80" s="262"/>
      <c r="C80" s="10">
        <v>2012</v>
      </c>
      <c r="D80" s="26">
        <v>0.072</v>
      </c>
      <c r="E80" s="12">
        <v>41088</v>
      </c>
      <c r="F80" s="26">
        <v>0.066</v>
      </c>
      <c r="G80" s="12">
        <v>41093</v>
      </c>
      <c r="H80" s="26">
        <v>0.066</v>
      </c>
      <c r="I80" s="12">
        <v>41075</v>
      </c>
      <c r="J80" s="26">
        <v>0.063</v>
      </c>
      <c r="K80" s="45">
        <v>41129</v>
      </c>
      <c r="L80" s="40">
        <v>0</v>
      </c>
      <c r="M80" s="10" t="s">
        <v>209</v>
      </c>
      <c r="N80" s="310">
        <f t="shared" si="3"/>
        <v>0.067</v>
      </c>
    </row>
    <row r="81" spans="1:14" ht="15.75" customHeight="1">
      <c r="A81" s="262"/>
      <c r="C81" s="10">
        <v>2013</v>
      </c>
      <c r="D81" s="16">
        <v>0.063</v>
      </c>
      <c r="E81" s="12">
        <v>41505</v>
      </c>
      <c r="F81" s="16">
        <v>0.063</v>
      </c>
      <c r="G81" s="12">
        <v>41408</v>
      </c>
      <c r="H81" s="16">
        <v>0.061</v>
      </c>
      <c r="I81" s="12">
        <v>41524</v>
      </c>
      <c r="J81" s="16">
        <v>0.061</v>
      </c>
      <c r="K81" s="45">
        <v>41409</v>
      </c>
      <c r="L81" s="40">
        <v>0</v>
      </c>
      <c r="M81" s="10" t="s">
        <v>220</v>
      </c>
      <c r="N81" s="310">
        <f t="shared" si="3"/>
        <v>0.064</v>
      </c>
    </row>
    <row r="82" spans="1:14" ht="15.75" customHeight="1">
      <c r="A82" s="262"/>
      <c r="C82" s="10">
        <v>2014</v>
      </c>
      <c r="D82" s="16">
        <v>0.06</v>
      </c>
      <c r="E82" s="12">
        <v>41855</v>
      </c>
      <c r="F82" s="16">
        <v>0.057</v>
      </c>
      <c r="G82" s="12">
        <v>41797</v>
      </c>
      <c r="H82" s="16">
        <v>0.054</v>
      </c>
      <c r="I82" s="12">
        <v>41749</v>
      </c>
      <c r="J82" s="16">
        <v>0.053</v>
      </c>
      <c r="K82" s="45">
        <v>41842</v>
      </c>
      <c r="L82" s="40">
        <v>0</v>
      </c>
      <c r="M82" s="10" t="s">
        <v>222</v>
      </c>
      <c r="N82" s="310">
        <f t="shared" si="3"/>
        <v>0.059</v>
      </c>
    </row>
    <row r="83" spans="1:14" ht="15.75" customHeight="1" thickBot="1">
      <c r="A83" s="262"/>
      <c r="C83" s="17">
        <v>2015</v>
      </c>
      <c r="D83" s="27">
        <v>0.069</v>
      </c>
      <c r="E83" s="19">
        <v>42210</v>
      </c>
      <c r="F83" s="27">
        <v>0.063</v>
      </c>
      <c r="G83" s="19">
        <v>42224</v>
      </c>
      <c r="H83" s="27">
        <v>0.062</v>
      </c>
      <c r="I83" s="19">
        <v>42264</v>
      </c>
      <c r="J83" s="27">
        <v>0.062</v>
      </c>
      <c r="K83" s="46">
        <v>42253</v>
      </c>
      <c r="L83" s="41">
        <v>0</v>
      </c>
      <c r="M83" s="17" t="s">
        <v>254</v>
      </c>
      <c r="N83" s="311">
        <f t="shared" si="3"/>
        <v>0.058</v>
      </c>
    </row>
    <row r="84" spans="1:14" ht="15.75" customHeight="1" thickBot="1">
      <c r="A84" s="262"/>
      <c r="C84" s="335" t="s">
        <v>275</v>
      </c>
      <c r="D84" s="336"/>
      <c r="E84" s="336"/>
      <c r="F84" s="336"/>
      <c r="G84" s="336"/>
      <c r="H84" s="336"/>
      <c r="I84" s="336"/>
      <c r="J84" s="336"/>
      <c r="K84" s="336"/>
      <c r="L84" s="336"/>
      <c r="M84" s="336"/>
      <c r="N84" s="337"/>
    </row>
    <row r="85" spans="1:14" ht="15.75" customHeight="1">
      <c r="A85" s="260"/>
      <c r="C85" s="128"/>
      <c r="D85" s="129"/>
      <c r="E85" s="212"/>
      <c r="F85" s="129"/>
      <c r="G85" s="128"/>
      <c r="H85" s="129"/>
      <c r="I85" s="128"/>
      <c r="J85" s="128"/>
      <c r="K85" s="128"/>
      <c r="L85" s="213"/>
      <c r="M85" s="213"/>
      <c r="N85" s="213"/>
    </row>
    <row r="86" ht="15.75" customHeight="1" thickBot="1">
      <c r="A86" s="260"/>
    </row>
    <row r="87" spans="1:14" ht="15.75" customHeight="1">
      <c r="A87" s="273" t="s">
        <v>13</v>
      </c>
      <c r="B87" s="2"/>
      <c r="C87" s="295"/>
      <c r="D87" s="296"/>
      <c r="E87" s="297"/>
      <c r="F87" s="296"/>
      <c r="G87" s="297"/>
      <c r="H87" s="296"/>
      <c r="I87" s="297"/>
      <c r="J87" s="298"/>
      <c r="K87" s="297"/>
      <c r="L87" s="305"/>
      <c r="M87" s="332" t="s">
        <v>56</v>
      </c>
      <c r="N87" s="331"/>
    </row>
    <row r="88" spans="1:14" ht="15.75" customHeight="1" thickBot="1">
      <c r="A88" s="262"/>
      <c r="B88" s="3"/>
      <c r="C88" s="4" t="s">
        <v>2</v>
      </c>
      <c r="D88" s="96" t="s">
        <v>3</v>
      </c>
      <c r="E88" s="5" t="s">
        <v>58</v>
      </c>
      <c r="F88" s="96" t="s">
        <v>4</v>
      </c>
      <c r="G88" s="5" t="s">
        <v>58</v>
      </c>
      <c r="H88" s="96" t="s">
        <v>5</v>
      </c>
      <c r="I88" s="5" t="s">
        <v>58</v>
      </c>
      <c r="J88" s="6" t="s">
        <v>6</v>
      </c>
      <c r="K88" s="5" t="s">
        <v>58</v>
      </c>
      <c r="L88" s="142" t="s">
        <v>270</v>
      </c>
      <c r="M88" s="22" t="s">
        <v>142</v>
      </c>
      <c r="N88" s="8" t="s">
        <v>57</v>
      </c>
    </row>
    <row r="89" spans="1:14" ht="15.75" customHeight="1">
      <c r="A89" s="272" t="s">
        <v>14</v>
      </c>
      <c r="B89" s="2"/>
      <c r="C89" s="10">
        <v>2008</v>
      </c>
      <c r="D89" s="26">
        <v>0.075</v>
      </c>
      <c r="E89" s="12">
        <v>39561</v>
      </c>
      <c r="F89" s="16">
        <v>0.071</v>
      </c>
      <c r="G89" s="12">
        <v>39619</v>
      </c>
      <c r="H89" s="16">
        <v>0.068</v>
      </c>
      <c r="I89" s="12">
        <v>39560</v>
      </c>
      <c r="J89" s="16">
        <v>0.068</v>
      </c>
      <c r="K89" s="45">
        <v>39692</v>
      </c>
      <c r="L89" s="40">
        <v>0</v>
      </c>
      <c r="M89" s="10" t="s">
        <v>188</v>
      </c>
      <c r="N89" s="310">
        <v>0.073</v>
      </c>
    </row>
    <row r="90" spans="1:14" ht="15.75" customHeight="1">
      <c r="A90" s="265" t="s">
        <v>100</v>
      </c>
      <c r="B90" s="2"/>
      <c r="C90" s="10">
        <v>2009</v>
      </c>
      <c r="D90" s="26">
        <v>0.082</v>
      </c>
      <c r="E90" s="12">
        <v>39957</v>
      </c>
      <c r="F90" s="16">
        <v>0.072</v>
      </c>
      <c r="G90" s="12">
        <v>39987</v>
      </c>
      <c r="H90" s="16">
        <v>0.071</v>
      </c>
      <c r="I90" s="12">
        <v>39953</v>
      </c>
      <c r="J90" s="16">
        <v>0.07</v>
      </c>
      <c r="K90" s="45">
        <v>39991</v>
      </c>
      <c r="L90" s="40">
        <v>1</v>
      </c>
      <c r="M90" s="10" t="s">
        <v>199</v>
      </c>
      <c r="N90" s="310">
        <v>0.072</v>
      </c>
    </row>
    <row r="91" spans="1:14" ht="15.75" customHeight="1">
      <c r="A91" s="262"/>
      <c r="B91" s="2"/>
      <c r="C91" s="10">
        <v>2010</v>
      </c>
      <c r="D91" s="26">
        <v>0.07</v>
      </c>
      <c r="E91" s="12">
        <v>40354</v>
      </c>
      <c r="F91" s="26">
        <v>0.068</v>
      </c>
      <c r="G91" s="12">
        <v>40324</v>
      </c>
      <c r="H91" s="26">
        <v>0.067</v>
      </c>
      <c r="I91" s="12">
        <v>40327</v>
      </c>
      <c r="J91" s="16">
        <v>0.067</v>
      </c>
      <c r="K91" s="45">
        <v>40326</v>
      </c>
      <c r="L91" s="40">
        <v>0</v>
      </c>
      <c r="M91" s="10" t="s">
        <v>205</v>
      </c>
      <c r="N91" s="310">
        <f aca="true" t="shared" si="4" ref="N91:N96">TRUNC(AVERAGE(J89:J91),3)</f>
        <v>0.068</v>
      </c>
    </row>
    <row r="92" spans="1:14" ht="15.75" customHeight="1">
      <c r="A92" s="262"/>
      <c r="B92" s="2"/>
      <c r="C92" s="10">
        <v>2011</v>
      </c>
      <c r="D92" s="26">
        <v>0.072</v>
      </c>
      <c r="E92" s="12">
        <v>40729</v>
      </c>
      <c r="F92" s="26">
        <v>0.071</v>
      </c>
      <c r="G92" s="12">
        <v>40788</v>
      </c>
      <c r="H92" s="26">
        <v>0.069</v>
      </c>
      <c r="I92" s="12">
        <v>40787</v>
      </c>
      <c r="J92" s="16">
        <v>0.068</v>
      </c>
      <c r="K92" s="45">
        <v>40731</v>
      </c>
      <c r="L92" s="40">
        <v>0</v>
      </c>
      <c r="M92" s="10" t="s">
        <v>208</v>
      </c>
      <c r="N92" s="310">
        <f t="shared" si="4"/>
        <v>0.068</v>
      </c>
    </row>
    <row r="93" spans="1:14" ht="15.75" customHeight="1">
      <c r="A93" s="262"/>
      <c r="B93" s="2"/>
      <c r="C93" s="10">
        <v>2012</v>
      </c>
      <c r="D93" s="26">
        <v>0.083</v>
      </c>
      <c r="E93" s="12">
        <v>41088</v>
      </c>
      <c r="F93" s="26">
        <v>0.083</v>
      </c>
      <c r="G93" s="12">
        <v>41075</v>
      </c>
      <c r="H93" s="26">
        <v>0.079</v>
      </c>
      <c r="I93" s="12">
        <v>41129</v>
      </c>
      <c r="J93" s="16">
        <v>0.071</v>
      </c>
      <c r="K93" s="45">
        <v>41102</v>
      </c>
      <c r="L93" s="40">
        <v>3</v>
      </c>
      <c r="M93" s="10" t="s">
        <v>209</v>
      </c>
      <c r="N93" s="310">
        <f t="shared" si="4"/>
        <v>0.068</v>
      </c>
    </row>
    <row r="94" spans="1:14" ht="15.75" customHeight="1">
      <c r="A94" s="262"/>
      <c r="B94" s="2"/>
      <c r="C94" s="10">
        <v>2013</v>
      </c>
      <c r="D94" s="16">
        <v>0.062</v>
      </c>
      <c r="E94" s="12">
        <v>41409</v>
      </c>
      <c r="F94" s="16">
        <v>0.062</v>
      </c>
      <c r="G94" s="12">
        <v>41408</v>
      </c>
      <c r="H94" s="16">
        <v>0.059</v>
      </c>
      <c r="I94" s="12">
        <v>41526</v>
      </c>
      <c r="J94" s="16">
        <v>0.057</v>
      </c>
      <c r="K94" s="45">
        <v>41444</v>
      </c>
      <c r="L94" s="40">
        <v>0</v>
      </c>
      <c r="M94" s="10" t="s">
        <v>220</v>
      </c>
      <c r="N94" s="310">
        <f t="shared" si="4"/>
        <v>0.065</v>
      </c>
    </row>
    <row r="95" spans="1:14" ht="15.75" customHeight="1">
      <c r="A95" s="265"/>
      <c r="B95" s="2"/>
      <c r="C95" s="10">
        <v>2014</v>
      </c>
      <c r="D95" s="16">
        <v>0.063</v>
      </c>
      <c r="E95" s="12">
        <v>41797</v>
      </c>
      <c r="F95" s="16">
        <v>0.059</v>
      </c>
      <c r="G95" s="12">
        <v>41796</v>
      </c>
      <c r="H95" s="16">
        <v>0.058</v>
      </c>
      <c r="I95" s="12">
        <v>41799</v>
      </c>
      <c r="J95" s="16">
        <v>0.057</v>
      </c>
      <c r="K95" s="45">
        <v>41789</v>
      </c>
      <c r="L95" s="40">
        <v>0</v>
      </c>
      <c r="M95" s="10" t="s">
        <v>222</v>
      </c>
      <c r="N95" s="310">
        <f t="shared" si="4"/>
        <v>0.061</v>
      </c>
    </row>
    <row r="96" spans="1:14" ht="15.75" customHeight="1" thickBot="1">
      <c r="A96" s="265"/>
      <c r="B96" s="2"/>
      <c r="C96" s="17">
        <v>2015</v>
      </c>
      <c r="D96" s="27">
        <v>0.058</v>
      </c>
      <c r="E96" s="19">
        <v>42111</v>
      </c>
      <c r="F96" s="27">
        <v>0.057</v>
      </c>
      <c r="G96" s="19">
        <v>42166</v>
      </c>
      <c r="H96" s="27">
        <v>0.057</v>
      </c>
      <c r="I96" s="19">
        <v>42131</v>
      </c>
      <c r="J96" s="27">
        <v>0.055</v>
      </c>
      <c r="K96" s="46">
        <v>42127</v>
      </c>
      <c r="L96" s="41">
        <v>0</v>
      </c>
      <c r="M96" s="17" t="s">
        <v>254</v>
      </c>
      <c r="N96" s="311">
        <f t="shared" si="4"/>
        <v>0.056</v>
      </c>
    </row>
    <row r="97" spans="1:14" ht="15.75" customHeight="1" thickBot="1">
      <c r="A97" s="265"/>
      <c r="B97" s="2"/>
      <c r="C97" s="300"/>
      <c r="D97" s="301"/>
      <c r="E97" s="302"/>
      <c r="F97" s="301"/>
      <c r="G97" s="302"/>
      <c r="H97" s="301"/>
      <c r="I97" s="302"/>
      <c r="J97" s="303"/>
      <c r="K97" s="304"/>
      <c r="L97" s="266" t="s">
        <v>271</v>
      </c>
      <c r="M97" s="300"/>
      <c r="N97" s="320"/>
    </row>
    <row r="98" spans="1:14" ht="15.75" customHeight="1">
      <c r="A98" s="265"/>
      <c r="B98" s="2"/>
      <c r="C98" s="10">
        <v>2016</v>
      </c>
      <c r="D98" s="16">
        <v>0.07</v>
      </c>
      <c r="E98" s="172">
        <v>42534</v>
      </c>
      <c r="F98" s="16">
        <v>0.069</v>
      </c>
      <c r="G98" s="172">
        <v>42531</v>
      </c>
      <c r="H98" s="16">
        <v>0.068</v>
      </c>
      <c r="I98" s="172">
        <v>42514</v>
      </c>
      <c r="J98" s="11">
        <v>0.068</v>
      </c>
      <c r="K98" s="181">
        <v>42513</v>
      </c>
      <c r="L98" s="40">
        <v>0</v>
      </c>
      <c r="M98" s="10" t="s">
        <v>260</v>
      </c>
      <c r="N98" s="310">
        <f>TRUNC(AVERAGE(J95:J98),3)</f>
        <v>0.06</v>
      </c>
    </row>
    <row r="99" spans="1:14" ht="15.75" customHeight="1" thickBot="1">
      <c r="A99" s="265"/>
      <c r="B99" s="2"/>
      <c r="C99" s="17">
        <v>2017</v>
      </c>
      <c r="D99" s="27">
        <v>0.068</v>
      </c>
      <c r="E99" s="169">
        <v>43366</v>
      </c>
      <c r="F99" s="27">
        <v>0.068</v>
      </c>
      <c r="G99" s="169">
        <v>43261</v>
      </c>
      <c r="H99" s="27">
        <v>0.068</v>
      </c>
      <c r="I99" s="169">
        <v>43255</v>
      </c>
      <c r="J99" s="18">
        <v>0.067</v>
      </c>
      <c r="K99" s="169">
        <v>43256</v>
      </c>
      <c r="L99" s="41">
        <v>0</v>
      </c>
      <c r="M99" s="18" t="s">
        <v>302</v>
      </c>
      <c r="N99" s="310">
        <f>TRUNC(AVERAGE(J96:J99),3)</f>
        <v>0.063</v>
      </c>
    </row>
    <row r="100" spans="1:14" ht="15.75" customHeight="1">
      <c r="A100" s="260"/>
      <c r="C100" s="128"/>
      <c r="D100" s="129"/>
      <c r="E100" s="212"/>
      <c r="F100" s="129"/>
      <c r="G100" s="128"/>
      <c r="H100" s="129"/>
      <c r="I100" s="128"/>
      <c r="J100" s="128"/>
      <c r="K100" s="128"/>
      <c r="L100" s="213"/>
      <c r="M100" s="213"/>
      <c r="N100" s="213"/>
    </row>
    <row r="101" ht="15.75" customHeight="1" thickBot="1">
      <c r="A101" s="260"/>
    </row>
    <row r="102" spans="1:14" ht="15.75" customHeight="1">
      <c r="A102" s="273" t="s">
        <v>18</v>
      </c>
      <c r="C102" s="295"/>
      <c r="D102" s="296"/>
      <c r="E102" s="297"/>
      <c r="F102" s="296"/>
      <c r="G102" s="297"/>
      <c r="H102" s="296"/>
      <c r="I102" s="297"/>
      <c r="J102" s="298"/>
      <c r="K102" s="297"/>
      <c r="L102" s="305"/>
      <c r="M102" s="332" t="s">
        <v>56</v>
      </c>
      <c r="N102" s="331"/>
    </row>
    <row r="103" spans="1:14" ht="15.75" customHeight="1" thickBot="1">
      <c r="A103" s="262"/>
      <c r="B103" s="21"/>
      <c r="C103" s="4" t="s">
        <v>2</v>
      </c>
      <c r="D103" s="96" t="s">
        <v>3</v>
      </c>
      <c r="E103" s="5" t="s">
        <v>58</v>
      </c>
      <c r="F103" s="96" t="s">
        <v>4</v>
      </c>
      <c r="G103" s="5" t="s">
        <v>58</v>
      </c>
      <c r="H103" s="96" t="s">
        <v>5</v>
      </c>
      <c r="I103" s="5" t="s">
        <v>58</v>
      </c>
      <c r="J103" s="6" t="s">
        <v>6</v>
      </c>
      <c r="K103" s="5" t="s">
        <v>58</v>
      </c>
      <c r="L103" s="142" t="s">
        <v>270</v>
      </c>
      <c r="M103" s="22" t="s">
        <v>142</v>
      </c>
      <c r="N103" s="8" t="s">
        <v>57</v>
      </c>
    </row>
    <row r="104" spans="1:14" ht="15.75" customHeight="1">
      <c r="A104" s="272" t="s">
        <v>19</v>
      </c>
      <c r="C104" s="10">
        <v>2008</v>
      </c>
      <c r="D104" s="26">
        <v>0.076</v>
      </c>
      <c r="E104" s="12">
        <v>39561</v>
      </c>
      <c r="F104" s="16">
        <v>0.07</v>
      </c>
      <c r="G104" s="12">
        <v>39646</v>
      </c>
      <c r="H104" s="16">
        <v>0.069</v>
      </c>
      <c r="I104" s="12">
        <v>39560</v>
      </c>
      <c r="J104" s="16">
        <v>0.069</v>
      </c>
      <c r="K104" s="45">
        <v>39597</v>
      </c>
      <c r="L104" s="40">
        <v>1</v>
      </c>
      <c r="M104" s="10" t="s">
        <v>188</v>
      </c>
      <c r="N104" s="310">
        <v>0.075</v>
      </c>
    </row>
    <row r="105" spans="1:14" ht="15.75" customHeight="1">
      <c r="A105" s="265" t="s">
        <v>103</v>
      </c>
      <c r="C105" s="10">
        <v>2009</v>
      </c>
      <c r="D105" s="26">
        <v>0.078</v>
      </c>
      <c r="E105" s="12">
        <v>39953</v>
      </c>
      <c r="F105" s="16">
        <v>0.074</v>
      </c>
      <c r="G105" s="12">
        <v>39988</v>
      </c>
      <c r="H105" s="16">
        <v>0.074</v>
      </c>
      <c r="I105" s="12">
        <v>39956</v>
      </c>
      <c r="J105" s="16">
        <v>0.071</v>
      </c>
      <c r="K105" s="45">
        <v>39991</v>
      </c>
      <c r="L105" s="40">
        <v>1</v>
      </c>
      <c r="M105" s="10" t="s">
        <v>199</v>
      </c>
      <c r="N105" s="310">
        <v>0.073</v>
      </c>
    </row>
    <row r="106" spans="1:14" ht="15.75" customHeight="1">
      <c r="A106" s="262"/>
      <c r="C106" s="10">
        <v>2010</v>
      </c>
      <c r="D106" s="26">
        <v>0.072</v>
      </c>
      <c r="E106" s="12">
        <v>40436</v>
      </c>
      <c r="F106" s="26">
        <v>0.071</v>
      </c>
      <c r="G106" s="12">
        <v>40281</v>
      </c>
      <c r="H106" s="16">
        <v>0.07</v>
      </c>
      <c r="I106" s="12">
        <v>40303</v>
      </c>
      <c r="J106" s="16">
        <v>0.07</v>
      </c>
      <c r="K106" s="45">
        <v>40282</v>
      </c>
      <c r="L106" s="40">
        <v>0</v>
      </c>
      <c r="M106" s="10" t="s">
        <v>205</v>
      </c>
      <c r="N106" s="310">
        <f aca="true" t="shared" si="5" ref="N106:N111">TRUNC(AVERAGE(J104:J106),3)</f>
        <v>0.07</v>
      </c>
    </row>
    <row r="107" spans="1:14" ht="15.75" customHeight="1">
      <c r="A107" s="262"/>
      <c r="C107" s="10">
        <v>2011</v>
      </c>
      <c r="D107" s="26">
        <v>0.07</v>
      </c>
      <c r="E107" s="12">
        <v>40787</v>
      </c>
      <c r="F107" s="26">
        <v>0.068</v>
      </c>
      <c r="G107" s="12">
        <v>40786</v>
      </c>
      <c r="H107" s="26">
        <v>0.068</v>
      </c>
      <c r="I107" s="12">
        <v>40757</v>
      </c>
      <c r="J107" s="16">
        <v>0.068</v>
      </c>
      <c r="K107" s="45">
        <v>40730</v>
      </c>
      <c r="L107" s="40">
        <v>0</v>
      </c>
      <c r="M107" s="10" t="s">
        <v>208</v>
      </c>
      <c r="N107" s="310">
        <f t="shared" si="5"/>
        <v>0.069</v>
      </c>
    </row>
    <row r="108" spans="1:14" ht="15.75" customHeight="1">
      <c r="A108" s="262"/>
      <c r="C108" s="10">
        <v>2012</v>
      </c>
      <c r="D108" s="26">
        <v>0.082</v>
      </c>
      <c r="E108" s="12">
        <v>41075</v>
      </c>
      <c r="F108" s="26">
        <v>0.078</v>
      </c>
      <c r="G108" s="12">
        <v>41088</v>
      </c>
      <c r="H108" s="26">
        <v>0.075</v>
      </c>
      <c r="I108" s="12">
        <v>41129</v>
      </c>
      <c r="J108" s="16">
        <v>0.074</v>
      </c>
      <c r="K108" s="45">
        <v>41047</v>
      </c>
      <c r="L108" s="40">
        <v>2</v>
      </c>
      <c r="M108" s="10" t="s">
        <v>209</v>
      </c>
      <c r="N108" s="310">
        <f t="shared" si="5"/>
        <v>0.07</v>
      </c>
    </row>
    <row r="109" spans="1:14" ht="15.75" customHeight="1">
      <c r="A109" s="262"/>
      <c r="C109" s="10">
        <v>2013</v>
      </c>
      <c r="D109" s="16">
        <v>0.068</v>
      </c>
      <c r="E109" s="12">
        <v>41409</v>
      </c>
      <c r="F109" s="16">
        <v>0.068</v>
      </c>
      <c r="G109" s="12">
        <v>41408</v>
      </c>
      <c r="H109" s="16">
        <v>0.063</v>
      </c>
      <c r="I109" s="12">
        <v>41522</v>
      </c>
      <c r="J109" s="16">
        <v>0.062</v>
      </c>
      <c r="K109" s="45">
        <v>41429</v>
      </c>
      <c r="L109" s="40">
        <v>0</v>
      </c>
      <c r="M109" s="10" t="s">
        <v>220</v>
      </c>
      <c r="N109" s="310">
        <f t="shared" si="5"/>
        <v>0.068</v>
      </c>
    </row>
    <row r="110" spans="1:14" ht="15.75" customHeight="1">
      <c r="A110" s="262"/>
      <c r="C110" s="10">
        <v>2014</v>
      </c>
      <c r="D110" s="16">
        <v>0.061</v>
      </c>
      <c r="E110" s="12">
        <v>41797</v>
      </c>
      <c r="F110" s="16">
        <v>0.056</v>
      </c>
      <c r="G110" s="12">
        <v>41798</v>
      </c>
      <c r="H110" s="16">
        <v>0.056</v>
      </c>
      <c r="I110" s="12">
        <v>41765</v>
      </c>
      <c r="J110" s="16">
        <v>0.056</v>
      </c>
      <c r="K110" s="45">
        <v>41750</v>
      </c>
      <c r="L110" s="40">
        <v>0</v>
      </c>
      <c r="M110" s="10" t="s">
        <v>222</v>
      </c>
      <c r="N110" s="310">
        <f t="shared" si="5"/>
        <v>0.064</v>
      </c>
    </row>
    <row r="111" spans="1:14" ht="15.75" customHeight="1" thickBot="1">
      <c r="A111" s="262"/>
      <c r="C111" s="17">
        <v>2015</v>
      </c>
      <c r="D111" s="27">
        <v>0.067</v>
      </c>
      <c r="E111" s="19">
        <v>42131</v>
      </c>
      <c r="F111" s="27">
        <v>0.066</v>
      </c>
      <c r="G111" s="19">
        <v>42165</v>
      </c>
      <c r="H111" s="27">
        <v>0.064</v>
      </c>
      <c r="I111" s="19">
        <v>42147</v>
      </c>
      <c r="J111" s="27">
        <v>0.063</v>
      </c>
      <c r="K111" s="46">
        <v>42166</v>
      </c>
      <c r="L111" s="41">
        <v>0</v>
      </c>
      <c r="M111" s="17" t="s">
        <v>254</v>
      </c>
      <c r="N111" s="311">
        <f t="shared" si="5"/>
        <v>0.06</v>
      </c>
    </row>
    <row r="112" spans="1:14" ht="15.75" customHeight="1" thickBot="1">
      <c r="A112" s="262"/>
      <c r="C112" s="300"/>
      <c r="D112" s="301"/>
      <c r="E112" s="302"/>
      <c r="F112" s="301"/>
      <c r="G112" s="302"/>
      <c r="H112" s="301"/>
      <c r="I112" s="302"/>
      <c r="J112" s="303"/>
      <c r="K112" s="304"/>
      <c r="L112" s="266" t="s">
        <v>271</v>
      </c>
      <c r="M112" s="300"/>
      <c r="N112" s="320"/>
    </row>
    <row r="113" spans="1:14" ht="15.75" customHeight="1">
      <c r="A113" s="262"/>
      <c r="C113" s="10">
        <v>2016</v>
      </c>
      <c r="D113" s="16">
        <v>0.07</v>
      </c>
      <c r="E113" s="172">
        <v>42532</v>
      </c>
      <c r="F113" s="16">
        <v>0.064</v>
      </c>
      <c r="G113" s="172">
        <v>42513</v>
      </c>
      <c r="H113" s="16">
        <v>0.063</v>
      </c>
      <c r="I113" s="172">
        <v>42477</v>
      </c>
      <c r="J113" s="11">
        <v>0.062</v>
      </c>
      <c r="K113" s="181">
        <v>42533</v>
      </c>
      <c r="L113" s="40">
        <v>0</v>
      </c>
      <c r="M113" s="10" t="s">
        <v>260</v>
      </c>
      <c r="N113" s="310">
        <f>TRUNC(AVERAGE(J110:J113),3)</f>
        <v>0.06</v>
      </c>
    </row>
    <row r="114" spans="1:14" ht="15.75" customHeight="1" thickBot="1">
      <c r="A114" s="262"/>
      <c r="C114" s="17">
        <v>2017</v>
      </c>
      <c r="D114" s="27">
        <v>0.064</v>
      </c>
      <c r="E114" s="169">
        <v>42895</v>
      </c>
      <c r="F114" s="27">
        <v>0.064</v>
      </c>
      <c r="G114" s="169">
        <v>42891</v>
      </c>
      <c r="H114" s="27">
        <v>0.063</v>
      </c>
      <c r="I114" s="169">
        <v>42896</v>
      </c>
      <c r="J114" s="18">
        <v>0.063</v>
      </c>
      <c r="K114" s="169">
        <v>42871</v>
      </c>
      <c r="L114" s="41">
        <v>0</v>
      </c>
      <c r="M114" s="18" t="s">
        <v>302</v>
      </c>
      <c r="N114" s="310">
        <f>TRUNC(AVERAGE(J111:J114),3)</f>
        <v>0.062</v>
      </c>
    </row>
    <row r="115" spans="1:14" ht="15.75" customHeight="1">
      <c r="A115" s="260"/>
      <c r="C115" s="128"/>
      <c r="D115" s="129"/>
      <c r="E115" s="212"/>
      <c r="F115" s="129"/>
      <c r="G115" s="128"/>
      <c r="H115" s="129"/>
      <c r="I115" s="128"/>
      <c r="J115" s="128"/>
      <c r="K115" s="128"/>
      <c r="L115" s="213"/>
      <c r="M115" s="213"/>
      <c r="N115" s="213"/>
    </row>
    <row r="116" ht="15.75" customHeight="1" thickBot="1">
      <c r="A116" s="260"/>
    </row>
    <row r="117" spans="1:14" ht="15.75" customHeight="1">
      <c r="A117" s="273" t="s">
        <v>25</v>
      </c>
      <c r="C117" s="295"/>
      <c r="D117" s="296"/>
      <c r="E117" s="297"/>
      <c r="F117" s="296"/>
      <c r="G117" s="297"/>
      <c r="H117" s="296"/>
      <c r="I117" s="297"/>
      <c r="J117" s="298"/>
      <c r="K117" s="297"/>
      <c r="L117" s="305"/>
      <c r="M117" s="332" t="s">
        <v>56</v>
      </c>
      <c r="N117" s="331"/>
    </row>
    <row r="118" spans="1:14" ht="15.75" customHeight="1" thickBot="1">
      <c r="A118" s="262"/>
      <c r="B118" s="21"/>
      <c r="C118" s="4" t="s">
        <v>2</v>
      </c>
      <c r="D118" s="96" t="s">
        <v>3</v>
      </c>
      <c r="E118" s="5" t="s">
        <v>58</v>
      </c>
      <c r="F118" s="96" t="s">
        <v>4</v>
      </c>
      <c r="G118" s="5" t="s">
        <v>58</v>
      </c>
      <c r="H118" s="96" t="s">
        <v>5</v>
      </c>
      <c r="I118" s="5" t="s">
        <v>58</v>
      </c>
      <c r="J118" s="6" t="s">
        <v>6</v>
      </c>
      <c r="K118" s="5" t="s">
        <v>58</v>
      </c>
      <c r="L118" s="142" t="s">
        <v>270</v>
      </c>
      <c r="M118" s="22" t="s">
        <v>142</v>
      </c>
      <c r="N118" s="8" t="s">
        <v>57</v>
      </c>
    </row>
    <row r="119" spans="1:14" ht="15.75" customHeight="1">
      <c r="A119" s="272" t="s">
        <v>170</v>
      </c>
      <c r="C119" s="10">
        <v>2008</v>
      </c>
      <c r="D119" s="26">
        <v>0.068</v>
      </c>
      <c r="E119" s="12">
        <v>39693</v>
      </c>
      <c r="F119" s="26">
        <v>0.067</v>
      </c>
      <c r="G119" s="12">
        <v>39610</v>
      </c>
      <c r="H119" s="16">
        <v>0.066</v>
      </c>
      <c r="I119" s="12">
        <v>39619</v>
      </c>
      <c r="J119" s="16">
        <v>0.065</v>
      </c>
      <c r="K119" s="45">
        <v>39561</v>
      </c>
      <c r="L119" s="40">
        <v>0</v>
      </c>
      <c r="M119" s="10" t="s">
        <v>188</v>
      </c>
      <c r="N119" s="310">
        <v>0.071</v>
      </c>
    </row>
    <row r="120" spans="1:14" ht="15.75" customHeight="1">
      <c r="A120" s="265" t="s">
        <v>107</v>
      </c>
      <c r="C120" s="10">
        <v>2009</v>
      </c>
      <c r="D120" s="26">
        <v>0.066</v>
      </c>
      <c r="E120" s="12">
        <v>39988</v>
      </c>
      <c r="F120" s="26">
        <v>0.066</v>
      </c>
      <c r="G120" s="12">
        <v>39953</v>
      </c>
      <c r="H120" s="16">
        <v>0.065</v>
      </c>
      <c r="I120" s="12">
        <v>39956</v>
      </c>
      <c r="J120" s="16">
        <v>0.064</v>
      </c>
      <c r="K120" s="45">
        <v>39970</v>
      </c>
      <c r="L120" s="40">
        <v>0</v>
      </c>
      <c r="M120" s="10" t="s">
        <v>199</v>
      </c>
      <c r="N120" s="310">
        <v>0.069</v>
      </c>
    </row>
    <row r="121" spans="1:14" ht="15.75" customHeight="1">
      <c r="A121" s="262"/>
      <c r="C121" s="10">
        <v>2010</v>
      </c>
      <c r="D121" s="26">
        <v>0.07</v>
      </c>
      <c r="E121" s="12">
        <v>40282</v>
      </c>
      <c r="F121" s="26">
        <v>0.069</v>
      </c>
      <c r="G121" s="12">
        <v>40283</v>
      </c>
      <c r="H121" s="16">
        <v>0.068</v>
      </c>
      <c r="I121" s="12">
        <v>40279</v>
      </c>
      <c r="J121" s="16">
        <v>0.065</v>
      </c>
      <c r="K121" s="45">
        <v>40328</v>
      </c>
      <c r="L121" s="40">
        <v>0</v>
      </c>
      <c r="M121" s="10" t="s">
        <v>205</v>
      </c>
      <c r="N121" s="310">
        <f aca="true" t="shared" si="6" ref="N121:N126">TRUNC(AVERAGE(J119:J121),3)</f>
        <v>0.064</v>
      </c>
    </row>
    <row r="122" spans="1:14" ht="15.75" customHeight="1">
      <c r="A122" s="262"/>
      <c r="C122" s="10">
        <v>2011</v>
      </c>
      <c r="D122" s="26">
        <v>0.074</v>
      </c>
      <c r="E122" s="12">
        <v>40724</v>
      </c>
      <c r="F122" s="26">
        <v>0.073</v>
      </c>
      <c r="G122" s="12">
        <v>40787</v>
      </c>
      <c r="H122" s="26">
        <v>0.072</v>
      </c>
      <c r="I122" s="12">
        <v>40789</v>
      </c>
      <c r="J122" s="26">
        <v>0.071</v>
      </c>
      <c r="K122" s="45">
        <v>40768</v>
      </c>
      <c r="L122" s="40">
        <v>0</v>
      </c>
      <c r="M122" s="10" t="s">
        <v>208</v>
      </c>
      <c r="N122" s="310">
        <f t="shared" si="6"/>
        <v>0.066</v>
      </c>
    </row>
    <row r="123" spans="1:14" ht="15.75" customHeight="1">
      <c r="A123" s="262"/>
      <c r="C123" s="10">
        <v>2012</v>
      </c>
      <c r="D123" s="26">
        <v>0.086</v>
      </c>
      <c r="E123" s="12">
        <v>41088</v>
      </c>
      <c r="F123" s="26">
        <v>0.078</v>
      </c>
      <c r="G123" s="12">
        <v>41093</v>
      </c>
      <c r="H123" s="26">
        <v>0.075</v>
      </c>
      <c r="I123" s="12">
        <v>41075</v>
      </c>
      <c r="J123" s="26">
        <v>0.074</v>
      </c>
      <c r="K123" s="45">
        <v>41129</v>
      </c>
      <c r="L123" s="40">
        <v>2</v>
      </c>
      <c r="M123" s="10" t="s">
        <v>209</v>
      </c>
      <c r="N123" s="310">
        <f t="shared" si="6"/>
        <v>0.07</v>
      </c>
    </row>
    <row r="124" spans="1:14" ht="15.75" customHeight="1">
      <c r="A124" s="262"/>
      <c r="C124" s="10">
        <v>2013</v>
      </c>
      <c r="D124" s="26">
        <v>0.066</v>
      </c>
      <c r="E124" s="12">
        <v>41524</v>
      </c>
      <c r="F124" s="26">
        <v>0.064</v>
      </c>
      <c r="G124" s="12">
        <v>41430</v>
      </c>
      <c r="H124" s="26">
        <v>0.064</v>
      </c>
      <c r="I124" s="12">
        <v>41409</v>
      </c>
      <c r="J124" s="16">
        <v>0.063</v>
      </c>
      <c r="K124" s="45">
        <v>41445</v>
      </c>
      <c r="L124" s="40">
        <v>0</v>
      </c>
      <c r="M124" s="10" t="s">
        <v>220</v>
      </c>
      <c r="N124" s="310">
        <f t="shared" si="6"/>
        <v>0.069</v>
      </c>
    </row>
    <row r="125" spans="1:14" ht="15.75" customHeight="1">
      <c r="A125" s="262"/>
      <c r="C125" s="10">
        <v>2014</v>
      </c>
      <c r="D125" s="26">
        <v>0.06</v>
      </c>
      <c r="E125" s="12">
        <v>41797</v>
      </c>
      <c r="F125" s="26">
        <v>0.055</v>
      </c>
      <c r="G125" s="12">
        <v>41750</v>
      </c>
      <c r="H125" s="26">
        <v>0.054</v>
      </c>
      <c r="I125" s="12">
        <v>41798</v>
      </c>
      <c r="J125" s="16">
        <v>0.054</v>
      </c>
      <c r="K125" s="45">
        <v>41793</v>
      </c>
      <c r="L125" s="40">
        <v>0</v>
      </c>
      <c r="M125" s="10" t="s">
        <v>222</v>
      </c>
      <c r="N125" s="310">
        <f t="shared" si="6"/>
        <v>0.063</v>
      </c>
    </row>
    <row r="126" spans="1:14" ht="15.75" customHeight="1" thickBot="1">
      <c r="A126" s="262"/>
      <c r="C126" s="17">
        <v>2015</v>
      </c>
      <c r="D126" s="126">
        <v>0.059</v>
      </c>
      <c r="E126" s="19">
        <v>42165</v>
      </c>
      <c r="F126" s="126">
        <v>0.058</v>
      </c>
      <c r="G126" s="19">
        <v>42210</v>
      </c>
      <c r="H126" s="126">
        <v>0.055</v>
      </c>
      <c r="I126" s="19">
        <v>42131</v>
      </c>
      <c r="J126" s="27">
        <v>0.054</v>
      </c>
      <c r="K126" s="46">
        <v>42264</v>
      </c>
      <c r="L126" s="41">
        <v>0</v>
      </c>
      <c r="M126" s="17" t="s">
        <v>254</v>
      </c>
      <c r="N126" s="311">
        <f t="shared" si="6"/>
        <v>0.057</v>
      </c>
    </row>
    <row r="127" spans="1:14" ht="15.75" customHeight="1" thickBot="1">
      <c r="A127" s="262"/>
      <c r="C127" s="300"/>
      <c r="D127" s="301"/>
      <c r="E127" s="302"/>
      <c r="F127" s="301"/>
      <c r="G127" s="302"/>
      <c r="H127" s="301"/>
      <c r="I127" s="302"/>
      <c r="J127" s="303"/>
      <c r="K127" s="304"/>
      <c r="L127" s="266" t="s">
        <v>271</v>
      </c>
      <c r="M127" s="300"/>
      <c r="N127" s="320"/>
    </row>
    <row r="128" spans="1:14" ht="15.75" customHeight="1">
      <c r="A128" s="262"/>
      <c r="C128" s="10">
        <v>2016</v>
      </c>
      <c r="D128" s="16">
        <v>0.069</v>
      </c>
      <c r="E128" s="172">
        <v>42514</v>
      </c>
      <c r="F128" s="16">
        <v>0.065</v>
      </c>
      <c r="G128" s="172">
        <v>42524</v>
      </c>
      <c r="H128" s="16">
        <v>0.064</v>
      </c>
      <c r="I128" s="172">
        <v>42636</v>
      </c>
      <c r="J128" s="11">
        <v>0.064</v>
      </c>
      <c r="K128" s="181">
        <v>42534</v>
      </c>
      <c r="L128" s="40">
        <v>0</v>
      </c>
      <c r="M128" s="10" t="s">
        <v>260</v>
      </c>
      <c r="N128" s="310">
        <f>TRUNC(AVERAGE(J125:J128),3)</f>
        <v>0.057</v>
      </c>
    </row>
    <row r="129" spans="1:14" ht="15.75" customHeight="1" thickBot="1">
      <c r="A129" s="262"/>
      <c r="C129" s="17">
        <v>2017</v>
      </c>
      <c r="D129" s="27">
        <v>0.072</v>
      </c>
      <c r="E129" s="169">
        <v>42889</v>
      </c>
      <c r="F129" s="27">
        <v>0.07</v>
      </c>
      <c r="G129" s="169">
        <v>42888</v>
      </c>
      <c r="H129" s="27">
        <v>0.068</v>
      </c>
      <c r="I129" s="169">
        <v>42907</v>
      </c>
      <c r="J129" s="18">
        <v>0.068</v>
      </c>
      <c r="K129" s="169">
        <v>42896</v>
      </c>
      <c r="L129" s="41">
        <v>1</v>
      </c>
      <c r="M129" s="18" t="s">
        <v>302</v>
      </c>
      <c r="N129" s="310">
        <f>TRUNC(AVERAGE(J126:J129),3)</f>
        <v>0.062</v>
      </c>
    </row>
    <row r="130" spans="1:14" ht="15.75" customHeight="1">
      <c r="A130" s="262"/>
      <c r="C130" s="128"/>
      <c r="D130" s="129"/>
      <c r="E130" s="212"/>
      <c r="F130" s="129"/>
      <c r="G130" s="128"/>
      <c r="H130" s="129"/>
      <c r="I130" s="128"/>
      <c r="J130" s="128"/>
      <c r="K130" s="128"/>
      <c r="L130" s="213"/>
      <c r="M130" s="213"/>
      <c r="N130" s="213"/>
    </row>
    <row r="131" ht="15.75" customHeight="1" thickBot="1">
      <c r="A131" s="260"/>
    </row>
    <row r="132" spans="1:14" ht="15.75" customHeight="1">
      <c r="A132" s="273" t="s">
        <v>12</v>
      </c>
      <c r="C132" s="295"/>
      <c r="D132" s="296"/>
      <c r="E132" s="297"/>
      <c r="F132" s="296"/>
      <c r="G132" s="297"/>
      <c r="H132" s="296"/>
      <c r="I132" s="297"/>
      <c r="J132" s="298"/>
      <c r="K132" s="297"/>
      <c r="L132" s="305"/>
      <c r="M132" s="332" t="s">
        <v>56</v>
      </c>
      <c r="N132" s="331"/>
    </row>
    <row r="133" spans="1:14" ht="15.75" customHeight="1" thickBot="1">
      <c r="A133" s="265"/>
      <c r="B133" s="21"/>
      <c r="C133" s="4" t="s">
        <v>2</v>
      </c>
      <c r="D133" s="96" t="s">
        <v>3</v>
      </c>
      <c r="E133" s="5" t="s">
        <v>58</v>
      </c>
      <c r="F133" s="96" t="s">
        <v>4</v>
      </c>
      <c r="G133" s="5" t="s">
        <v>58</v>
      </c>
      <c r="H133" s="96" t="s">
        <v>5</v>
      </c>
      <c r="I133" s="5" t="s">
        <v>58</v>
      </c>
      <c r="J133" s="6" t="s">
        <v>6</v>
      </c>
      <c r="K133" s="5" t="s">
        <v>58</v>
      </c>
      <c r="L133" s="142" t="s">
        <v>270</v>
      </c>
      <c r="M133" s="22" t="s">
        <v>142</v>
      </c>
      <c r="N133" s="8" t="s">
        <v>57</v>
      </c>
    </row>
    <row r="134" spans="1:14" ht="15.75" customHeight="1">
      <c r="A134" s="272" t="s">
        <v>227</v>
      </c>
      <c r="C134" s="10">
        <v>2008</v>
      </c>
      <c r="D134" s="26">
        <v>0.083</v>
      </c>
      <c r="E134" s="12">
        <v>39646</v>
      </c>
      <c r="F134" s="26">
        <v>0.076</v>
      </c>
      <c r="G134" s="12">
        <v>39619</v>
      </c>
      <c r="H134" s="26">
        <v>0.075</v>
      </c>
      <c r="I134" s="12">
        <v>39561</v>
      </c>
      <c r="J134" s="16">
        <v>0.075</v>
      </c>
      <c r="K134" s="45">
        <v>39656</v>
      </c>
      <c r="L134" s="40">
        <v>2</v>
      </c>
      <c r="M134" s="10" t="s">
        <v>188</v>
      </c>
      <c r="N134" s="310">
        <v>0.078</v>
      </c>
    </row>
    <row r="135" spans="1:14" ht="15.75" customHeight="1">
      <c r="A135" s="265" t="s">
        <v>98</v>
      </c>
      <c r="C135" s="10">
        <v>2009</v>
      </c>
      <c r="D135" s="26">
        <v>0.08</v>
      </c>
      <c r="E135" s="12">
        <v>39988</v>
      </c>
      <c r="F135" s="26">
        <v>0.078</v>
      </c>
      <c r="G135" s="12">
        <v>39955</v>
      </c>
      <c r="H135" s="26">
        <v>0.075</v>
      </c>
      <c r="I135" s="12">
        <v>39953</v>
      </c>
      <c r="J135" s="26">
        <v>0.073</v>
      </c>
      <c r="K135" s="45">
        <v>39957</v>
      </c>
      <c r="L135" s="40">
        <v>2</v>
      </c>
      <c r="M135" s="10" t="s">
        <v>199</v>
      </c>
      <c r="N135" s="310">
        <v>0.077</v>
      </c>
    </row>
    <row r="136" spans="1:14" ht="15.75" customHeight="1">
      <c r="A136" s="262"/>
      <c r="C136" s="10">
        <v>2010</v>
      </c>
      <c r="D136" s="26">
        <v>0.083</v>
      </c>
      <c r="E136" s="12">
        <v>40409</v>
      </c>
      <c r="F136" s="26">
        <v>0.078</v>
      </c>
      <c r="G136" s="12">
        <v>40398</v>
      </c>
      <c r="H136" s="26">
        <v>0.072</v>
      </c>
      <c r="I136" s="12">
        <v>40418</v>
      </c>
      <c r="J136" s="26">
        <v>0.072</v>
      </c>
      <c r="K136" s="45">
        <v>40283</v>
      </c>
      <c r="L136" s="40">
        <v>2</v>
      </c>
      <c r="M136" s="10" t="s">
        <v>205</v>
      </c>
      <c r="N136" s="310">
        <f aca="true" t="shared" si="7" ref="N136:N141">TRUNC(AVERAGE(J134:J136),3)</f>
        <v>0.073</v>
      </c>
    </row>
    <row r="137" spans="1:14" ht="15.75" customHeight="1">
      <c r="A137" s="262"/>
      <c r="C137" s="10">
        <v>2011</v>
      </c>
      <c r="D137" s="26">
        <v>0.078</v>
      </c>
      <c r="E137" s="12">
        <v>40789</v>
      </c>
      <c r="F137" s="26">
        <v>0.078</v>
      </c>
      <c r="G137" s="12">
        <v>40787</v>
      </c>
      <c r="H137" s="16">
        <v>0.077</v>
      </c>
      <c r="I137" s="12">
        <v>40788</v>
      </c>
      <c r="J137" s="26">
        <v>0.077</v>
      </c>
      <c r="K137" s="45">
        <v>40702</v>
      </c>
      <c r="L137" s="40">
        <v>4</v>
      </c>
      <c r="M137" s="10" t="s">
        <v>208</v>
      </c>
      <c r="N137" s="310">
        <f t="shared" si="7"/>
        <v>0.074</v>
      </c>
    </row>
    <row r="138" spans="1:14" ht="15.75" customHeight="1">
      <c r="A138" s="262"/>
      <c r="C138" s="10">
        <v>2012</v>
      </c>
      <c r="D138" s="26">
        <v>0.086</v>
      </c>
      <c r="E138" s="12">
        <v>41088</v>
      </c>
      <c r="F138" s="26">
        <v>0.079</v>
      </c>
      <c r="G138" s="12">
        <v>41129</v>
      </c>
      <c r="H138" s="26">
        <v>0.079</v>
      </c>
      <c r="I138" s="12">
        <v>41075</v>
      </c>
      <c r="J138" s="26">
        <v>0.075</v>
      </c>
      <c r="K138" s="45">
        <v>41093</v>
      </c>
      <c r="L138" s="40">
        <v>3</v>
      </c>
      <c r="M138" s="10" t="s">
        <v>209</v>
      </c>
      <c r="N138" s="310">
        <f t="shared" si="7"/>
        <v>0.074</v>
      </c>
    </row>
    <row r="139" spans="1:14" ht="15.75" customHeight="1">
      <c r="A139" s="262"/>
      <c r="C139" s="10">
        <v>2013</v>
      </c>
      <c r="D139" s="26">
        <v>0.064</v>
      </c>
      <c r="E139" s="12">
        <v>41505</v>
      </c>
      <c r="F139" s="26">
        <v>0.06</v>
      </c>
      <c r="G139" s="12">
        <v>41445</v>
      </c>
      <c r="H139" s="26">
        <v>0.06</v>
      </c>
      <c r="I139" s="12">
        <v>41408</v>
      </c>
      <c r="J139" s="26">
        <v>0.059</v>
      </c>
      <c r="K139" s="45">
        <v>41409</v>
      </c>
      <c r="L139" s="40">
        <v>0</v>
      </c>
      <c r="M139" s="10" t="s">
        <v>220</v>
      </c>
      <c r="N139" s="310">
        <f t="shared" si="7"/>
        <v>0.07</v>
      </c>
    </row>
    <row r="140" spans="1:14" ht="15.75" customHeight="1">
      <c r="A140" s="262"/>
      <c r="C140" s="10">
        <v>2014</v>
      </c>
      <c r="D140" s="26">
        <v>0.073</v>
      </c>
      <c r="E140" s="12">
        <v>41797</v>
      </c>
      <c r="F140" s="26">
        <v>0.067</v>
      </c>
      <c r="G140" s="12">
        <v>41855</v>
      </c>
      <c r="H140" s="26">
        <v>0.066</v>
      </c>
      <c r="I140" s="12">
        <v>41842</v>
      </c>
      <c r="J140" s="26">
        <v>0.066</v>
      </c>
      <c r="K140" s="45">
        <v>41749</v>
      </c>
      <c r="L140" s="40">
        <v>0</v>
      </c>
      <c r="M140" s="10" t="s">
        <v>222</v>
      </c>
      <c r="N140" s="310">
        <f t="shared" si="7"/>
        <v>0.066</v>
      </c>
    </row>
    <row r="141" spans="1:14" ht="15.75" customHeight="1" thickBot="1">
      <c r="A141" s="262"/>
      <c r="C141" s="17">
        <v>2015</v>
      </c>
      <c r="D141" s="126">
        <v>0.073</v>
      </c>
      <c r="E141" s="19">
        <v>42166</v>
      </c>
      <c r="F141" s="126">
        <v>0.07</v>
      </c>
      <c r="G141" s="19">
        <v>42210</v>
      </c>
      <c r="H141" s="126">
        <v>0.069</v>
      </c>
      <c r="I141" s="19">
        <v>42131</v>
      </c>
      <c r="J141" s="126">
        <v>0.069</v>
      </c>
      <c r="K141" s="46">
        <v>42130</v>
      </c>
      <c r="L141" s="41">
        <v>0</v>
      </c>
      <c r="M141" s="17" t="s">
        <v>254</v>
      </c>
      <c r="N141" s="311">
        <f t="shared" si="7"/>
        <v>0.064</v>
      </c>
    </row>
    <row r="142" spans="1:14" ht="15.75" customHeight="1" thickBot="1">
      <c r="A142" s="262"/>
      <c r="C142" s="300"/>
      <c r="D142" s="301"/>
      <c r="E142" s="302"/>
      <c r="F142" s="301"/>
      <c r="G142" s="302"/>
      <c r="H142" s="301"/>
      <c r="I142" s="302"/>
      <c r="J142" s="303"/>
      <c r="K142" s="304"/>
      <c r="L142" s="266" t="s">
        <v>271</v>
      </c>
      <c r="M142" s="300"/>
      <c r="N142" s="320"/>
    </row>
    <row r="143" spans="1:14" ht="15.75" customHeight="1">
      <c r="A143" s="262"/>
      <c r="C143" s="10">
        <v>2016</v>
      </c>
      <c r="D143" s="16">
        <v>0.077</v>
      </c>
      <c r="E143" s="172">
        <v>42534</v>
      </c>
      <c r="F143" s="16">
        <v>0.074</v>
      </c>
      <c r="G143" s="172">
        <v>42514</v>
      </c>
      <c r="H143" s="16">
        <v>0.073</v>
      </c>
      <c r="I143" s="172">
        <v>42546</v>
      </c>
      <c r="J143" s="11">
        <v>0.073</v>
      </c>
      <c r="K143" s="181">
        <v>42531</v>
      </c>
      <c r="L143" s="40">
        <v>7</v>
      </c>
      <c r="M143" s="10" t="s">
        <v>260</v>
      </c>
      <c r="N143" s="310">
        <f>TRUNC(AVERAGE(J140:J143),3)</f>
        <v>0.069</v>
      </c>
    </row>
    <row r="144" spans="1:14" ht="15.75" customHeight="1" thickBot="1">
      <c r="A144" s="262"/>
      <c r="C144" s="17">
        <v>2017</v>
      </c>
      <c r="D144" s="27">
        <v>0.071</v>
      </c>
      <c r="E144" s="169">
        <v>42890</v>
      </c>
      <c r="F144" s="27">
        <v>0.071</v>
      </c>
      <c r="G144" s="169">
        <v>42888</v>
      </c>
      <c r="H144" s="27">
        <v>0.07</v>
      </c>
      <c r="I144" s="169">
        <v>42889</v>
      </c>
      <c r="J144" s="18">
        <v>0.068</v>
      </c>
      <c r="K144" s="169">
        <v>42896</v>
      </c>
      <c r="L144" s="41">
        <v>2</v>
      </c>
      <c r="M144" s="18" t="s">
        <v>302</v>
      </c>
      <c r="N144" s="310">
        <f>TRUNC(AVERAGE(J141:J144),3)</f>
        <v>0.07</v>
      </c>
    </row>
    <row r="145" spans="1:14" ht="15.75" customHeight="1">
      <c r="A145" s="262"/>
      <c r="C145" s="128"/>
      <c r="D145" s="129"/>
      <c r="E145" s="212"/>
      <c r="F145" s="129"/>
      <c r="G145" s="128"/>
      <c r="H145" s="129"/>
      <c r="I145" s="128"/>
      <c r="J145" s="128"/>
      <c r="K145" s="128"/>
      <c r="L145" s="213"/>
      <c r="M145" s="213"/>
      <c r="N145" s="213"/>
    </row>
    <row r="146" ht="15.75" customHeight="1" thickBot="1">
      <c r="A146" s="260"/>
    </row>
    <row r="147" spans="1:14" ht="15.75" customHeight="1">
      <c r="A147" s="273" t="s">
        <v>12</v>
      </c>
      <c r="C147" s="295"/>
      <c r="D147" s="296"/>
      <c r="E147" s="297"/>
      <c r="F147" s="296"/>
      <c r="G147" s="297"/>
      <c r="H147" s="296"/>
      <c r="I147" s="297"/>
      <c r="J147" s="298"/>
      <c r="K147" s="297"/>
      <c r="L147" s="299"/>
      <c r="M147" s="330" t="s">
        <v>56</v>
      </c>
      <c r="N147" s="331"/>
    </row>
    <row r="148" spans="1:14" ht="15.75" customHeight="1" thickBot="1">
      <c r="A148" s="265"/>
      <c r="B148" s="21"/>
      <c r="C148" s="4" t="s">
        <v>2</v>
      </c>
      <c r="D148" s="96" t="s">
        <v>3</v>
      </c>
      <c r="E148" s="5" t="s">
        <v>58</v>
      </c>
      <c r="F148" s="96" t="s">
        <v>4</v>
      </c>
      <c r="G148" s="5" t="s">
        <v>58</v>
      </c>
      <c r="H148" s="96" t="s">
        <v>5</v>
      </c>
      <c r="I148" s="5" t="s">
        <v>58</v>
      </c>
      <c r="J148" s="6" t="s">
        <v>6</v>
      </c>
      <c r="K148" s="5" t="s">
        <v>58</v>
      </c>
      <c r="L148" s="4" t="s">
        <v>270</v>
      </c>
      <c r="M148" s="7" t="s">
        <v>142</v>
      </c>
      <c r="N148" s="8" t="s">
        <v>57</v>
      </c>
    </row>
    <row r="149" spans="1:14" ht="15.75" customHeight="1">
      <c r="A149" s="272" t="s">
        <v>228</v>
      </c>
      <c r="C149" s="10">
        <v>2008</v>
      </c>
      <c r="D149" s="26">
        <v>0.074</v>
      </c>
      <c r="E149" s="12">
        <v>39619</v>
      </c>
      <c r="F149" s="16">
        <v>0.072</v>
      </c>
      <c r="G149" s="12">
        <v>39561</v>
      </c>
      <c r="H149" s="16">
        <v>0.07</v>
      </c>
      <c r="I149" s="12">
        <v>39646</v>
      </c>
      <c r="J149" s="16">
        <v>0.067</v>
      </c>
      <c r="K149" s="45">
        <v>39597</v>
      </c>
      <c r="L149" s="40">
        <v>0</v>
      </c>
      <c r="M149" s="10" t="s">
        <v>188</v>
      </c>
      <c r="N149" s="310">
        <v>0.073</v>
      </c>
    </row>
    <row r="150" spans="1:14" ht="15.75" customHeight="1">
      <c r="A150" s="265" t="s">
        <v>97</v>
      </c>
      <c r="C150" s="10">
        <v>2009</v>
      </c>
      <c r="D150" s="26">
        <v>0.07</v>
      </c>
      <c r="E150" s="12">
        <v>39953</v>
      </c>
      <c r="F150" s="16">
        <v>0.067</v>
      </c>
      <c r="G150" s="12">
        <v>39991</v>
      </c>
      <c r="H150" s="16">
        <v>0.067</v>
      </c>
      <c r="I150" s="12">
        <v>39988</v>
      </c>
      <c r="J150" s="16">
        <v>0.067</v>
      </c>
      <c r="K150" s="45">
        <v>39957</v>
      </c>
      <c r="L150" s="40">
        <v>0</v>
      </c>
      <c r="M150" s="10" t="s">
        <v>199</v>
      </c>
      <c r="N150" s="310">
        <v>0.07</v>
      </c>
    </row>
    <row r="151" spans="1:14" ht="15.75" customHeight="1">
      <c r="A151" s="260"/>
      <c r="C151" s="10">
        <v>2010</v>
      </c>
      <c r="D151" s="26">
        <v>0.075</v>
      </c>
      <c r="E151" s="12">
        <v>40409</v>
      </c>
      <c r="F151" s="26">
        <v>0.071</v>
      </c>
      <c r="G151" s="12">
        <v>40398</v>
      </c>
      <c r="H151" s="26">
        <v>0.069</v>
      </c>
      <c r="I151" s="12">
        <v>40354</v>
      </c>
      <c r="J151" s="16">
        <v>0.068</v>
      </c>
      <c r="K151" s="45">
        <v>40418</v>
      </c>
      <c r="L151" s="40">
        <v>0</v>
      </c>
      <c r="M151" s="10" t="s">
        <v>205</v>
      </c>
      <c r="N151" s="310">
        <f aca="true" t="shared" si="8" ref="N151:N156">TRUNC(AVERAGE(J149:J151),3)</f>
        <v>0.067</v>
      </c>
    </row>
    <row r="152" spans="1:14" ht="15.75" customHeight="1">
      <c r="A152" s="262"/>
      <c r="C152" s="10">
        <v>2011</v>
      </c>
      <c r="D152" s="26">
        <v>0.079</v>
      </c>
      <c r="E152" s="12">
        <v>40729</v>
      </c>
      <c r="F152" s="26">
        <v>0.072</v>
      </c>
      <c r="G152" s="12">
        <v>40788</v>
      </c>
      <c r="H152" s="26">
        <v>0.07</v>
      </c>
      <c r="I152" s="12">
        <v>40683</v>
      </c>
      <c r="J152" s="16">
        <v>0.068</v>
      </c>
      <c r="K152" s="45">
        <v>40755</v>
      </c>
      <c r="L152" s="40">
        <v>1</v>
      </c>
      <c r="M152" s="10" t="s">
        <v>208</v>
      </c>
      <c r="N152" s="310">
        <f t="shared" si="8"/>
        <v>0.067</v>
      </c>
    </row>
    <row r="153" spans="1:14" ht="15.75" customHeight="1">
      <c r="A153" s="262"/>
      <c r="C153" s="10">
        <v>2012</v>
      </c>
      <c r="D153" s="26">
        <v>0.087</v>
      </c>
      <c r="E153" s="12">
        <v>41075</v>
      </c>
      <c r="F153" s="26">
        <v>0.085</v>
      </c>
      <c r="G153" s="12">
        <v>41088</v>
      </c>
      <c r="H153" s="26">
        <v>0.08</v>
      </c>
      <c r="I153" s="12">
        <v>41129</v>
      </c>
      <c r="J153" s="16">
        <v>0.077</v>
      </c>
      <c r="K153" s="45">
        <v>41146</v>
      </c>
      <c r="L153" s="40">
        <v>4</v>
      </c>
      <c r="M153" s="10" t="s">
        <v>209</v>
      </c>
      <c r="N153" s="310">
        <f t="shared" si="8"/>
        <v>0.071</v>
      </c>
    </row>
    <row r="154" spans="1:14" ht="15.75" customHeight="1">
      <c r="A154" s="262"/>
      <c r="C154" s="10">
        <v>2013</v>
      </c>
      <c r="D154" s="16">
        <v>0.066</v>
      </c>
      <c r="E154" s="12">
        <v>41429</v>
      </c>
      <c r="F154" s="16">
        <v>0.063</v>
      </c>
      <c r="G154" s="12">
        <v>41430</v>
      </c>
      <c r="H154" s="16">
        <v>0.063</v>
      </c>
      <c r="I154" s="12">
        <v>41408</v>
      </c>
      <c r="J154" s="16">
        <v>0.062</v>
      </c>
      <c r="K154" s="45">
        <v>41443</v>
      </c>
      <c r="L154" s="40">
        <v>0</v>
      </c>
      <c r="M154" s="10" t="s">
        <v>220</v>
      </c>
      <c r="N154" s="310">
        <f t="shared" si="8"/>
        <v>0.069</v>
      </c>
    </row>
    <row r="155" spans="1:14" ht="15.75" customHeight="1">
      <c r="A155" s="260"/>
      <c r="C155" s="10">
        <v>2014</v>
      </c>
      <c r="D155" s="16">
        <v>0.077</v>
      </c>
      <c r="E155" s="12">
        <v>41797</v>
      </c>
      <c r="F155" s="16">
        <v>0.069</v>
      </c>
      <c r="G155" s="12">
        <v>41796</v>
      </c>
      <c r="H155" s="16">
        <v>0.069</v>
      </c>
      <c r="I155" s="12">
        <v>41789</v>
      </c>
      <c r="J155" s="16">
        <v>0.066</v>
      </c>
      <c r="K155" s="45">
        <v>41799</v>
      </c>
      <c r="L155" s="40">
        <v>1</v>
      </c>
      <c r="M155" s="10" t="s">
        <v>222</v>
      </c>
      <c r="N155" s="310">
        <f t="shared" si="8"/>
        <v>0.068</v>
      </c>
    </row>
    <row r="156" spans="1:14" ht="15.75" customHeight="1" thickBot="1">
      <c r="A156" s="260"/>
      <c r="C156" s="17">
        <v>2015</v>
      </c>
      <c r="D156" s="27">
        <v>0.064</v>
      </c>
      <c r="E156" s="19">
        <v>42131</v>
      </c>
      <c r="F156" s="27">
        <v>0.063</v>
      </c>
      <c r="G156" s="19">
        <v>42111</v>
      </c>
      <c r="H156" s="27">
        <v>0.062</v>
      </c>
      <c r="I156" s="19">
        <v>42112</v>
      </c>
      <c r="J156" s="27">
        <v>0.061</v>
      </c>
      <c r="K156" s="46">
        <v>42210</v>
      </c>
      <c r="L156" s="41">
        <v>0</v>
      </c>
      <c r="M156" s="17" t="s">
        <v>254</v>
      </c>
      <c r="N156" s="311">
        <f t="shared" si="8"/>
        <v>0.063</v>
      </c>
    </row>
    <row r="157" spans="1:14" ht="15.75" customHeight="1" thickBot="1">
      <c r="A157" s="260"/>
      <c r="C157" s="300"/>
      <c r="D157" s="301"/>
      <c r="E157" s="302"/>
      <c r="F157" s="301"/>
      <c r="G157" s="302"/>
      <c r="H157" s="301"/>
      <c r="I157" s="302"/>
      <c r="J157" s="303"/>
      <c r="K157" s="304"/>
      <c r="L157" s="266" t="s">
        <v>271</v>
      </c>
      <c r="M157" s="300"/>
      <c r="N157" s="320"/>
    </row>
    <row r="158" spans="1:14" ht="15.75" customHeight="1">
      <c r="A158" s="260"/>
      <c r="C158" s="10">
        <v>2016</v>
      </c>
      <c r="D158" s="16">
        <v>0.075</v>
      </c>
      <c r="E158" s="172">
        <v>42534</v>
      </c>
      <c r="F158" s="16">
        <v>0.072</v>
      </c>
      <c r="G158" s="172">
        <v>42477</v>
      </c>
      <c r="H158" s="16">
        <v>0.071</v>
      </c>
      <c r="I158" s="172">
        <v>42513</v>
      </c>
      <c r="J158" s="11">
        <v>0.069</v>
      </c>
      <c r="K158" s="181">
        <v>42478</v>
      </c>
      <c r="L158" s="40">
        <v>3</v>
      </c>
      <c r="M158" s="10" t="s">
        <v>260</v>
      </c>
      <c r="N158" s="310">
        <f>TRUNC(AVERAGE(J155:J158),3)</f>
        <v>0.065</v>
      </c>
    </row>
    <row r="159" spans="1:14" ht="15.75" customHeight="1" thickBot="1">
      <c r="A159" s="260"/>
      <c r="C159" s="17">
        <v>2017</v>
      </c>
      <c r="D159" s="27">
        <v>0.067</v>
      </c>
      <c r="E159" s="169">
        <v>42890</v>
      </c>
      <c r="F159" s="27">
        <v>0.065</v>
      </c>
      <c r="G159" s="169">
        <v>42896</v>
      </c>
      <c r="H159" s="27">
        <v>0.065</v>
      </c>
      <c r="I159" s="169">
        <v>42891</v>
      </c>
      <c r="J159" s="18">
        <v>0.064</v>
      </c>
      <c r="K159" s="169">
        <v>42895</v>
      </c>
      <c r="L159" s="41">
        <v>0</v>
      </c>
      <c r="M159" s="18" t="s">
        <v>302</v>
      </c>
      <c r="N159" s="310">
        <f>TRUNC(AVERAGE(J156:J159),3)</f>
        <v>0.064</v>
      </c>
    </row>
    <row r="160" spans="1:14" ht="15.75" customHeight="1">
      <c r="A160" s="260"/>
      <c r="C160" s="128"/>
      <c r="D160" s="129"/>
      <c r="E160" s="212"/>
      <c r="F160" s="129"/>
      <c r="G160" s="128"/>
      <c r="H160" s="129"/>
      <c r="I160" s="128"/>
      <c r="J160" s="128"/>
      <c r="K160" s="128"/>
      <c r="L160" s="213"/>
      <c r="M160" s="213"/>
      <c r="N160" s="213"/>
    </row>
    <row r="161" ht="15.75" customHeight="1" thickBot="1">
      <c r="A161" s="260"/>
    </row>
    <row r="162" spans="1:14" ht="15.75" customHeight="1">
      <c r="A162" s="273" t="s">
        <v>12</v>
      </c>
      <c r="C162" s="295"/>
      <c r="D162" s="296"/>
      <c r="E162" s="297"/>
      <c r="F162" s="296"/>
      <c r="G162" s="297"/>
      <c r="H162" s="296"/>
      <c r="I162" s="297"/>
      <c r="J162" s="298"/>
      <c r="K162" s="297"/>
      <c r="L162" s="299"/>
      <c r="M162" s="330" t="s">
        <v>56</v>
      </c>
      <c r="N162" s="331"/>
    </row>
    <row r="163" spans="1:14" ht="15.75" customHeight="1" thickBot="1">
      <c r="A163" s="262"/>
      <c r="B163" s="21"/>
      <c r="C163" s="4" t="s">
        <v>2</v>
      </c>
      <c r="D163" s="96" t="s">
        <v>3</v>
      </c>
      <c r="E163" s="5" t="s">
        <v>58</v>
      </c>
      <c r="F163" s="96" t="s">
        <v>4</v>
      </c>
      <c r="G163" s="5" t="s">
        <v>58</v>
      </c>
      <c r="H163" s="96" t="s">
        <v>5</v>
      </c>
      <c r="I163" s="5" t="s">
        <v>58</v>
      </c>
      <c r="J163" s="6" t="s">
        <v>6</v>
      </c>
      <c r="K163" s="5" t="s">
        <v>58</v>
      </c>
      <c r="L163" s="4" t="s">
        <v>270</v>
      </c>
      <c r="M163" s="7" t="s">
        <v>142</v>
      </c>
      <c r="N163" s="8" t="s">
        <v>57</v>
      </c>
    </row>
    <row r="164" spans="1:14" ht="15.75" customHeight="1">
      <c r="A164" s="272" t="s">
        <v>225</v>
      </c>
      <c r="C164" s="10">
        <v>2008</v>
      </c>
      <c r="D164" s="26">
        <v>0.072</v>
      </c>
      <c r="E164" s="12">
        <v>39646</v>
      </c>
      <c r="F164" s="26">
        <v>0.07</v>
      </c>
      <c r="G164" s="12">
        <v>39619</v>
      </c>
      <c r="H164" s="26">
        <v>0.069</v>
      </c>
      <c r="I164" s="12">
        <v>39683</v>
      </c>
      <c r="J164" s="16">
        <v>0.066</v>
      </c>
      <c r="K164" s="45">
        <v>39656</v>
      </c>
      <c r="L164" s="40">
        <v>0</v>
      </c>
      <c r="M164" s="10" t="s">
        <v>188</v>
      </c>
      <c r="N164" s="310">
        <v>0.072</v>
      </c>
    </row>
    <row r="165" spans="1:14" ht="15.75" customHeight="1">
      <c r="A165" s="265" t="s">
        <v>99</v>
      </c>
      <c r="C165" s="10">
        <v>2009</v>
      </c>
      <c r="D165" s="26">
        <v>0.073</v>
      </c>
      <c r="E165" s="12">
        <v>39956</v>
      </c>
      <c r="F165" s="26">
        <v>0.073</v>
      </c>
      <c r="G165" s="12">
        <v>39955</v>
      </c>
      <c r="H165" s="16">
        <v>0.069</v>
      </c>
      <c r="I165" s="12">
        <v>39957</v>
      </c>
      <c r="J165" s="16">
        <v>0.065</v>
      </c>
      <c r="K165" s="45">
        <v>39990</v>
      </c>
      <c r="L165" s="40">
        <v>0</v>
      </c>
      <c r="M165" s="10" t="s">
        <v>199</v>
      </c>
      <c r="N165" s="310">
        <v>0.07</v>
      </c>
    </row>
    <row r="166" spans="1:14" ht="15.75" customHeight="1">
      <c r="A166" s="262"/>
      <c r="C166" s="10">
        <v>2010</v>
      </c>
      <c r="D166" s="26">
        <v>0.075</v>
      </c>
      <c r="E166" s="12">
        <v>40409</v>
      </c>
      <c r="F166" s="26">
        <v>0.069</v>
      </c>
      <c r="G166" s="12">
        <v>40400</v>
      </c>
      <c r="H166" s="26">
        <v>0.067</v>
      </c>
      <c r="I166" s="12">
        <v>40418</v>
      </c>
      <c r="J166" s="26">
        <v>0.066</v>
      </c>
      <c r="K166" s="45">
        <v>40436</v>
      </c>
      <c r="L166" s="40">
        <v>0</v>
      </c>
      <c r="M166" s="10" t="s">
        <v>205</v>
      </c>
      <c r="N166" s="310">
        <f aca="true" t="shared" si="9" ref="N166:N171">TRUNC(AVERAGE(J164:J166),3)</f>
        <v>0.065</v>
      </c>
    </row>
    <row r="167" spans="1:14" ht="15.75" customHeight="1">
      <c r="A167" s="262"/>
      <c r="C167" s="10">
        <v>2011</v>
      </c>
      <c r="D167" s="26">
        <v>0.08</v>
      </c>
      <c r="E167" s="12">
        <v>40788</v>
      </c>
      <c r="F167" s="26">
        <v>0.076</v>
      </c>
      <c r="G167" s="12">
        <v>40787</v>
      </c>
      <c r="H167" s="26">
        <v>0.076</v>
      </c>
      <c r="I167" s="12">
        <v>40729</v>
      </c>
      <c r="J167" s="16">
        <v>0.075</v>
      </c>
      <c r="K167" s="45">
        <v>40789</v>
      </c>
      <c r="L167" s="40">
        <v>3</v>
      </c>
      <c r="M167" s="10" t="s">
        <v>208</v>
      </c>
      <c r="N167" s="310">
        <f t="shared" si="9"/>
        <v>0.068</v>
      </c>
    </row>
    <row r="168" spans="1:14" ht="15.75" customHeight="1">
      <c r="A168" s="262"/>
      <c r="C168" s="10">
        <v>2012</v>
      </c>
      <c r="D168" s="26">
        <v>0.093</v>
      </c>
      <c r="E168" s="12">
        <v>41088</v>
      </c>
      <c r="F168" s="26">
        <v>0.086</v>
      </c>
      <c r="G168" s="12">
        <v>41075</v>
      </c>
      <c r="H168" s="26">
        <v>0.083</v>
      </c>
      <c r="I168" s="12">
        <v>41129</v>
      </c>
      <c r="J168" s="26">
        <v>0.082</v>
      </c>
      <c r="K168" s="45">
        <v>41112</v>
      </c>
      <c r="L168" s="40">
        <v>9</v>
      </c>
      <c r="M168" s="10" t="s">
        <v>209</v>
      </c>
      <c r="N168" s="310">
        <f t="shared" si="9"/>
        <v>0.074</v>
      </c>
    </row>
    <row r="169" spans="1:14" ht="15.75" customHeight="1">
      <c r="A169" s="262"/>
      <c r="C169" s="10">
        <v>2013</v>
      </c>
      <c r="D169" s="26">
        <v>0.072</v>
      </c>
      <c r="E169" s="12">
        <v>41505</v>
      </c>
      <c r="F169" s="26">
        <v>0.068</v>
      </c>
      <c r="G169" s="12">
        <v>41408</v>
      </c>
      <c r="H169" s="26">
        <v>0.067</v>
      </c>
      <c r="I169" s="12">
        <v>41525</v>
      </c>
      <c r="J169" s="26">
        <v>0.067</v>
      </c>
      <c r="K169" s="45">
        <v>41445</v>
      </c>
      <c r="L169" s="40">
        <v>0</v>
      </c>
      <c r="M169" s="10" t="s">
        <v>220</v>
      </c>
      <c r="N169" s="310">
        <f t="shared" si="9"/>
        <v>0.074</v>
      </c>
    </row>
    <row r="170" spans="1:14" ht="15.75" customHeight="1">
      <c r="A170" s="262"/>
      <c r="C170" s="10">
        <v>2014</v>
      </c>
      <c r="D170" s="26">
        <v>0.072</v>
      </c>
      <c r="E170" s="12">
        <v>41797</v>
      </c>
      <c r="F170" s="26">
        <v>0.065</v>
      </c>
      <c r="G170" s="12">
        <v>41855</v>
      </c>
      <c r="H170" s="26">
        <v>0.065</v>
      </c>
      <c r="I170" s="12">
        <v>41817</v>
      </c>
      <c r="J170" s="26">
        <v>0.065</v>
      </c>
      <c r="K170" s="45">
        <v>41749</v>
      </c>
      <c r="L170" s="40">
        <v>0</v>
      </c>
      <c r="M170" s="10" t="s">
        <v>222</v>
      </c>
      <c r="N170" s="310">
        <f t="shared" si="9"/>
        <v>0.071</v>
      </c>
    </row>
    <row r="171" spans="1:14" ht="15.75" customHeight="1" thickBot="1">
      <c r="A171" s="262"/>
      <c r="C171" s="17">
        <v>2015</v>
      </c>
      <c r="D171" s="126">
        <v>0.067</v>
      </c>
      <c r="E171" s="19">
        <v>42166</v>
      </c>
      <c r="F171" s="126">
        <v>0.066</v>
      </c>
      <c r="G171" s="19">
        <v>42165</v>
      </c>
      <c r="H171" s="126">
        <v>0.064</v>
      </c>
      <c r="I171" s="19">
        <v>42210</v>
      </c>
      <c r="J171" s="126">
        <v>0.062</v>
      </c>
      <c r="K171" s="46">
        <v>42131</v>
      </c>
      <c r="L171" s="41">
        <v>0</v>
      </c>
      <c r="M171" s="17" t="s">
        <v>254</v>
      </c>
      <c r="N171" s="311">
        <f t="shared" si="9"/>
        <v>0.064</v>
      </c>
    </row>
    <row r="172" spans="1:14" ht="15.75" customHeight="1" thickBot="1">
      <c r="A172" s="262"/>
      <c r="C172" s="300"/>
      <c r="D172" s="301"/>
      <c r="E172" s="302"/>
      <c r="F172" s="301"/>
      <c r="G172" s="302"/>
      <c r="H172" s="301"/>
      <c r="I172" s="302"/>
      <c r="J172" s="303"/>
      <c r="K172" s="304"/>
      <c r="L172" s="266" t="s">
        <v>271</v>
      </c>
      <c r="M172" s="300"/>
      <c r="N172" s="320"/>
    </row>
    <row r="173" spans="1:14" ht="15.75" customHeight="1">
      <c r="A173" s="262"/>
      <c r="C173" s="10">
        <v>2016</v>
      </c>
      <c r="D173" s="16">
        <v>0.076</v>
      </c>
      <c r="E173" s="172">
        <v>42534</v>
      </c>
      <c r="F173" s="16">
        <v>0.068</v>
      </c>
      <c r="G173" s="172">
        <v>42546</v>
      </c>
      <c r="H173" s="16">
        <v>0.068</v>
      </c>
      <c r="I173" s="172">
        <v>42514</v>
      </c>
      <c r="J173" s="11">
        <v>0.068</v>
      </c>
      <c r="K173" s="181">
        <v>42513</v>
      </c>
      <c r="L173" s="40">
        <v>1</v>
      </c>
      <c r="M173" s="10" t="s">
        <v>260</v>
      </c>
      <c r="N173" s="310">
        <f>TRUNC(AVERAGE(J170:J173),3)</f>
        <v>0.065</v>
      </c>
    </row>
    <row r="174" spans="1:14" ht="15.75" customHeight="1" thickBot="1">
      <c r="A174" s="262"/>
      <c r="C174" s="17">
        <v>2017</v>
      </c>
      <c r="D174" s="27">
        <v>0.071</v>
      </c>
      <c r="E174" s="169">
        <v>42890</v>
      </c>
      <c r="F174" s="27">
        <v>0.069</v>
      </c>
      <c r="G174" s="169">
        <v>42896</v>
      </c>
      <c r="H174" s="27">
        <v>0.069</v>
      </c>
      <c r="I174" s="169">
        <v>42889</v>
      </c>
      <c r="J174" s="18">
        <v>0.069</v>
      </c>
      <c r="K174" s="169">
        <v>42888</v>
      </c>
      <c r="L174" s="41">
        <v>1</v>
      </c>
      <c r="M174" s="18" t="s">
        <v>302</v>
      </c>
      <c r="N174" s="310">
        <f>TRUNC(AVERAGE(J171:J174),3)</f>
        <v>0.066</v>
      </c>
    </row>
    <row r="175" spans="1:14" ht="15.75" customHeight="1">
      <c r="A175" s="260"/>
      <c r="C175" s="128"/>
      <c r="D175" s="129"/>
      <c r="E175" s="212"/>
      <c r="F175" s="129"/>
      <c r="G175" s="128"/>
      <c r="H175" s="129"/>
      <c r="I175" s="128"/>
      <c r="J175" s="128"/>
      <c r="K175" s="128"/>
      <c r="L175" s="213"/>
      <c r="M175" s="213"/>
      <c r="N175" s="213"/>
    </row>
    <row r="176" spans="1:14" ht="15.75" customHeight="1" thickBot="1">
      <c r="A176" s="260"/>
      <c r="C176" s="60"/>
      <c r="D176" s="102"/>
      <c r="E176" s="60"/>
      <c r="F176" s="102"/>
      <c r="G176" s="60"/>
      <c r="H176" s="102"/>
      <c r="I176" s="60"/>
      <c r="J176" s="60"/>
      <c r="K176" s="60"/>
      <c r="L176" s="60"/>
      <c r="M176" s="60"/>
      <c r="N176" s="60"/>
    </row>
    <row r="177" spans="1:14" ht="15.75" customHeight="1">
      <c r="A177" s="273" t="s">
        <v>12</v>
      </c>
      <c r="C177" s="295"/>
      <c r="D177" s="296"/>
      <c r="E177" s="297"/>
      <c r="F177" s="296"/>
      <c r="G177" s="297"/>
      <c r="H177" s="296"/>
      <c r="I177" s="297"/>
      <c r="J177" s="298"/>
      <c r="K177" s="297"/>
      <c r="L177" s="305"/>
      <c r="M177" s="330" t="s">
        <v>56</v>
      </c>
      <c r="N177" s="331"/>
    </row>
    <row r="178" spans="1:14" ht="15.75" customHeight="1" thickBot="1">
      <c r="A178" s="262"/>
      <c r="B178" s="21"/>
      <c r="C178" s="4" t="s">
        <v>2</v>
      </c>
      <c r="D178" s="96" t="s">
        <v>3</v>
      </c>
      <c r="E178" s="5" t="s">
        <v>58</v>
      </c>
      <c r="F178" s="96" t="s">
        <v>4</v>
      </c>
      <c r="G178" s="5" t="s">
        <v>58</v>
      </c>
      <c r="H178" s="96" t="s">
        <v>5</v>
      </c>
      <c r="I178" s="5" t="s">
        <v>58</v>
      </c>
      <c r="J178" s="6" t="s">
        <v>6</v>
      </c>
      <c r="K178" s="5" t="s">
        <v>58</v>
      </c>
      <c r="L178" s="142" t="s">
        <v>270</v>
      </c>
      <c r="M178" s="22" t="s">
        <v>142</v>
      </c>
      <c r="N178" s="8" t="s">
        <v>57</v>
      </c>
    </row>
    <row r="179" spans="1:14" ht="15.75" customHeight="1">
      <c r="A179" s="272" t="s">
        <v>226</v>
      </c>
      <c r="C179" s="14">
        <v>2009</v>
      </c>
      <c r="D179" s="196">
        <v>0.07</v>
      </c>
      <c r="E179" s="53">
        <v>39955</v>
      </c>
      <c r="F179" s="196">
        <v>0.07</v>
      </c>
      <c r="G179" s="53">
        <v>39953</v>
      </c>
      <c r="H179" s="100">
        <v>0.068</v>
      </c>
      <c r="I179" s="53">
        <v>39956</v>
      </c>
      <c r="J179" s="100">
        <v>0.067</v>
      </c>
      <c r="K179" s="115">
        <v>39957</v>
      </c>
      <c r="L179" s="65">
        <v>0</v>
      </c>
      <c r="M179" s="14" t="s">
        <v>201</v>
      </c>
      <c r="N179" s="309">
        <f>TRUNC(AVERAGE(J179),3)</f>
        <v>0.067</v>
      </c>
    </row>
    <row r="180" spans="1:14" ht="15.75" customHeight="1">
      <c r="A180" s="265" t="s">
        <v>200</v>
      </c>
      <c r="C180" s="10">
        <v>2010</v>
      </c>
      <c r="D180" s="16">
        <v>0.078</v>
      </c>
      <c r="E180" s="12">
        <v>40409</v>
      </c>
      <c r="F180" s="16">
        <v>0.071</v>
      </c>
      <c r="G180" s="12">
        <v>40398</v>
      </c>
      <c r="H180" s="16">
        <v>0.066</v>
      </c>
      <c r="I180" s="12">
        <v>40397</v>
      </c>
      <c r="J180" s="16">
        <v>0.064</v>
      </c>
      <c r="K180" s="45">
        <v>40279</v>
      </c>
      <c r="L180" s="40">
        <v>1</v>
      </c>
      <c r="M180" s="10" t="s">
        <v>206</v>
      </c>
      <c r="N180" s="310">
        <f>TRUNC(AVERAGE(J179:J180),3)</f>
        <v>0.065</v>
      </c>
    </row>
    <row r="181" spans="3:14" ht="15.75" customHeight="1">
      <c r="C181" s="10">
        <v>2011</v>
      </c>
      <c r="D181" s="26">
        <v>0.076</v>
      </c>
      <c r="E181" s="12">
        <v>40729</v>
      </c>
      <c r="F181" s="16">
        <v>0.075</v>
      </c>
      <c r="G181" s="12">
        <v>40788</v>
      </c>
      <c r="H181" s="16">
        <v>0.073</v>
      </c>
      <c r="I181" s="12">
        <v>40787</v>
      </c>
      <c r="J181" s="16">
        <v>0.072</v>
      </c>
      <c r="K181" s="45">
        <v>40702</v>
      </c>
      <c r="L181" s="40">
        <v>1</v>
      </c>
      <c r="M181" s="10" t="s">
        <v>208</v>
      </c>
      <c r="N181" s="310">
        <f>TRUNC(AVERAGE(J179:J181),3)</f>
        <v>0.067</v>
      </c>
    </row>
    <row r="182" spans="1:14" ht="15.75" customHeight="1">
      <c r="A182" s="260"/>
      <c r="C182" s="10">
        <v>2012</v>
      </c>
      <c r="D182" s="26">
        <v>0.088</v>
      </c>
      <c r="E182" s="12">
        <v>41088</v>
      </c>
      <c r="F182" s="26">
        <v>0.084</v>
      </c>
      <c r="G182" s="12">
        <v>41075</v>
      </c>
      <c r="H182" s="26">
        <v>0.082</v>
      </c>
      <c r="I182" s="12">
        <v>41129</v>
      </c>
      <c r="J182" s="16">
        <v>0.076</v>
      </c>
      <c r="K182" s="45">
        <v>41112</v>
      </c>
      <c r="L182" s="40">
        <v>5</v>
      </c>
      <c r="M182" s="10" t="s">
        <v>209</v>
      </c>
      <c r="N182" s="310">
        <f>TRUNC(AVERAGE(J180:J182),3)</f>
        <v>0.07</v>
      </c>
    </row>
    <row r="183" spans="1:14" ht="15.75" customHeight="1">
      <c r="A183" s="265"/>
      <c r="C183" s="10">
        <v>2013</v>
      </c>
      <c r="D183" s="16">
        <v>0.076</v>
      </c>
      <c r="E183" s="12">
        <v>41525</v>
      </c>
      <c r="F183" s="16">
        <v>0.073</v>
      </c>
      <c r="G183" s="12">
        <v>41505</v>
      </c>
      <c r="H183" s="16">
        <v>0.07</v>
      </c>
      <c r="I183" s="12">
        <v>41524</v>
      </c>
      <c r="J183" s="16">
        <v>0.069</v>
      </c>
      <c r="K183" s="45">
        <v>41506</v>
      </c>
      <c r="L183" s="40">
        <v>1</v>
      </c>
      <c r="M183" s="10" t="s">
        <v>220</v>
      </c>
      <c r="N183" s="310">
        <f>TRUNC(AVERAGE(J181:J183),3)</f>
        <v>0.072</v>
      </c>
    </row>
    <row r="184" spans="1:14" ht="15.75" customHeight="1">
      <c r="A184" s="262"/>
      <c r="C184" s="10">
        <v>2014</v>
      </c>
      <c r="D184" s="16">
        <v>0.065</v>
      </c>
      <c r="E184" s="12">
        <v>41749</v>
      </c>
      <c r="F184" s="16">
        <v>0.063</v>
      </c>
      <c r="G184" s="12">
        <v>41841</v>
      </c>
      <c r="H184" s="16">
        <v>0.062</v>
      </c>
      <c r="I184" s="12">
        <v>41855</v>
      </c>
      <c r="J184" s="16">
        <v>0.061</v>
      </c>
      <c r="K184" s="45">
        <v>41817</v>
      </c>
      <c r="L184" s="40">
        <v>0</v>
      </c>
      <c r="M184" s="10" t="s">
        <v>222</v>
      </c>
      <c r="N184" s="310">
        <f>TRUNC(AVERAGE(J182:J184),3)</f>
        <v>0.068</v>
      </c>
    </row>
    <row r="185" spans="1:14" ht="15.75" customHeight="1" thickBot="1">
      <c r="A185" s="262"/>
      <c r="C185" s="17">
        <v>2015</v>
      </c>
      <c r="D185" s="27">
        <v>0.071</v>
      </c>
      <c r="E185" s="19">
        <v>42166</v>
      </c>
      <c r="F185" s="27">
        <v>0.07</v>
      </c>
      <c r="G185" s="19">
        <v>42131</v>
      </c>
      <c r="H185" s="27">
        <v>0.069</v>
      </c>
      <c r="I185" s="19">
        <v>42111</v>
      </c>
      <c r="J185" s="27">
        <v>0.067</v>
      </c>
      <c r="K185" s="46">
        <v>42147</v>
      </c>
      <c r="L185" s="41">
        <v>0</v>
      </c>
      <c r="M185" s="17" t="s">
        <v>254</v>
      </c>
      <c r="N185" s="311">
        <f>TRUNC(AVERAGE(J183:J185),3)</f>
        <v>0.065</v>
      </c>
    </row>
    <row r="186" spans="1:14" ht="15.75" customHeight="1" thickBot="1">
      <c r="A186" s="262"/>
      <c r="C186" s="300"/>
      <c r="D186" s="301"/>
      <c r="E186" s="302"/>
      <c r="F186" s="301"/>
      <c r="G186" s="302"/>
      <c r="H186" s="301"/>
      <c r="I186" s="302"/>
      <c r="J186" s="303"/>
      <c r="K186" s="304"/>
      <c r="L186" s="266" t="s">
        <v>271</v>
      </c>
      <c r="M186" s="300"/>
      <c r="N186" s="320"/>
    </row>
    <row r="187" spans="1:14" ht="15.75" customHeight="1">
      <c r="A187" s="262"/>
      <c r="C187" s="10">
        <v>2016</v>
      </c>
      <c r="D187" s="16">
        <v>0.083</v>
      </c>
      <c r="E187" s="172">
        <v>42534</v>
      </c>
      <c r="F187" s="16">
        <v>0.074</v>
      </c>
      <c r="G187" s="172">
        <v>42524</v>
      </c>
      <c r="H187" s="16">
        <v>0.072</v>
      </c>
      <c r="I187" s="172">
        <v>42478</v>
      </c>
      <c r="J187" s="11">
        <v>0.07</v>
      </c>
      <c r="K187" s="181">
        <v>42546</v>
      </c>
      <c r="L187" s="40">
        <v>3</v>
      </c>
      <c r="M187" s="10" t="s">
        <v>260</v>
      </c>
      <c r="N187" s="310">
        <f>TRUNC(AVERAGE(J184:J187),3)</f>
        <v>0.066</v>
      </c>
    </row>
    <row r="188" spans="1:14" ht="15.75" customHeight="1" thickBot="1">
      <c r="A188" s="262"/>
      <c r="C188" s="17">
        <v>2017</v>
      </c>
      <c r="D188" s="27">
        <v>0.068</v>
      </c>
      <c r="E188" s="169">
        <v>42890</v>
      </c>
      <c r="F188" s="27">
        <v>0.067</v>
      </c>
      <c r="G188" s="169">
        <v>42896</v>
      </c>
      <c r="H188" s="27">
        <v>0.067</v>
      </c>
      <c r="I188" s="169">
        <v>42891</v>
      </c>
      <c r="J188" s="18">
        <v>0.067</v>
      </c>
      <c r="K188" s="169">
        <v>42889</v>
      </c>
      <c r="L188" s="41">
        <v>0</v>
      </c>
      <c r="M188" s="18" t="s">
        <v>302</v>
      </c>
      <c r="N188" s="310">
        <f>TRUNC(AVERAGE(J185:J188),3)</f>
        <v>0.068</v>
      </c>
    </row>
    <row r="189" spans="1:14" ht="15.75" customHeight="1">
      <c r="A189" s="262"/>
      <c r="C189" s="128"/>
      <c r="D189" s="129"/>
      <c r="E189" s="212"/>
      <c r="F189" s="129"/>
      <c r="G189" s="128"/>
      <c r="H189" s="129"/>
      <c r="I189" s="128"/>
      <c r="J189" s="128"/>
      <c r="K189" s="128"/>
      <c r="L189" s="213"/>
      <c r="M189" s="213"/>
      <c r="N189" s="213"/>
    </row>
    <row r="190" spans="1:14" ht="15.75" customHeight="1" thickBot="1">
      <c r="A190" s="260"/>
      <c r="C190" s="60"/>
      <c r="D190" s="102"/>
      <c r="E190" s="60"/>
      <c r="F190" s="102"/>
      <c r="G190" s="60"/>
      <c r="H190" s="102"/>
      <c r="I190" s="60"/>
      <c r="J190" s="60"/>
      <c r="K190" s="60"/>
      <c r="L190" s="60"/>
      <c r="M190" s="60"/>
      <c r="N190" s="60"/>
    </row>
    <row r="191" spans="1:14" ht="15.75" customHeight="1">
      <c r="A191" s="273" t="s">
        <v>12</v>
      </c>
      <c r="C191" s="295"/>
      <c r="D191" s="296"/>
      <c r="E191" s="297"/>
      <c r="F191" s="296"/>
      <c r="G191" s="297"/>
      <c r="H191" s="296"/>
      <c r="I191" s="297"/>
      <c r="J191" s="298"/>
      <c r="K191" s="297"/>
      <c r="L191" s="299"/>
      <c r="M191" s="330" t="s">
        <v>56</v>
      </c>
      <c r="N191" s="331"/>
    </row>
    <row r="192" spans="1:14" ht="15.75" customHeight="1" thickBot="1">
      <c r="A192" s="260"/>
      <c r="C192" s="4" t="s">
        <v>2</v>
      </c>
      <c r="D192" s="96" t="s">
        <v>3</v>
      </c>
      <c r="E192" s="5" t="s">
        <v>58</v>
      </c>
      <c r="F192" s="96" t="s">
        <v>4</v>
      </c>
      <c r="G192" s="5" t="s">
        <v>58</v>
      </c>
      <c r="H192" s="96" t="s">
        <v>5</v>
      </c>
      <c r="I192" s="5" t="s">
        <v>58</v>
      </c>
      <c r="J192" s="6" t="s">
        <v>6</v>
      </c>
      <c r="K192" s="5" t="s">
        <v>58</v>
      </c>
      <c r="L192" s="4" t="s">
        <v>270</v>
      </c>
      <c r="M192" s="7" t="s">
        <v>142</v>
      </c>
      <c r="N192" s="8" t="s">
        <v>57</v>
      </c>
    </row>
    <row r="193" spans="1:14" ht="15.75" customHeight="1">
      <c r="A193" s="274" t="s">
        <v>252</v>
      </c>
      <c r="C193" s="14">
        <v>2014</v>
      </c>
      <c r="D193" s="182">
        <v>0.073</v>
      </c>
      <c r="E193" s="183">
        <v>41797</v>
      </c>
      <c r="F193" s="182">
        <v>0.064</v>
      </c>
      <c r="G193" s="183">
        <v>41817</v>
      </c>
      <c r="H193" s="182">
        <v>0.064</v>
      </c>
      <c r="I193" s="183">
        <v>41784</v>
      </c>
      <c r="J193" s="184">
        <v>0.061</v>
      </c>
      <c r="K193" s="185">
        <v>41796</v>
      </c>
      <c r="L193" s="65">
        <v>0</v>
      </c>
      <c r="M193" s="14" t="s">
        <v>248</v>
      </c>
      <c r="N193" s="309">
        <f>TRUNC(AVERAGE(J193:J193),3)</f>
        <v>0.061</v>
      </c>
    </row>
    <row r="194" spans="1:14" ht="15.75" customHeight="1" thickBot="1">
      <c r="A194" s="261" t="s">
        <v>253</v>
      </c>
      <c r="C194" s="17">
        <v>2015</v>
      </c>
      <c r="D194" s="200">
        <v>0.068</v>
      </c>
      <c r="E194" s="202">
        <v>42166</v>
      </c>
      <c r="F194" s="200">
        <v>0.068</v>
      </c>
      <c r="G194" s="202">
        <v>42131</v>
      </c>
      <c r="H194" s="200">
        <v>0.066</v>
      </c>
      <c r="I194" s="202">
        <v>42147</v>
      </c>
      <c r="J194" s="204">
        <v>0.064</v>
      </c>
      <c r="K194" s="203">
        <v>42112</v>
      </c>
      <c r="L194" s="41">
        <v>0</v>
      </c>
      <c r="M194" s="17" t="s">
        <v>255</v>
      </c>
      <c r="N194" s="311">
        <f>TRUNC(AVERAGE(J193:J194),3)</f>
        <v>0.062</v>
      </c>
    </row>
    <row r="195" spans="1:14" ht="15.75" customHeight="1" thickBot="1">
      <c r="A195" s="261"/>
      <c r="C195" s="300"/>
      <c r="D195" s="301"/>
      <c r="E195" s="302"/>
      <c r="F195" s="301"/>
      <c r="G195" s="302"/>
      <c r="H195" s="301"/>
      <c r="I195" s="302"/>
      <c r="J195" s="303"/>
      <c r="K195" s="304"/>
      <c r="L195" s="266" t="s">
        <v>271</v>
      </c>
      <c r="M195" s="300"/>
      <c r="N195" s="320"/>
    </row>
    <row r="196" spans="1:14" ht="15.75" customHeight="1">
      <c r="A196" s="261"/>
      <c r="C196" s="10">
        <v>2016</v>
      </c>
      <c r="D196" s="16">
        <v>0.075</v>
      </c>
      <c r="E196" s="172">
        <v>42534</v>
      </c>
      <c r="F196" s="16">
        <v>0.068</v>
      </c>
      <c r="G196" s="172">
        <v>42546</v>
      </c>
      <c r="H196" s="16">
        <v>0.068</v>
      </c>
      <c r="I196" s="172">
        <v>42514</v>
      </c>
      <c r="J196" s="11">
        <v>0.068</v>
      </c>
      <c r="K196" s="181">
        <v>42513</v>
      </c>
      <c r="L196" s="40">
        <v>1</v>
      </c>
      <c r="M196" s="10" t="s">
        <v>260</v>
      </c>
      <c r="N196" s="310">
        <f>TRUNC(AVERAGE(J193:J196),3)</f>
        <v>0.064</v>
      </c>
    </row>
    <row r="197" spans="1:14" ht="15.75" customHeight="1" thickBot="1">
      <c r="A197" s="261"/>
      <c r="C197" s="17">
        <v>2017</v>
      </c>
      <c r="D197" s="27">
        <v>0.067</v>
      </c>
      <c r="E197" s="169">
        <v>42896</v>
      </c>
      <c r="F197" s="27">
        <v>0.065</v>
      </c>
      <c r="G197" s="169">
        <v>42890</v>
      </c>
      <c r="H197" s="27">
        <v>0.065</v>
      </c>
      <c r="I197" s="169">
        <v>42889</v>
      </c>
      <c r="J197" s="18">
        <v>0.063</v>
      </c>
      <c r="K197" s="169">
        <v>42870</v>
      </c>
      <c r="L197" s="41">
        <v>0</v>
      </c>
      <c r="M197" s="18" t="s">
        <v>302</v>
      </c>
      <c r="N197" s="310">
        <f>TRUNC(AVERAGE(J194:J197),3)</f>
        <v>0.065</v>
      </c>
    </row>
    <row r="198" spans="1:14" ht="15.75" customHeight="1">
      <c r="A198" s="260"/>
      <c r="C198" s="128"/>
      <c r="D198" s="129"/>
      <c r="E198" s="212"/>
      <c r="F198" s="129"/>
      <c r="G198" s="128"/>
      <c r="H198" s="129"/>
      <c r="I198" s="128"/>
      <c r="J198" s="128"/>
      <c r="K198" s="128"/>
      <c r="L198" s="213"/>
      <c r="M198" s="213"/>
      <c r="N198" s="213"/>
    </row>
    <row r="199" ht="15.75" customHeight="1" thickBot="1">
      <c r="A199" s="260"/>
    </row>
    <row r="200" spans="1:14" ht="15.75" customHeight="1">
      <c r="A200" s="273" t="s">
        <v>20</v>
      </c>
      <c r="C200" s="295"/>
      <c r="D200" s="296"/>
      <c r="E200" s="297"/>
      <c r="F200" s="296"/>
      <c r="G200" s="297"/>
      <c r="H200" s="296"/>
      <c r="I200" s="297"/>
      <c r="J200" s="298"/>
      <c r="K200" s="297"/>
      <c r="L200" s="299"/>
      <c r="M200" s="330" t="s">
        <v>56</v>
      </c>
      <c r="N200" s="331"/>
    </row>
    <row r="201" spans="1:14" ht="15.75" customHeight="1" thickBot="1">
      <c r="A201" s="262"/>
      <c r="B201" s="21"/>
      <c r="C201" s="4" t="s">
        <v>2</v>
      </c>
      <c r="D201" s="96" t="s">
        <v>3</v>
      </c>
      <c r="E201" s="5" t="s">
        <v>58</v>
      </c>
      <c r="F201" s="96" t="s">
        <v>4</v>
      </c>
      <c r="G201" s="5" t="s">
        <v>58</v>
      </c>
      <c r="H201" s="96" t="s">
        <v>5</v>
      </c>
      <c r="I201" s="5" t="s">
        <v>58</v>
      </c>
      <c r="J201" s="6" t="s">
        <v>6</v>
      </c>
      <c r="K201" s="5" t="s">
        <v>58</v>
      </c>
      <c r="L201" s="4" t="s">
        <v>270</v>
      </c>
      <c r="M201" s="7" t="s">
        <v>142</v>
      </c>
      <c r="N201" s="8" t="s">
        <v>57</v>
      </c>
    </row>
    <row r="202" spans="1:14" ht="15.75" customHeight="1">
      <c r="A202" s="272" t="s">
        <v>21</v>
      </c>
      <c r="C202" s="10">
        <v>2008</v>
      </c>
      <c r="D202" s="94">
        <v>0.077</v>
      </c>
      <c r="E202" s="12">
        <v>39561</v>
      </c>
      <c r="F202" s="16">
        <v>0.07</v>
      </c>
      <c r="G202" s="12">
        <v>39619</v>
      </c>
      <c r="H202" s="16">
        <v>0.07</v>
      </c>
      <c r="I202" s="12">
        <v>39646</v>
      </c>
      <c r="J202" s="16">
        <v>0.069</v>
      </c>
      <c r="K202" s="45">
        <v>39555</v>
      </c>
      <c r="L202" s="40">
        <v>1</v>
      </c>
      <c r="M202" s="10" t="s">
        <v>188</v>
      </c>
      <c r="N202" s="310">
        <v>0.076</v>
      </c>
    </row>
    <row r="203" spans="1:14" ht="15.75" customHeight="1">
      <c r="A203" s="265" t="s">
        <v>104</v>
      </c>
      <c r="C203" s="10">
        <v>2009</v>
      </c>
      <c r="D203" s="94">
        <v>0.082</v>
      </c>
      <c r="E203" s="12">
        <v>39987</v>
      </c>
      <c r="F203" s="16">
        <v>0.071</v>
      </c>
      <c r="G203" s="12">
        <v>39953</v>
      </c>
      <c r="H203" s="16">
        <v>0.07</v>
      </c>
      <c r="I203" s="12">
        <v>39988</v>
      </c>
      <c r="J203" s="16">
        <v>0.069</v>
      </c>
      <c r="K203" s="45">
        <v>39991</v>
      </c>
      <c r="L203" s="40">
        <v>1</v>
      </c>
      <c r="M203" s="10" t="s">
        <v>199</v>
      </c>
      <c r="N203" s="310">
        <v>0.074</v>
      </c>
    </row>
    <row r="204" spans="1:14" ht="15.75" customHeight="1">
      <c r="A204" s="262"/>
      <c r="C204" s="10">
        <v>2010</v>
      </c>
      <c r="D204" s="94">
        <v>0.066</v>
      </c>
      <c r="E204" s="12">
        <v>40324</v>
      </c>
      <c r="F204" s="16">
        <v>0.064</v>
      </c>
      <c r="G204" s="12">
        <v>40282</v>
      </c>
      <c r="H204" s="16">
        <v>0.063</v>
      </c>
      <c r="I204" s="12">
        <v>40442</v>
      </c>
      <c r="J204" s="16">
        <v>0.063</v>
      </c>
      <c r="K204" s="45">
        <v>40436</v>
      </c>
      <c r="L204" s="40">
        <v>0</v>
      </c>
      <c r="M204" s="10" t="s">
        <v>205</v>
      </c>
      <c r="N204" s="310">
        <f aca="true" t="shared" si="10" ref="N204:N209">TRUNC(AVERAGE(J202:J204),3)</f>
        <v>0.067</v>
      </c>
    </row>
    <row r="205" spans="1:14" ht="15.75" customHeight="1">
      <c r="A205" s="262"/>
      <c r="C205" s="10">
        <v>2011</v>
      </c>
      <c r="D205" s="26">
        <v>0.074</v>
      </c>
      <c r="E205" s="12">
        <v>40787</v>
      </c>
      <c r="F205" s="26">
        <v>0.074</v>
      </c>
      <c r="G205" s="12">
        <v>40729</v>
      </c>
      <c r="H205" s="26">
        <v>0.073</v>
      </c>
      <c r="I205" s="12">
        <v>40701</v>
      </c>
      <c r="J205" s="16">
        <v>0.072</v>
      </c>
      <c r="K205" s="45">
        <v>40757</v>
      </c>
      <c r="L205" s="40">
        <v>0</v>
      </c>
      <c r="M205" s="10" t="s">
        <v>208</v>
      </c>
      <c r="N205" s="310">
        <f t="shared" si="10"/>
        <v>0.068</v>
      </c>
    </row>
    <row r="206" spans="1:14" ht="15.75" customHeight="1">
      <c r="A206" s="262"/>
      <c r="C206" s="10">
        <v>2012</v>
      </c>
      <c r="D206" s="26">
        <v>0.08</v>
      </c>
      <c r="E206" s="12">
        <v>41129</v>
      </c>
      <c r="F206" s="26">
        <v>0.08</v>
      </c>
      <c r="G206" s="12">
        <v>41088</v>
      </c>
      <c r="H206" s="26">
        <v>0.073</v>
      </c>
      <c r="I206" s="12">
        <v>41123</v>
      </c>
      <c r="J206" s="16">
        <v>0.073</v>
      </c>
      <c r="K206" s="45">
        <v>41102</v>
      </c>
      <c r="L206" s="40">
        <v>2</v>
      </c>
      <c r="M206" s="10" t="s">
        <v>209</v>
      </c>
      <c r="N206" s="310">
        <f t="shared" si="10"/>
        <v>0.069</v>
      </c>
    </row>
    <row r="207" spans="1:14" ht="15.75" customHeight="1">
      <c r="A207" s="262"/>
      <c r="C207" s="10">
        <v>2013</v>
      </c>
      <c r="D207" s="16">
        <v>0.068</v>
      </c>
      <c r="E207" s="12">
        <v>41408</v>
      </c>
      <c r="F207" s="16">
        <v>0.066</v>
      </c>
      <c r="G207" s="12">
        <v>41526</v>
      </c>
      <c r="H207" s="16">
        <v>0.066</v>
      </c>
      <c r="I207" s="12">
        <v>41409</v>
      </c>
      <c r="J207" s="16">
        <v>0.065</v>
      </c>
      <c r="K207" s="45">
        <v>41431</v>
      </c>
      <c r="L207" s="40">
        <v>0</v>
      </c>
      <c r="M207" s="10" t="s">
        <v>220</v>
      </c>
      <c r="N207" s="310">
        <f t="shared" si="10"/>
        <v>0.07</v>
      </c>
    </row>
    <row r="208" spans="1:14" ht="15.75" customHeight="1">
      <c r="A208" s="262"/>
      <c r="C208" s="10">
        <v>2014</v>
      </c>
      <c r="D208" s="16">
        <v>0.069</v>
      </c>
      <c r="E208" s="12">
        <v>41797</v>
      </c>
      <c r="F208" s="16">
        <v>0.068</v>
      </c>
      <c r="G208" s="12">
        <v>41749</v>
      </c>
      <c r="H208" s="16">
        <v>0.066</v>
      </c>
      <c r="I208" s="12">
        <v>41785</v>
      </c>
      <c r="J208" s="16">
        <v>0.064</v>
      </c>
      <c r="K208" s="45">
        <v>41798</v>
      </c>
      <c r="L208" s="40">
        <v>0</v>
      </c>
      <c r="M208" s="10" t="s">
        <v>222</v>
      </c>
      <c r="N208" s="310">
        <f t="shared" si="10"/>
        <v>0.067</v>
      </c>
    </row>
    <row r="209" spans="1:14" ht="15.75" customHeight="1" thickBot="1">
      <c r="A209" s="262"/>
      <c r="C209" s="17">
        <v>2015</v>
      </c>
      <c r="D209" s="27">
        <v>0.064</v>
      </c>
      <c r="E209" s="19">
        <v>42131</v>
      </c>
      <c r="F209" s="27">
        <v>0.063</v>
      </c>
      <c r="G209" s="19">
        <v>42166</v>
      </c>
      <c r="H209" s="27">
        <v>0.063</v>
      </c>
      <c r="I209" s="19">
        <v>42165</v>
      </c>
      <c r="J209" s="27">
        <v>0.063</v>
      </c>
      <c r="K209" s="46">
        <v>42111</v>
      </c>
      <c r="L209" s="41">
        <v>0</v>
      </c>
      <c r="M209" s="17" t="s">
        <v>254</v>
      </c>
      <c r="N209" s="311">
        <f t="shared" si="10"/>
        <v>0.064</v>
      </c>
    </row>
    <row r="210" spans="1:14" ht="15.75" customHeight="1" thickBot="1">
      <c r="A210" s="262"/>
      <c r="C210" s="300"/>
      <c r="D210" s="301"/>
      <c r="E210" s="302"/>
      <c r="F210" s="301"/>
      <c r="G210" s="302"/>
      <c r="H210" s="301"/>
      <c r="I210" s="302"/>
      <c r="J210" s="303"/>
      <c r="K210" s="304"/>
      <c r="L210" s="266" t="s">
        <v>271</v>
      </c>
      <c r="M210" s="300"/>
      <c r="N210" s="320"/>
    </row>
    <row r="211" spans="1:14" ht="15.75" customHeight="1">
      <c r="A211" s="262"/>
      <c r="C211" s="10">
        <v>2016</v>
      </c>
      <c r="D211" s="16">
        <v>0.072</v>
      </c>
      <c r="E211" s="172">
        <v>42531</v>
      </c>
      <c r="F211" s="16">
        <v>0.068</v>
      </c>
      <c r="G211" s="172">
        <v>42513</v>
      </c>
      <c r="H211" s="16">
        <v>0.067</v>
      </c>
      <c r="I211" s="172">
        <v>42514</v>
      </c>
      <c r="J211" s="11">
        <v>0.065</v>
      </c>
      <c r="K211" s="181">
        <v>42533</v>
      </c>
      <c r="L211" s="40">
        <v>1</v>
      </c>
      <c r="M211" s="10" t="s">
        <v>260</v>
      </c>
      <c r="N211" s="310">
        <f>TRUNC(AVERAGE(J208:J211),3)</f>
        <v>0.064</v>
      </c>
    </row>
    <row r="212" spans="1:14" ht="15.75" customHeight="1" thickBot="1">
      <c r="A212" s="262"/>
      <c r="C212" s="17">
        <v>2017</v>
      </c>
      <c r="D212" s="27">
        <v>0.059</v>
      </c>
      <c r="E212" s="169">
        <v>43366</v>
      </c>
      <c r="F212" s="27">
        <v>0.059</v>
      </c>
      <c r="G212" s="169">
        <v>43260</v>
      </c>
      <c r="H212" s="27">
        <v>0.058</v>
      </c>
      <c r="I212" s="169">
        <v>43261</v>
      </c>
      <c r="J212" s="18">
        <v>0.058</v>
      </c>
      <c r="K212" s="169">
        <v>43256</v>
      </c>
      <c r="L212" s="41">
        <v>0</v>
      </c>
      <c r="M212" s="18" t="s">
        <v>302</v>
      </c>
      <c r="N212" s="310">
        <f>TRUNC(AVERAGE(J209:J212),3)</f>
        <v>0.062</v>
      </c>
    </row>
    <row r="213" spans="1:14" ht="15.75" customHeight="1">
      <c r="A213" s="260"/>
      <c r="C213" s="128"/>
      <c r="D213" s="129"/>
      <c r="E213" s="212"/>
      <c r="F213" s="129"/>
      <c r="G213" s="128"/>
      <c r="H213" s="129"/>
      <c r="I213" s="128"/>
      <c r="J213" s="128"/>
      <c r="K213" s="128"/>
      <c r="L213" s="213"/>
      <c r="M213" s="213"/>
      <c r="N213" s="213"/>
    </row>
    <row r="214" ht="15.75" customHeight="1" thickBot="1">
      <c r="A214" s="260"/>
    </row>
    <row r="215" spans="1:14" ht="15.75" customHeight="1">
      <c r="A215" s="273" t="s">
        <v>16</v>
      </c>
      <c r="C215" s="295"/>
      <c r="D215" s="296"/>
      <c r="E215" s="297"/>
      <c r="F215" s="296"/>
      <c r="G215" s="297"/>
      <c r="H215" s="296"/>
      <c r="I215" s="297"/>
      <c r="J215" s="298"/>
      <c r="K215" s="297"/>
      <c r="L215" s="299"/>
      <c r="M215" s="330" t="s">
        <v>56</v>
      </c>
      <c r="N215" s="331"/>
    </row>
    <row r="216" spans="1:14" ht="15.75" customHeight="1" thickBot="1">
      <c r="A216" s="262"/>
      <c r="B216" s="21"/>
      <c r="C216" s="4" t="s">
        <v>2</v>
      </c>
      <c r="D216" s="96" t="s">
        <v>3</v>
      </c>
      <c r="E216" s="5" t="s">
        <v>58</v>
      </c>
      <c r="F216" s="96" t="s">
        <v>4</v>
      </c>
      <c r="G216" s="5" t="s">
        <v>58</v>
      </c>
      <c r="H216" s="96" t="s">
        <v>5</v>
      </c>
      <c r="I216" s="5" t="s">
        <v>58</v>
      </c>
      <c r="J216" s="6" t="s">
        <v>6</v>
      </c>
      <c r="K216" s="5" t="s">
        <v>58</v>
      </c>
      <c r="L216" s="4" t="s">
        <v>270</v>
      </c>
      <c r="M216" s="7" t="s">
        <v>142</v>
      </c>
      <c r="N216" s="8" t="s">
        <v>57</v>
      </c>
    </row>
    <row r="217" spans="1:14" ht="15.75" customHeight="1">
      <c r="A217" s="272" t="s">
        <v>17</v>
      </c>
      <c r="C217" s="10">
        <v>2008</v>
      </c>
      <c r="D217" s="94">
        <v>0.071</v>
      </c>
      <c r="E217" s="12">
        <v>39561</v>
      </c>
      <c r="F217" s="16">
        <v>0.071</v>
      </c>
      <c r="G217" s="12">
        <v>39619</v>
      </c>
      <c r="H217" s="16">
        <v>0.07</v>
      </c>
      <c r="I217" s="12">
        <v>39611</v>
      </c>
      <c r="J217" s="16">
        <v>0.07</v>
      </c>
      <c r="K217" s="45">
        <v>39610</v>
      </c>
      <c r="L217" s="40">
        <v>0</v>
      </c>
      <c r="M217" s="10" t="s">
        <v>188</v>
      </c>
      <c r="N217" s="310">
        <v>0.075</v>
      </c>
    </row>
    <row r="218" spans="1:14" ht="15.75" customHeight="1">
      <c r="A218" s="25" t="s">
        <v>102</v>
      </c>
      <c r="C218" s="10">
        <v>2009</v>
      </c>
      <c r="D218" s="94">
        <v>0.086</v>
      </c>
      <c r="E218" s="12">
        <v>39988</v>
      </c>
      <c r="F218" s="16">
        <v>0.078</v>
      </c>
      <c r="G218" s="12">
        <v>39956</v>
      </c>
      <c r="H218" s="16">
        <v>0.078</v>
      </c>
      <c r="I218" s="12">
        <v>39955</v>
      </c>
      <c r="J218" s="16">
        <v>0.075</v>
      </c>
      <c r="K218" s="45">
        <v>39989</v>
      </c>
      <c r="L218" s="40">
        <v>3</v>
      </c>
      <c r="M218" s="10" t="s">
        <v>199</v>
      </c>
      <c r="N218" s="310">
        <v>0.075</v>
      </c>
    </row>
    <row r="219" spans="1:14" ht="15.75" customHeight="1">
      <c r="A219" s="262"/>
      <c r="C219" s="10">
        <v>2010</v>
      </c>
      <c r="D219" s="94">
        <v>0.068</v>
      </c>
      <c r="E219" s="12">
        <v>40436</v>
      </c>
      <c r="F219" s="94">
        <v>0.068</v>
      </c>
      <c r="G219" s="12">
        <v>40303</v>
      </c>
      <c r="H219" s="16">
        <v>0.067</v>
      </c>
      <c r="I219" s="12">
        <v>40283</v>
      </c>
      <c r="J219" s="16">
        <v>0.067</v>
      </c>
      <c r="K219" s="45">
        <v>40282</v>
      </c>
      <c r="L219" s="40">
        <v>0</v>
      </c>
      <c r="M219" s="10" t="s">
        <v>205</v>
      </c>
      <c r="N219" s="310">
        <f aca="true" t="shared" si="11" ref="N219:N224">TRUNC(AVERAGE(J217:J219),3)</f>
        <v>0.07</v>
      </c>
    </row>
    <row r="220" spans="1:14" ht="15.75" customHeight="1">
      <c r="A220" s="262"/>
      <c r="C220" s="10">
        <v>2011</v>
      </c>
      <c r="D220" s="26">
        <v>0.083</v>
      </c>
      <c r="E220" s="12">
        <v>40723</v>
      </c>
      <c r="F220" s="16">
        <v>0.08</v>
      </c>
      <c r="G220" s="12">
        <v>40730</v>
      </c>
      <c r="H220" s="16">
        <v>0.077</v>
      </c>
      <c r="I220" s="12">
        <v>40756</v>
      </c>
      <c r="J220" s="16">
        <v>0.075</v>
      </c>
      <c r="K220" s="45">
        <v>40731</v>
      </c>
      <c r="L220" s="40">
        <v>3</v>
      </c>
      <c r="M220" s="10" t="s">
        <v>208</v>
      </c>
      <c r="N220" s="310">
        <f t="shared" si="11"/>
        <v>0.072</v>
      </c>
    </row>
    <row r="221" spans="1:14" ht="15.75" customHeight="1">
      <c r="A221" s="262"/>
      <c r="C221" s="10">
        <v>2012</v>
      </c>
      <c r="D221" s="26">
        <v>0.089</v>
      </c>
      <c r="E221" s="12">
        <v>41088</v>
      </c>
      <c r="F221" s="26">
        <v>0.087</v>
      </c>
      <c r="G221" s="12">
        <v>41075</v>
      </c>
      <c r="H221" s="26">
        <v>0.084</v>
      </c>
      <c r="I221" s="12">
        <v>41129</v>
      </c>
      <c r="J221" s="16">
        <v>0.084</v>
      </c>
      <c r="K221" s="45">
        <v>41084</v>
      </c>
      <c r="L221" s="40">
        <v>9</v>
      </c>
      <c r="M221" s="10" t="s">
        <v>209</v>
      </c>
      <c r="N221" s="310">
        <f t="shared" si="11"/>
        <v>0.075</v>
      </c>
    </row>
    <row r="222" spans="1:14" ht="15.75" customHeight="1">
      <c r="A222" s="262"/>
      <c r="C222" s="10">
        <v>2013</v>
      </c>
      <c r="D222" s="16">
        <v>0.069</v>
      </c>
      <c r="E222" s="12">
        <v>41409</v>
      </c>
      <c r="F222" s="16">
        <v>0.069</v>
      </c>
      <c r="G222" s="12">
        <v>41408</v>
      </c>
      <c r="H222" s="16">
        <v>0.068</v>
      </c>
      <c r="I222" s="12">
        <v>41505</v>
      </c>
      <c r="J222" s="16">
        <v>0.066</v>
      </c>
      <c r="K222" s="45">
        <v>41445</v>
      </c>
      <c r="L222" s="40">
        <v>0</v>
      </c>
      <c r="M222" s="10" t="s">
        <v>220</v>
      </c>
      <c r="N222" s="310">
        <f t="shared" si="11"/>
        <v>0.075</v>
      </c>
    </row>
    <row r="223" spans="1:14" ht="15.75" customHeight="1">
      <c r="A223" s="265"/>
      <c r="C223" s="10">
        <v>2014</v>
      </c>
      <c r="D223" s="16">
        <v>0.07</v>
      </c>
      <c r="E223" s="12">
        <v>41797</v>
      </c>
      <c r="F223" s="16">
        <v>0.064</v>
      </c>
      <c r="G223" s="12">
        <v>41749</v>
      </c>
      <c r="H223" s="16">
        <v>0.063</v>
      </c>
      <c r="I223" s="12">
        <v>41750</v>
      </c>
      <c r="J223" s="16">
        <v>0.062</v>
      </c>
      <c r="K223" s="45">
        <v>41842</v>
      </c>
      <c r="L223" s="40">
        <v>0</v>
      </c>
      <c r="M223" s="10" t="s">
        <v>222</v>
      </c>
      <c r="N223" s="310">
        <f t="shared" si="11"/>
        <v>0.07</v>
      </c>
    </row>
    <row r="224" spans="1:14" ht="15.75" customHeight="1" thickBot="1">
      <c r="A224" s="265"/>
      <c r="C224" s="17">
        <v>2015</v>
      </c>
      <c r="D224" s="27">
        <v>0.063</v>
      </c>
      <c r="E224" s="19">
        <v>42165</v>
      </c>
      <c r="F224" s="27">
        <v>0.063</v>
      </c>
      <c r="G224" s="19">
        <v>42131</v>
      </c>
      <c r="H224" s="27">
        <v>0.059</v>
      </c>
      <c r="I224" s="19">
        <v>42179</v>
      </c>
      <c r="J224" s="27">
        <v>0.059</v>
      </c>
      <c r="K224" s="46">
        <v>42166</v>
      </c>
      <c r="L224" s="41">
        <v>0</v>
      </c>
      <c r="M224" s="17" t="s">
        <v>254</v>
      </c>
      <c r="N224" s="311">
        <f t="shared" si="11"/>
        <v>0.062</v>
      </c>
    </row>
    <row r="225" spans="1:14" ht="15.75" customHeight="1" thickBot="1">
      <c r="A225" s="265"/>
      <c r="C225" s="300"/>
      <c r="D225" s="301"/>
      <c r="E225" s="302"/>
      <c r="F225" s="301"/>
      <c r="G225" s="302"/>
      <c r="H225" s="301"/>
      <c r="I225" s="302"/>
      <c r="J225" s="303"/>
      <c r="K225" s="304"/>
      <c r="L225" s="266" t="s">
        <v>271</v>
      </c>
      <c r="M225" s="300"/>
      <c r="N225" s="320"/>
    </row>
    <row r="226" spans="1:14" ht="15.75" customHeight="1">
      <c r="A226" s="265"/>
      <c r="C226" s="10">
        <v>2016</v>
      </c>
      <c r="D226" s="16">
        <v>0.071</v>
      </c>
      <c r="E226" s="172">
        <v>42636</v>
      </c>
      <c r="F226" s="16">
        <v>0.066</v>
      </c>
      <c r="G226" s="172">
        <v>42532</v>
      </c>
      <c r="H226" s="16">
        <v>0.065</v>
      </c>
      <c r="I226" s="172">
        <v>42635</v>
      </c>
      <c r="J226" s="11">
        <v>0.065</v>
      </c>
      <c r="K226" s="181">
        <v>42546</v>
      </c>
      <c r="L226" s="40">
        <v>1</v>
      </c>
      <c r="M226" s="10" t="s">
        <v>260</v>
      </c>
      <c r="N226" s="310">
        <f>TRUNC(AVERAGE(J223:J226),3)</f>
        <v>0.062</v>
      </c>
    </row>
    <row r="227" spans="1:14" ht="15.75" customHeight="1" thickBot="1">
      <c r="A227" s="265"/>
      <c r="C227" s="17">
        <v>2017</v>
      </c>
      <c r="D227" s="27">
        <v>0.073</v>
      </c>
      <c r="E227" s="169">
        <v>42888</v>
      </c>
      <c r="F227" s="27">
        <v>0.069</v>
      </c>
      <c r="G227" s="169">
        <v>42896</v>
      </c>
      <c r="H227" s="27">
        <v>0.069</v>
      </c>
      <c r="I227" s="169">
        <v>42895</v>
      </c>
      <c r="J227" s="18">
        <v>0.069</v>
      </c>
      <c r="K227" s="169">
        <v>42890</v>
      </c>
      <c r="L227" s="41">
        <v>1</v>
      </c>
      <c r="M227" s="18" t="s">
        <v>302</v>
      </c>
      <c r="N227" s="310">
        <f>TRUNC(AVERAGE(J224:J227),3)</f>
        <v>0.064</v>
      </c>
    </row>
    <row r="228" spans="3:14" ht="15.75" customHeight="1">
      <c r="C228" s="128"/>
      <c r="D228" s="129"/>
      <c r="E228" s="212"/>
      <c r="F228" s="129"/>
      <c r="G228" s="128"/>
      <c r="H228" s="129"/>
      <c r="I228" s="128"/>
      <c r="J228" s="128"/>
      <c r="K228" s="128"/>
      <c r="L228" s="213"/>
      <c r="M228" s="213"/>
      <c r="N228" s="213"/>
    </row>
    <row r="229" ht="15.75" customHeight="1"/>
    <row r="230" spans="1:14" ht="20.25">
      <c r="A230" s="9"/>
      <c r="B230" s="28"/>
      <c r="C230" s="29"/>
      <c r="D230" s="97"/>
      <c r="E230" s="282" t="s">
        <v>137</v>
      </c>
      <c r="F230" s="109"/>
      <c r="G230" s="29"/>
      <c r="H230" s="97"/>
      <c r="I230" s="31"/>
      <c r="J230" s="32"/>
      <c r="K230" s="31"/>
      <c r="L230" s="28"/>
      <c r="M230" s="28"/>
      <c r="N230" s="28"/>
    </row>
    <row r="231" spans="1:14" ht="15.75" customHeight="1">
      <c r="A231" s="30"/>
      <c r="B231" s="33"/>
      <c r="C231" s="34"/>
      <c r="D231" s="98"/>
      <c r="E231" s="256" t="s">
        <v>0</v>
      </c>
      <c r="F231" s="110"/>
      <c r="G231" s="34"/>
      <c r="H231" s="98"/>
      <c r="I231" s="35"/>
      <c r="J231" s="36"/>
      <c r="K231" s="35"/>
      <c r="L231" s="33"/>
      <c r="M231" s="33"/>
      <c r="N231" s="33"/>
    </row>
    <row r="232" spans="1:11" ht="15.75" customHeight="1" thickBot="1">
      <c r="A232" s="9"/>
      <c r="C232" s="37"/>
      <c r="D232" s="99"/>
      <c r="E232" s="38"/>
      <c r="F232" s="99"/>
      <c r="G232" s="38"/>
      <c r="H232" s="99"/>
      <c r="I232" s="38"/>
      <c r="J232" s="39"/>
      <c r="K232" s="38"/>
    </row>
    <row r="233" spans="1:14" ht="15.75" customHeight="1">
      <c r="A233" s="256" t="s">
        <v>26</v>
      </c>
      <c r="C233" s="267"/>
      <c r="D233" s="268"/>
      <c r="E233" s="269"/>
      <c r="F233" s="268"/>
      <c r="G233" s="269"/>
      <c r="H233" s="268"/>
      <c r="I233" s="269"/>
      <c r="J233" s="270"/>
      <c r="K233" s="269"/>
      <c r="L233" s="271"/>
      <c r="M233" s="332" t="s">
        <v>56</v>
      </c>
      <c r="N233" s="331"/>
    </row>
    <row r="234" spans="1:14" ht="15.75" customHeight="1" thickBot="1">
      <c r="A234" s="9"/>
      <c r="B234" s="21"/>
      <c r="C234" s="4" t="s">
        <v>2</v>
      </c>
      <c r="D234" s="96" t="s">
        <v>3</v>
      </c>
      <c r="E234" s="5" t="s">
        <v>58</v>
      </c>
      <c r="F234" s="96" t="s">
        <v>4</v>
      </c>
      <c r="G234" s="5" t="s">
        <v>58</v>
      </c>
      <c r="H234" s="96" t="s">
        <v>5</v>
      </c>
      <c r="I234" s="5" t="s">
        <v>58</v>
      </c>
      <c r="J234" s="6" t="s">
        <v>6</v>
      </c>
      <c r="K234" s="5" t="s">
        <v>58</v>
      </c>
      <c r="L234" s="142" t="s">
        <v>270</v>
      </c>
      <c r="M234" s="22" t="s">
        <v>142</v>
      </c>
      <c r="N234" s="8" t="s">
        <v>57</v>
      </c>
    </row>
    <row r="235" spans="1:14" ht="15.75" customHeight="1">
      <c r="A235" s="281" t="s">
        <v>171</v>
      </c>
      <c r="C235" s="10">
        <v>2008</v>
      </c>
      <c r="D235" s="26">
        <v>0.077</v>
      </c>
      <c r="E235" s="12">
        <v>39657</v>
      </c>
      <c r="F235" s="26">
        <v>0.066</v>
      </c>
      <c r="G235" s="12">
        <v>39715</v>
      </c>
      <c r="H235" s="26">
        <v>0.063</v>
      </c>
      <c r="I235" s="12">
        <v>39601</v>
      </c>
      <c r="J235" s="16">
        <v>0.062</v>
      </c>
      <c r="K235" s="45">
        <v>39693</v>
      </c>
      <c r="L235" s="40">
        <v>1</v>
      </c>
      <c r="M235" s="10" t="s">
        <v>188</v>
      </c>
      <c r="N235" s="310">
        <v>0.073</v>
      </c>
    </row>
    <row r="236" spans="1:14" ht="15.75" customHeight="1">
      <c r="A236" s="25" t="s">
        <v>109</v>
      </c>
      <c r="C236" s="10">
        <v>2009</v>
      </c>
      <c r="D236" s="26">
        <v>0.061</v>
      </c>
      <c r="E236" s="12">
        <v>39954</v>
      </c>
      <c r="F236" s="26">
        <v>0.059</v>
      </c>
      <c r="G236" s="12">
        <v>40058</v>
      </c>
      <c r="H236" s="26">
        <v>0.058</v>
      </c>
      <c r="I236" s="12">
        <v>40061</v>
      </c>
      <c r="J236" s="16">
        <v>0.058</v>
      </c>
      <c r="K236" s="45">
        <v>39953</v>
      </c>
      <c r="L236" s="40">
        <v>0</v>
      </c>
      <c r="M236" s="10" t="s">
        <v>199</v>
      </c>
      <c r="N236" s="310">
        <v>0.068</v>
      </c>
    </row>
    <row r="237" spans="1:14" ht="15.75" customHeight="1">
      <c r="A237" s="9"/>
      <c r="C237" s="10">
        <v>2010</v>
      </c>
      <c r="D237" s="26">
        <v>0.08</v>
      </c>
      <c r="E237" s="12">
        <v>40324</v>
      </c>
      <c r="F237" s="26">
        <v>0.067</v>
      </c>
      <c r="G237" s="12">
        <v>40401</v>
      </c>
      <c r="H237" s="26">
        <v>0.064</v>
      </c>
      <c r="I237" s="12">
        <v>40362</v>
      </c>
      <c r="J237" s="16">
        <v>0.064</v>
      </c>
      <c r="K237" s="45">
        <v>40328</v>
      </c>
      <c r="L237" s="40">
        <v>1</v>
      </c>
      <c r="M237" s="10" t="s">
        <v>205</v>
      </c>
      <c r="N237" s="310">
        <f aca="true" t="shared" si="12" ref="N237:N242">TRUNC(AVERAGE(J235:J237),3)</f>
        <v>0.061</v>
      </c>
    </row>
    <row r="238" spans="1:14" ht="15.75" customHeight="1">
      <c r="A238" s="9"/>
      <c r="C238" s="10">
        <v>2011</v>
      </c>
      <c r="D238" s="26">
        <v>0.083</v>
      </c>
      <c r="E238" s="12">
        <v>40788</v>
      </c>
      <c r="F238" s="26">
        <v>0.067</v>
      </c>
      <c r="G238" s="12">
        <v>40697</v>
      </c>
      <c r="H238" s="26">
        <v>0.066</v>
      </c>
      <c r="I238" s="12">
        <v>40756</v>
      </c>
      <c r="J238" s="26">
        <v>0.066</v>
      </c>
      <c r="K238" s="45">
        <v>40740</v>
      </c>
      <c r="L238" s="40">
        <v>1</v>
      </c>
      <c r="M238" s="10" t="s">
        <v>208</v>
      </c>
      <c r="N238" s="310">
        <f t="shared" si="12"/>
        <v>0.062</v>
      </c>
    </row>
    <row r="239" spans="1:14" ht="15.75" customHeight="1">
      <c r="A239" s="9"/>
      <c r="C239" s="10">
        <v>2012</v>
      </c>
      <c r="D239" s="26">
        <v>0.097</v>
      </c>
      <c r="E239" s="12">
        <v>41088</v>
      </c>
      <c r="F239" s="26">
        <v>0.095</v>
      </c>
      <c r="G239" s="12">
        <v>41489</v>
      </c>
      <c r="H239" s="26">
        <v>0.088</v>
      </c>
      <c r="I239" s="12">
        <v>41461</v>
      </c>
      <c r="J239" s="26">
        <v>0.078</v>
      </c>
      <c r="K239" s="45">
        <v>41449</v>
      </c>
      <c r="L239" s="40">
        <v>4</v>
      </c>
      <c r="M239" s="10" t="s">
        <v>209</v>
      </c>
      <c r="N239" s="310">
        <f t="shared" si="12"/>
        <v>0.069</v>
      </c>
    </row>
    <row r="240" spans="1:14" ht="15.75" customHeight="1">
      <c r="A240" s="9"/>
      <c r="C240" s="10">
        <v>2013</v>
      </c>
      <c r="D240" s="16">
        <v>0.068</v>
      </c>
      <c r="E240" s="12">
        <v>41445</v>
      </c>
      <c r="F240" s="16">
        <v>0.067</v>
      </c>
      <c r="G240" s="12">
        <v>41504</v>
      </c>
      <c r="H240" s="16">
        <v>0.065</v>
      </c>
      <c r="I240" s="12">
        <v>41505</v>
      </c>
      <c r="J240" s="16">
        <v>0.064</v>
      </c>
      <c r="K240" s="45">
        <v>41402</v>
      </c>
      <c r="L240" s="40">
        <v>0</v>
      </c>
      <c r="M240" s="10" t="s">
        <v>220</v>
      </c>
      <c r="N240" s="310">
        <f t="shared" si="12"/>
        <v>0.069</v>
      </c>
    </row>
    <row r="241" spans="1:14" ht="15.75" customHeight="1">
      <c r="A241" s="9"/>
      <c r="C241" s="10">
        <v>2014</v>
      </c>
      <c r="D241" s="16">
        <v>0.073</v>
      </c>
      <c r="E241" s="12">
        <v>41797</v>
      </c>
      <c r="F241" s="16">
        <v>0.07</v>
      </c>
      <c r="G241" s="12">
        <v>41784</v>
      </c>
      <c r="H241" s="16">
        <v>0.069</v>
      </c>
      <c r="I241" s="12">
        <v>41853</v>
      </c>
      <c r="J241" s="16">
        <v>0.067</v>
      </c>
      <c r="K241" s="45">
        <v>41840</v>
      </c>
      <c r="L241" s="40">
        <v>0</v>
      </c>
      <c r="M241" s="10" t="s">
        <v>222</v>
      </c>
      <c r="N241" s="310">
        <f t="shared" si="12"/>
        <v>0.069</v>
      </c>
    </row>
    <row r="242" spans="1:14" ht="15.75" customHeight="1" thickBot="1">
      <c r="A242" s="9"/>
      <c r="C242" s="17">
        <v>2015</v>
      </c>
      <c r="D242" s="27">
        <v>0.072</v>
      </c>
      <c r="E242" s="19">
        <v>42208</v>
      </c>
      <c r="F242" s="27">
        <v>0.067</v>
      </c>
      <c r="G242" s="19">
        <v>42210</v>
      </c>
      <c r="H242" s="27">
        <v>0.064</v>
      </c>
      <c r="I242" s="19">
        <v>42270</v>
      </c>
      <c r="J242" s="27">
        <v>0.064</v>
      </c>
      <c r="K242" s="46">
        <v>42131</v>
      </c>
      <c r="L242" s="41">
        <v>0</v>
      </c>
      <c r="M242" s="17" t="s">
        <v>254</v>
      </c>
      <c r="N242" s="311">
        <f t="shared" si="12"/>
        <v>0.065</v>
      </c>
    </row>
    <row r="243" spans="1:14" ht="15.75" customHeight="1" thickBot="1">
      <c r="A243" s="9"/>
      <c r="C243" s="276"/>
      <c r="D243" s="277"/>
      <c r="E243" s="278"/>
      <c r="F243" s="277"/>
      <c r="G243" s="278"/>
      <c r="H243" s="277"/>
      <c r="I243" s="278"/>
      <c r="J243" s="279"/>
      <c r="K243" s="280"/>
      <c r="L243" s="266" t="s">
        <v>271</v>
      </c>
      <c r="M243" s="276"/>
      <c r="N243" s="319"/>
    </row>
    <row r="244" spans="1:14" ht="15.75" customHeight="1">
      <c r="A244" s="9"/>
      <c r="C244" s="10">
        <v>2016</v>
      </c>
      <c r="D244" s="16">
        <v>0.078</v>
      </c>
      <c r="E244" s="172">
        <v>42532</v>
      </c>
      <c r="F244" s="16">
        <v>0.073</v>
      </c>
      <c r="G244" s="172">
        <v>42477</v>
      </c>
      <c r="H244" s="16">
        <v>0.071</v>
      </c>
      <c r="I244" s="172">
        <v>42585</v>
      </c>
      <c r="J244" s="11">
        <v>0.07</v>
      </c>
      <c r="K244" s="181">
        <v>42578</v>
      </c>
      <c r="L244" s="40">
        <v>3</v>
      </c>
      <c r="M244" s="10" t="s">
        <v>260</v>
      </c>
      <c r="N244" s="310">
        <f>TRUNC(AVERAGE(J241:J244),3)</f>
        <v>0.067</v>
      </c>
    </row>
    <row r="245" spans="1:14" ht="15.75" customHeight="1" thickBot="1">
      <c r="A245" s="9"/>
      <c r="C245" s="17">
        <v>2017</v>
      </c>
      <c r="D245" s="27">
        <v>0.079</v>
      </c>
      <c r="E245" s="169">
        <v>42934</v>
      </c>
      <c r="F245" s="27">
        <v>0.077</v>
      </c>
      <c r="G245" s="169">
        <v>42895</v>
      </c>
      <c r="H245" s="27">
        <v>0.075</v>
      </c>
      <c r="I245" s="169">
        <v>42888</v>
      </c>
      <c r="J245" s="18">
        <v>0.07</v>
      </c>
      <c r="K245" s="169">
        <v>42889</v>
      </c>
      <c r="L245" s="41">
        <v>3</v>
      </c>
      <c r="M245" s="18" t="s">
        <v>302</v>
      </c>
      <c r="N245" s="310">
        <f>TRUNC(AVERAGE(J242:J245),3)</f>
        <v>0.068</v>
      </c>
    </row>
    <row r="246" spans="3:14" ht="15.75" customHeight="1">
      <c r="C246" s="128"/>
      <c r="D246" s="129"/>
      <c r="E246" s="212"/>
      <c r="F246" s="129"/>
      <c r="G246" s="128"/>
      <c r="H246" s="129"/>
      <c r="I246" s="128"/>
      <c r="J246" s="128"/>
      <c r="K246" s="128"/>
      <c r="L246" s="213"/>
      <c r="M246" s="213"/>
      <c r="N246" s="213"/>
    </row>
    <row r="247" ht="15.75" customHeight="1" thickBot="1"/>
    <row r="248" spans="1:14" ht="15.75" customHeight="1">
      <c r="A248" s="256" t="s">
        <v>26</v>
      </c>
      <c r="C248" s="267"/>
      <c r="D248" s="268"/>
      <c r="E248" s="269"/>
      <c r="F248" s="268"/>
      <c r="G248" s="269"/>
      <c r="H248" s="268"/>
      <c r="I248" s="269"/>
      <c r="J248" s="270"/>
      <c r="K248" s="269"/>
      <c r="L248" s="271"/>
      <c r="M248" s="330" t="s">
        <v>56</v>
      </c>
      <c r="N248" s="331"/>
    </row>
    <row r="249" spans="3:14" ht="15.75" customHeight="1" thickBot="1">
      <c r="C249" s="4" t="s">
        <v>2</v>
      </c>
      <c r="D249" s="96" t="s">
        <v>3</v>
      </c>
      <c r="E249" s="5" t="s">
        <v>58</v>
      </c>
      <c r="F249" s="96" t="s">
        <v>4</v>
      </c>
      <c r="G249" s="5" t="s">
        <v>58</v>
      </c>
      <c r="H249" s="96" t="s">
        <v>5</v>
      </c>
      <c r="I249" s="5" t="s">
        <v>58</v>
      </c>
      <c r="J249" s="6" t="s">
        <v>6</v>
      </c>
      <c r="K249" s="5" t="s">
        <v>58</v>
      </c>
      <c r="L249" s="4" t="s">
        <v>270</v>
      </c>
      <c r="M249" s="7" t="s">
        <v>142</v>
      </c>
      <c r="N249" s="8" t="s">
        <v>57</v>
      </c>
    </row>
    <row r="250" spans="1:14" ht="15.75" customHeight="1">
      <c r="A250" s="281" t="s">
        <v>229</v>
      </c>
      <c r="C250" s="10">
        <v>2008</v>
      </c>
      <c r="D250" s="94">
        <v>0.066</v>
      </c>
      <c r="E250" s="12">
        <v>39657</v>
      </c>
      <c r="F250" s="94">
        <v>0.065</v>
      </c>
      <c r="G250" s="12">
        <v>39560</v>
      </c>
      <c r="H250" s="94">
        <v>0.065</v>
      </c>
      <c r="I250" s="12">
        <v>39646</v>
      </c>
      <c r="J250" s="16">
        <v>0.062</v>
      </c>
      <c r="K250" s="45">
        <v>39715</v>
      </c>
      <c r="L250" s="40">
        <v>0</v>
      </c>
      <c r="M250" s="10" t="s">
        <v>188</v>
      </c>
      <c r="N250" s="310">
        <v>0.077</v>
      </c>
    </row>
    <row r="251" spans="1:14" ht="15.75" customHeight="1">
      <c r="A251" s="24" t="s">
        <v>110</v>
      </c>
      <c r="C251" s="10">
        <v>2009</v>
      </c>
      <c r="D251" s="94">
        <v>0.071</v>
      </c>
      <c r="E251" s="12">
        <v>39954</v>
      </c>
      <c r="F251" s="94">
        <v>0.069</v>
      </c>
      <c r="G251" s="12">
        <v>39987</v>
      </c>
      <c r="H251" s="94">
        <v>0.067</v>
      </c>
      <c r="I251" s="12">
        <v>39953</v>
      </c>
      <c r="J251" s="16">
        <v>0.062</v>
      </c>
      <c r="K251" s="45">
        <v>39991</v>
      </c>
      <c r="L251" s="40">
        <v>0</v>
      </c>
      <c r="M251" s="10" t="s">
        <v>199</v>
      </c>
      <c r="N251" s="310">
        <v>0.07</v>
      </c>
    </row>
    <row r="252" spans="1:14" ht="15.75" customHeight="1">
      <c r="A252" s="9"/>
      <c r="C252" s="10">
        <v>2010</v>
      </c>
      <c r="D252" s="94">
        <v>0.072</v>
      </c>
      <c r="E252" s="12">
        <v>40362</v>
      </c>
      <c r="F252" s="94">
        <v>0.072</v>
      </c>
      <c r="G252" s="12">
        <v>40328</v>
      </c>
      <c r="H252" s="94">
        <v>0.071</v>
      </c>
      <c r="I252" s="12">
        <v>40391</v>
      </c>
      <c r="J252" s="16">
        <v>0.069</v>
      </c>
      <c r="K252" s="45">
        <v>40401</v>
      </c>
      <c r="L252" s="40">
        <v>0</v>
      </c>
      <c r="M252" s="10" t="s">
        <v>205</v>
      </c>
      <c r="N252" s="310">
        <f aca="true" t="shared" si="13" ref="N252:N257">TRUNC(AVERAGE(J250:J252),3)</f>
        <v>0.064</v>
      </c>
    </row>
    <row r="253" spans="1:14" ht="15.75" customHeight="1">
      <c r="A253" s="9"/>
      <c r="C253" s="10">
        <v>2011</v>
      </c>
      <c r="D253" s="26">
        <v>0.075</v>
      </c>
      <c r="E253" s="12">
        <v>40788</v>
      </c>
      <c r="F253" s="26">
        <v>0.069</v>
      </c>
      <c r="G253" s="12">
        <v>40787</v>
      </c>
      <c r="H253" s="26">
        <v>0.069</v>
      </c>
      <c r="I253" s="12">
        <v>40756</v>
      </c>
      <c r="J253" s="16">
        <v>0.069</v>
      </c>
      <c r="K253" s="45">
        <v>40745</v>
      </c>
      <c r="L253" s="40">
        <v>0</v>
      </c>
      <c r="M253" s="10" t="s">
        <v>208</v>
      </c>
      <c r="N253" s="310">
        <f t="shared" si="13"/>
        <v>0.066</v>
      </c>
    </row>
    <row r="254" spans="1:14" ht="15.75" customHeight="1">
      <c r="A254" s="9"/>
      <c r="C254" s="10">
        <v>2012</v>
      </c>
      <c r="D254" s="26">
        <v>0.092</v>
      </c>
      <c r="E254" s="12">
        <v>41088</v>
      </c>
      <c r="F254" s="26">
        <v>0.09</v>
      </c>
      <c r="G254" s="12">
        <v>41124</v>
      </c>
      <c r="H254" s="26">
        <v>0.082</v>
      </c>
      <c r="I254" s="12">
        <v>41084</v>
      </c>
      <c r="J254" s="16">
        <v>0.081</v>
      </c>
      <c r="K254" s="45">
        <v>41075</v>
      </c>
      <c r="L254" s="40">
        <v>7</v>
      </c>
      <c r="M254" s="10" t="s">
        <v>209</v>
      </c>
      <c r="N254" s="310">
        <f t="shared" si="13"/>
        <v>0.073</v>
      </c>
    </row>
    <row r="255" spans="1:14" ht="15.75" customHeight="1">
      <c r="A255" s="9"/>
      <c r="C255" s="10">
        <v>2013</v>
      </c>
      <c r="D255" s="16">
        <v>0.065</v>
      </c>
      <c r="E255" s="12">
        <v>41408</v>
      </c>
      <c r="F255" s="16">
        <v>0.063</v>
      </c>
      <c r="G255" s="12">
        <v>41470</v>
      </c>
      <c r="H255" s="16">
        <v>0.063</v>
      </c>
      <c r="I255" s="12">
        <v>41460</v>
      </c>
      <c r="J255" s="16">
        <v>0.062</v>
      </c>
      <c r="K255" s="45">
        <v>41504</v>
      </c>
      <c r="L255" s="40">
        <v>0</v>
      </c>
      <c r="M255" s="10" t="s">
        <v>220</v>
      </c>
      <c r="N255" s="310">
        <f t="shared" si="13"/>
        <v>0.07</v>
      </c>
    </row>
    <row r="256" spans="1:14" ht="15.75" customHeight="1">
      <c r="A256" s="9"/>
      <c r="C256" s="10">
        <v>2014</v>
      </c>
      <c r="D256" s="16">
        <v>0.078</v>
      </c>
      <c r="E256" s="12">
        <v>41797</v>
      </c>
      <c r="F256" s="16">
        <v>0.066</v>
      </c>
      <c r="G256" s="12">
        <v>41785</v>
      </c>
      <c r="H256" s="16">
        <v>0.065</v>
      </c>
      <c r="I256" s="12">
        <v>41859</v>
      </c>
      <c r="J256" s="16">
        <v>0.065</v>
      </c>
      <c r="K256" s="45">
        <v>41784</v>
      </c>
      <c r="L256" s="40">
        <v>1</v>
      </c>
      <c r="M256" s="10" t="s">
        <v>222</v>
      </c>
      <c r="N256" s="310">
        <f t="shared" si="13"/>
        <v>0.069</v>
      </c>
    </row>
    <row r="257" spans="1:14" ht="15.75" customHeight="1" thickBot="1">
      <c r="A257" s="9"/>
      <c r="C257" s="17">
        <v>2015</v>
      </c>
      <c r="D257" s="27">
        <v>0.078</v>
      </c>
      <c r="E257" s="19">
        <v>42210</v>
      </c>
      <c r="F257" s="27">
        <v>0.075</v>
      </c>
      <c r="G257" s="19">
        <v>42208</v>
      </c>
      <c r="H257" s="27">
        <v>0.072</v>
      </c>
      <c r="I257" s="19">
        <v>42164</v>
      </c>
      <c r="J257" s="27">
        <v>0.07</v>
      </c>
      <c r="K257" s="46">
        <v>42165</v>
      </c>
      <c r="L257" s="41">
        <v>1</v>
      </c>
      <c r="M257" s="17" t="s">
        <v>254</v>
      </c>
      <c r="N257" s="311">
        <f t="shared" si="13"/>
        <v>0.065</v>
      </c>
    </row>
    <row r="258" spans="1:14" ht="15.75" customHeight="1" thickBot="1">
      <c r="A258" s="9"/>
      <c r="C258" s="335" t="s">
        <v>275</v>
      </c>
      <c r="D258" s="336"/>
      <c r="E258" s="336"/>
      <c r="F258" s="336"/>
      <c r="G258" s="336"/>
      <c r="H258" s="336"/>
      <c r="I258" s="336"/>
      <c r="J258" s="336"/>
      <c r="K258" s="336"/>
      <c r="L258" s="336"/>
      <c r="M258" s="336"/>
      <c r="N258" s="337"/>
    </row>
    <row r="259" spans="3:14" ht="15.75" customHeight="1">
      <c r="C259" s="128"/>
      <c r="D259" s="129"/>
      <c r="E259" s="212"/>
      <c r="F259" s="129"/>
      <c r="G259" s="128"/>
      <c r="H259" s="129"/>
      <c r="I259" s="128"/>
      <c r="J259" s="128"/>
      <c r="K259" s="128"/>
      <c r="L259" s="213"/>
      <c r="M259" s="213"/>
      <c r="N259" s="213"/>
    </row>
    <row r="260" ht="15.75" customHeight="1" thickBot="1"/>
    <row r="261" spans="1:14" ht="15.75" customHeight="1">
      <c r="A261" s="256" t="s">
        <v>26</v>
      </c>
      <c r="C261" s="267"/>
      <c r="D261" s="268"/>
      <c r="E261" s="269"/>
      <c r="F261" s="268"/>
      <c r="G261" s="269"/>
      <c r="H261" s="268"/>
      <c r="I261" s="269"/>
      <c r="J261" s="270"/>
      <c r="K261" s="269"/>
      <c r="L261" s="271"/>
      <c r="M261" s="332" t="s">
        <v>56</v>
      </c>
      <c r="N261" s="331"/>
    </row>
    <row r="262" spans="1:14" ht="15.75" customHeight="1" thickBot="1">
      <c r="A262" s="9"/>
      <c r="B262" s="21"/>
      <c r="C262" s="4" t="s">
        <v>2</v>
      </c>
      <c r="D262" s="96" t="s">
        <v>3</v>
      </c>
      <c r="E262" s="5" t="s">
        <v>58</v>
      </c>
      <c r="F262" s="96" t="s">
        <v>4</v>
      </c>
      <c r="G262" s="5" t="s">
        <v>58</v>
      </c>
      <c r="H262" s="96" t="s">
        <v>5</v>
      </c>
      <c r="I262" s="5" t="s">
        <v>58</v>
      </c>
      <c r="J262" s="6" t="s">
        <v>6</v>
      </c>
      <c r="K262" s="5" t="s">
        <v>58</v>
      </c>
      <c r="L262" s="142" t="s">
        <v>270</v>
      </c>
      <c r="M262" s="22" t="s">
        <v>142</v>
      </c>
      <c r="N262" s="8" t="s">
        <v>57</v>
      </c>
    </row>
    <row r="263" spans="1:14" ht="15.75" customHeight="1">
      <c r="A263" s="281" t="s">
        <v>172</v>
      </c>
      <c r="C263" s="10">
        <v>2008</v>
      </c>
      <c r="D263" s="26">
        <v>0.072</v>
      </c>
      <c r="E263" s="12">
        <v>39646</v>
      </c>
      <c r="F263" s="16">
        <v>0.072</v>
      </c>
      <c r="G263" s="12">
        <v>39715</v>
      </c>
      <c r="H263" s="16">
        <v>0.07</v>
      </c>
      <c r="I263" s="12">
        <v>39657</v>
      </c>
      <c r="J263" s="16">
        <v>0.068</v>
      </c>
      <c r="K263" s="45">
        <v>39693</v>
      </c>
      <c r="L263" s="40">
        <v>0</v>
      </c>
      <c r="M263" s="10" t="s">
        <v>188</v>
      </c>
      <c r="N263" s="310">
        <v>0.073</v>
      </c>
    </row>
    <row r="264" spans="1:14" ht="15.75" customHeight="1">
      <c r="A264" s="25" t="s">
        <v>221</v>
      </c>
      <c r="C264" s="10">
        <v>2009</v>
      </c>
      <c r="D264" s="26">
        <v>0.076</v>
      </c>
      <c r="E264" s="12">
        <v>39987</v>
      </c>
      <c r="F264" s="26">
        <v>0.069</v>
      </c>
      <c r="G264" s="12">
        <v>39954</v>
      </c>
      <c r="H264" s="16">
        <v>0.067</v>
      </c>
      <c r="I264" s="12">
        <v>39953</v>
      </c>
      <c r="J264" s="16">
        <v>0.065</v>
      </c>
      <c r="K264" s="45">
        <v>40040</v>
      </c>
      <c r="L264" s="40">
        <v>1</v>
      </c>
      <c r="M264" s="10" t="s">
        <v>199</v>
      </c>
      <c r="N264" s="310">
        <v>0.07</v>
      </c>
    </row>
    <row r="265" spans="1:14" ht="15.75" customHeight="1">
      <c r="A265" s="9"/>
      <c r="C265" s="10">
        <v>2010</v>
      </c>
      <c r="D265" s="26">
        <v>0.073</v>
      </c>
      <c r="E265" s="12">
        <v>40328</v>
      </c>
      <c r="F265" s="26">
        <v>0.071</v>
      </c>
      <c r="G265" s="12">
        <v>40400</v>
      </c>
      <c r="H265" s="16">
        <v>0.071</v>
      </c>
      <c r="I265" s="12">
        <v>40362</v>
      </c>
      <c r="J265" s="16">
        <v>0.069</v>
      </c>
      <c r="K265" s="45">
        <v>40418</v>
      </c>
      <c r="L265" s="40">
        <v>0</v>
      </c>
      <c r="M265" s="10" t="s">
        <v>205</v>
      </c>
      <c r="N265" s="310">
        <f aca="true" t="shared" si="14" ref="N265:N270">TRUNC(AVERAGE(J263:J265),3)</f>
        <v>0.067</v>
      </c>
    </row>
    <row r="266" spans="1:14" ht="15.75" customHeight="1">
      <c r="A266" s="9"/>
      <c r="C266" s="10">
        <v>2011</v>
      </c>
      <c r="D266" s="26">
        <v>0.074</v>
      </c>
      <c r="E266" s="12">
        <v>40745</v>
      </c>
      <c r="F266" s="26">
        <v>0.073</v>
      </c>
      <c r="G266" s="12">
        <v>40740</v>
      </c>
      <c r="H266" s="26">
        <v>0.073</v>
      </c>
      <c r="I266" s="12">
        <v>40697</v>
      </c>
      <c r="J266" s="16">
        <v>0.072</v>
      </c>
      <c r="K266" s="45">
        <v>40729</v>
      </c>
      <c r="L266" s="40">
        <v>0</v>
      </c>
      <c r="M266" s="10" t="s">
        <v>208</v>
      </c>
      <c r="N266" s="310">
        <f t="shared" si="14"/>
        <v>0.068</v>
      </c>
    </row>
    <row r="267" spans="1:14" ht="15.75" customHeight="1">
      <c r="A267" s="9"/>
      <c r="C267" s="10">
        <v>2012</v>
      </c>
      <c r="D267" s="26">
        <v>0.095</v>
      </c>
      <c r="E267" s="12">
        <v>41096</v>
      </c>
      <c r="F267" s="26">
        <v>0.092</v>
      </c>
      <c r="G267" s="12">
        <v>41124</v>
      </c>
      <c r="H267" s="26">
        <v>0.078</v>
      </c>
      <c r="I267" s="12">
        <v>41075</v>
      </c>
      <c r="J267" s="16">
        <v>0.077</v>
      </c>
      <c r="K267" s="45">
        <v>41111</v>
      </c>
      <c r="L267" s="40">
        <v>4</v>
      </c>
      <c r="M267" s="10" t="s">
        <v>209</v>
      </c>
      <c r="N267" s="310">
        <f t="shared" si="14"/>
        <v>0.072</v>
      </c>
    </row>
    <row r="268" spans="1:14" ht="15.75" customHeight="1">
      <c r="A268" s="9"/>
      <c r="C268" s="10">
        <v>2013</v>
      </c>
      <c r="D268" s="16">
        <v>0.068</v>
      </c>
      <c r="E268" s="12">
        <v>41445</v>
      </c>
      <c r="F268" s="16">
        <v>0.065</v>
      </c>
      <c r="G268" s="12">
        <v>41434</v>
      </c>
      <c r="H268" s="16">
        <v>0.064</v>
      </c>
      <c r="I268" s="12">
        <v>41504</v>
      </c>
      <c r="J268" s="16">
        <v>0.064</v>
      </c>
      <c r="K268" s="45">
        <v>41408</v>
      </c>
      <c r="L268" s="40">
        <v>0</v>
      </c>
      <c r="M268" s="10" t="s">
        <v>220</v>
      </c>
      <c r="N268" s="310">
        <f t="shared" si="14"/>
        <v>0.071</v>
      </c>
    </row>
    <row r="269" spans="1:14" ht="15.75" customHeight="1">
      <c r="A269" s="9"/>
      <c r="C269" s="10">
        <v>2014</v>
      </c>
      <c r="D269" s="16">
        <v>0.08</v>
      </c>
      <c r="E269" s="12">
        <v>41797</v>
      </c>
      <c r="F269" s="16">
        <v>0.076</v>
      </c>
      <c r="G269" s="12">
        <v>41784</v>
      </c>
      <c r="H269" s="16">
        <v>0.069</v>
      </c>
      <c r="I269" s="12">
        <v>41853</v>
      </c>
      <c r="J269" s="16">
        <v>0.067</v>
      </c>
      <c r="K269" s="45">
        <v>41804</v>
      </c>
      <c r="L269" s="40">
        <v>2</v>
      </c>
      <c r="M269" s="10" t="s">
        <v>222</v>
      </c>
      <c r="N269" s="310">
        <f t="shared" si="14"/>
        <v>0.069</v>
      </c>
    </row>
    <row r="270" spans="1:14" ht="15.75" customHeight="1" thickBot="1">
      <c r="A270" s="9"/>
      <c r="C270" s="17">
        <v>2015</v>
      </c>
      <c r="D270" s="27">
        <v>0.062</v>
      </c>
      <c r="E270" s="19">
        <v>42189</v>
      </c>
      <c r="F270" s="27">
        <v>0.061</v>
      </c>
      <c r="G270" s="19">
        <v>42147</v>
      </c>
      <c r="H270" s="27">
        <v>0.061</v>
      </c>
      <c r="I270" s="19">
        <v>42131</v>
      </c>
      <c r="J270" s="27">
        <v>0.06</v>
      </c>
      <c r="K270" s="46">
        <v>42253</v>
      </c>
      <c r="L270" s="41">
        <v>0</v>
      </c>
      <c r="M270" s="17" t="s">
        <v>254</v>
      </c>
      <c r="N270" s="311">
        <f t="shared" si="14"/>
        <v>0.063</v>
      </c>
    </row>
    <row r="271" spans="1:14" ht="15.75" customHeight="1" thickBot="1">
      <c r="A271" s="9"/>
      <c r="C271" s="276"/>
      <c r="D271" s="277"/>
      <c r="E271" s="278"/>
      <c r="F271" s="277"/>
      <c r="G271" s="278"/>
      <c r="H271" s="277"/>
      <c r="I271" s="278"/>
      <c r="J271" s="279"/>
      <c r="K271" s="280"/>
      <c r="L271" s="266" t="s">
        <v>271</v>
      </c>
      <c r="M271" s="276"/>
      <c r="N271" s="319"/>
    </row>
    <row r="272" spans="1:14" ht="15.75" customHeight="1">
      <c r="A272" s="9"/>
      <c r="C272" s="10">
        <v>2016</v>
      </c>
      <c r="D272" s="16">
        <v>0.078</v>
      </c>
      <c r="E272" s="172">
        <v>42578</v>
      </c>
      <c r="F272" s="16">
        <v>0.076</v>
      </c>
      <c r="G272" s="172">
        <v>42585</v>
      </c>
      <c r="H272" s="16">
        <v>0.075</v>
      </c>
      <c r="I272" s="172">
        <v>42592</v>
      </c>
      <c r="J272" s="11">
        <v>0.068</v>
      </c>
      <c r="K272" s="181">
        <v>42570</v>
      </c>
      <c r="L272" s="40">
        <v>3</v>
      </c>
      <c r="M272" s="10" t="s">
        <v>260</v>
      </c>
      <c r="N272" s="310">
        <f>TRUNC(AVERAGE(J269:J272),3)</f>
        <v>0.065</v>
      </c>
    </row>
    <row r="273" spans="1:14" ht="15.75" customHeight="1" thickBot="1">
      <c r="A273" s="9"/>
      <c r="C273" s="17">
        <v>2017</v>
      </c>
      <c r="D273" s="27">
        <v>0.083</v>
      </c>
      <c r="E273" s="169">
        <v>42934</v>
      </c>
      <c r="F273" s="27">
        <v>0.075</v>
      </c>
      <c r="G273" s="169">
        <v>42901</v>
      </c>
      <c r="H273" s="27">
        <v>0.072</v>
      </c>
      <c r="I273" s="169">
        <v>42888</v>
      </c>
      <c r="J273" s="18">
        <v>0.069</v>
      </c>
      <c r="K273" s="169">
        <v>42895</v>
      </c>
      <c r="L273" s="41">
        <v>3</v>
      </c>
      <c r="M273" s="18" t="s">
        <v>302</v>
      </c>
      <c r="N273" s="310">
        <f>TRUNC(AVERAGE(J270:J273),3)</f>
        <v>0.065</v>
      </c>
    </row>
    <row r="274" spans="1:14" ht="15.75" customHeight="1">
      <c r="A274" s="9"/>
      <c r="C274" s="128"/>
      <c r="D274" s="129"/>
      <c r="E274" s="212"/>
      <c r="F274" s="129"/>
      <c r="G274" s="128"/>
      <c r="H274" s="129"/>
      <c r="I274" s="128"/>
      <c r="J274" s="128"/>
      <c r="K274" s="128"/>
      <c r="L274" s="213"/>
      <c r="M274" s="213"/>
      <c r="N274" s="213"/>
    </row>
    <row r="275" ht="15.75" customHeight="1" thickBot="1"/>
    <row r="276" spans="1:14" ht="15.75" customHeight="1">
      <c r="A276" s="256" t="s">
        <v>31</v>
      </c>
      <c r="B276" s="48"/>
      <c r="C276" s="267"/>
      <c r="D276" s="268"/>
      <c r="E276" s="269"/>
      <c r="F276" s="268"/>
      <c r="G276" s="269"/>
      <c r="H276" s="268"/>
      <c r="I276" s="269"/>
      <c r="J276" s="270"/>
      <c r="K276" s="269"/>
      <c r="L276" s="271"/>
      <c r="M276" s="332" t="s">
        <v>56</v>
      </c>
      <c r="N276" s="331"/>
    </row>
    <row r="277" spans="1:14" ht="15.75" customHeight="1" thickBot="1">
      <c r="A277" s="48"/>
      <c r="C277" s="4" t="s">
        <v>2</v>
      </c>
      <c r="D277" s="96" t="s">
        <v>3</v>
      </c>
      <c r="E277" s="5" t="s">
        <v>58</v>
      </c>
      <c r="F277" s="96" t="s">
        <v>4</v>
      </c>
      <c r="G277" s="5" t="s">
        <v>58</v>
      </c>
      <c r="H277" s="96" t="s">
        <v>5</v>
      </c>
      <c r="I277" s="5" t="s">
        <v>58</v>
      </c>
      <c r="J277" s="6" t="s">
        <v>6</v>
      </c>
      <c r="K277" s="5" t="s">
        <v>58</v>
      </c>
      <c r="L277" s="142" t="s">
        <v>270</v>
      </c>
      <c r="M277" s="22" t="s">
        <v>142</v>
      </c>
      <c r="N277" s="8" t="s">
        <v>57</v>
      </c>
    </row>
    <row r="278" spans="1:14" ht="15.75" customHeight="1">
      <c r="A278" s="281" t="s">
        <v>173</v>
      </c>
      <c r="C278" s="10">
        <v>2008</v>
      </c>
      <c r="D278" s="26">
        <v>0.068</v>
      </c>
      <c r="E278" s="12">
        <v>39657</v>
      </c>
      <c r="F278" s="26">
        <v>0.063</v>
      </c>
      <c r="G278" s="12">
        <v>39693</v>
      </c>
      <c r="H278" s="26">
        <v>0.062</v>
      </c>
      <c r="I278" s="12">
        <v>39647</v>
      </c>
      <c r="J278" s="16">
        <v>0.059</v>
      </c>
      <c r="K278" s="45">
        <v>39715</v>
      </c>
      <c r="L278" s="40">
        <v>0</v>
      </c>
      <c r="M278" s="10" t="s">
        <v>188</v>
      </c>
      <c r="N278" s="310">
        <v>0.069</v>
      </c>
    </row>
    <row r="279" spans="1:14" ht="15.75" customHeight="1">
      <c r="A279" s="25" t="s">
        <v>115</v>
      </c>
      <c r="C279" s="10">
        <v>2009</v>
      </c>
      <c r="D279" s="26">
        <v>0.078</v>
      </c>
      <c r="E279" s="12">
        <v>39988</v>
      </c>
      <c r="F279" s="26">
        <v>0.072</v>
      </c>
      <c r="G279" s="12">
        <v>39987</v>
      </c>
      <c r="H279" s="26">
        <v>0.067</v>
      </c>
      <c r="I279" s="12">
        <v>40039</v>
      </c>
      <c r="J279" s="16">
        <v>0.066</v>
      </c>
      <c r="K279" s="45">
        <v>40038</v>
      </c>
      <c r="L279" s="40">
        <v>1</v>
      </c>
      <c r="M279" s="10" t="s">
        <v>199</v>
      </c>
      <c r="N279" s="310">
        <v>0.066</v>
      </c>
    </row>
    <row r="280" spans="1:14" ht="15.75" customHeight="1">
      <c r="A280" s="9"/>
      <c r="C280" s="10">
        <v>2010</v>
      </c>
      <c r="D280" s="26">
        <v>0.086</v>
      </c>
      <c r="E280" s="12">
        <v>40401</v>
      </c>
      <c r="F280" s="26">
        <v>0.082</v>
      </c>
      <c r="G280" s="12">
        <v>40324</v>
      </c>
      <c r="H280" s="26">
        <v>0.071</v>
      </c>
      <c r="I280" s="12">
        <v>40328</v>
      </c>
      <c r="J280" s="16">
        <v>0.07</v>
      </c>
      <c r="K280" s="45">
        <v>40391</v>
      </c>
      <c r="L280" s="40">
        <v>2</v>
      </c>
      <c r="M280" s="10" t="s">
        <v>205</v>
      </c>
      <c r="N280" s="310">
        <f aca="true" t="shared" si="15" ref="N280:N285">TRUNC(AVERAGE(J278:J280),3)</f>
        <v>0.065</v>
      </c>
    </row>
    <row r="281" spans="1:14" ht="15.75" customHeight="1">
      <c r="A281" s="9"/>
      <c r="C281" s="10">
        <v>2011</v>
      </c>
      <c r="D281" s="26">
        <v>0.095</v>
      </c>
      <c r="E281" s="12">
        <v>40788</v>
      </c>
      <c r="F281" s="26">
        <v>0.093</v>
      </c>
      <c r="G281" s="12">
        <v>40745</v>
      </c>
      <c r="H281" s="26">
        <v>0.083</v>
      </c>
      <c r="I281" s="12">
        <v>40756</v>
      </c>
      <c r="J281" s="16">
        <v>0.08</v>
      </c>
      <c r="K281" s="45">
        <v>40755</v>
      </c>
      <c r="L281" s="40">
        <v>7</v>
      </c>
      <c r="M281" s="10" t="s">
        <v>208</v>
      </c>
      <c r="N281" s="310">
        <f t="shared" si="15"/>
        <v>0.072</v>
      </c>
    </row>
    <row r="282" spans="1:14" ht="15.75" customHeight="1">
      <c r="A282" s="9"/>
      <c r="C282" s="10">
        <v>2012</v>
      </c>
      <c r="D282" s="26">
        <v>0.118</v>
      </c>
      <c r="E282" s="12">
        <v>41096</v>
      </c>
      <c r="F282" s="26">
        <v>0.11</v>
      </c>
      <c r="G282" s="12">
        <v>41088</v>
      </c>
      <c r="H282" s="26">
        <v>0.106</v>
      </c>
      <c r="I282" s="12">
        <v>41124</v>
      </c>
      <c r="J282" s="16">
        <v>0.1</v>
      </c>
      <c r="K282" s="45">
        <v>41113</v>
      </c>
      <c r="L282" s="40">
        <v>17</v>
      </c>
      <c r="M282" s="10" t="s">
        <v>209</v>
      </c>
      <c r="N282" s="310">
        <f t="shared" si="15"/>
        <v>0.083</v>
      </c>
    </row>
    <row r="283" spans="1:14" ht="15.75" customHeight="1">
      <c r="A283" s="9"/>
      <c r="C283" s="10">
        <v>2013</v>
      </c>
      <c r="D283" s="16">
        <v>0.078</v>
      </c>
      <c r="E283" s="12">
        <v>41408</v>
      </c>
      <c r="F283" s="16">
        <v>0.076</v>
      </c>
      <c r="G283" s="12">
        <v>41452</v>
      </c>
      <c r="H283" s="16">
        <v>0.07</v>
      </c>
      <c r="I283" s="12">
        <v>41445</v>
      </c>
      <c r="J283" s="16">
        <v>0.069</v>
      </c>
      <c r="K283" s="45">
        <v>41527</v>
      </c>
      <c r="L283" s="40">
        <v>2</v>
      </c>
      <c r="M283" s="10" t="s">
        <v>220</v>
      </c>
      <c r="N283" s="310">
        <f t="shared" si="15"/>
        <v>0.083</v>
      </c>
    </row>
    <row r="284" spans="1:14" ht="15.75" customHeight="1">
      <c r="A284" s="9"/>
      <c r="C284" s="10">
        <v>2014</v>
      </c>
      <c r="D284" s="16">
        <v>0.078</v>
      </c>
      <c r="E284" s="12">
        <v>41840</v>
      </c>
      <c r="F284" s="16">
        <v>0.074</v>
      </c>
      <c r="G284" s="12">
        <v>41785</v>
      </c>
      <c r="H284" s="16">
        <v>0.071</v>
      </c>
      <c r="I284" s="12">
        <v>41855</v>
      </c>
      <c r="J284" s="16">
        <v>0.07</v>
      </c>
      <c r="K284" s="45">
        <v>41853</v>
      </c>
      <c r="L284" s="40">
        <v>1</v>
      </c>
      <c r="M284" s="10" t="s">
        <v>222</v>
      </c>
      <c r="N284" s="310">
        <f t="shared" si="15"/>
        <v>0.079</v>
      </c>
    </row>
    <row r="285" spans="1:14" ht="15.75" customHeight="1" thickBot="1">
      <c r="A285" s="9"/>
      <c r="C285" s="17">
        <v>2015</v>
      </c>
      <c r="D285" s="27">
        <v>0.078</v>
      </c>
      <c r="E285" s="19">
        <v>42210</v>
      </c>
      <c r="F285" s="27">
        <v>0.077</v>
      </c>
      <c r="G285" s="19">
        <v>42202</v>
      </c>
      <c r="H285" s="27">
        <v>0.074</v>
      </c>
      <c r="I285" s="19">
        <v>42208</v>
      </c>
      <c r="J285" s="27">
        <v>0.067</v>
      </c>
      <c r="K285" s="46">
        <v>42165</v>
      </c>
      <c r="L285" s="41">
        <v>2</v>
      </c>
      <c r="M285" s="17" t="s">
        <v>254</v>
      </c>
      <c r="N285" s="311">
        <f t="shared" si="15"/>
        <v>0.068</v>
      </c>
    </row>
    <row r="286" spans="1:14" ht="15.75" customHeight="1" thickBot="1">
      <c r="A286" s="9"/>
      <c r="C286" s="276"/>
      <c r="D286" s="277"/>
      <c r="E286" s="278"/>
      <c r="F286" s="277"/>
      <c r="G286" s="278"/>
      <c r="H286" s="277"/>
      <c r="I286" s="278"/>
      <c r="J286" s="279"/>
      <c r="K286" s="280"/>
      <c r="L286" s="266" t="s">
        <v>271</v>
      </c>
      <c r="M286" s="276"/>
      <c r="N286" s="319"/>
    </row>
    <row r="287" spans="1:14" ht="15.75" customHeight="1">
      <c r="A287" s="281" t="s">
        <v>291</v>
      </c>
      <c r="C287" s="10" t="s">
        <v>290</v>
      </c>
      <c r="D287" s="16" t="s">
        <v>312</v>
      </c>
      <c r="E287" s="172" t="s">
        <v>312</v>
      </c>
      <c r="F287" s="16" t="s">
        <v>312</v>
      </c>
      <c r="G287" s="172" t="s">
        <v>312</v>
      </c>
      <c r="H287" s="16" t="s">
        <v>312</v>
      </c>
      <c r="I287" s="172" t="s">
        <v>312</v>
      </c>
      <c r="J287" s="11" t="s">
        <v>312</v>
      </c>
      <c r="K287" s="181" t="s">
        <v>312</v>
      </c>
      <c r="L287" s="40">
        <v>0</v>
      </c>
      <c r="M287" s="10" t="s">
        <v>260</v>
      </c>
      <c r="N287" s="310" t="s">
        <v>312</v>
      </c>
    </row>
    <row r="288" spans="1:14" ht="15.75" customHeight="1" thickBot="1">
      <c r="A288" s="25" t="s">
        <v>115</v>
      </c>
      <c r="C288" s="17">
        <v>2017</v>
      </c>
      <c r="D288" s="27">
        <v>0.084</v>
      </c>
      <c r="E288" s="169">
        <v>42895</v>
      </c>
      <c r="F288" s="27">
        <v>0.08</v>
      </c>
      <c r="G288" s="169">
        <v>42899</v>
      </c>
      <c r="H288" s="27">
        <v>0.079</v>
      </c>
      <c r="I288" s="169">
        <v>42890</v>
      </c>
      <c r="J288" s="18">
        <v>0.077</v>
      </c>
      <c r="K288" s="169">
        <v>42901</v>
      </c>
      <c r="L288" s="41">
        <v>7</v>
      </c>
      <c r="M288" s="18" t="s">
        <v>302</v>
      </c>
      <c r="N288" s="310" t="s">
        <v>312</v>
      </c>
    </row>
    <row r="289" spans="3:14" ht="15.75" customHeight="1">
      <c r="C289" s="258" t="s">
        <v>292</v>
      </c>
      <c r="D289" s="129"/>
      <c r="E289" s="212"/>
      <c r="F289" s="129"/>
      <c r="G289" s="128"/>
      <c r="H289" s="129"/>
      <c r="I289" s="128"/>
      <c r="J289" s="128"/>
      <c r="K289" s="128"/>
      <c r="L289" s="213"/>
      <c r="M289" s="213"/>
      <c r="N289" s="213"/>
    </row>
    <row r="290" spans="3:14" ht="15.75" customHeight="1">
      <c r="C290" s="259" t="s">
        <v>311</v>
      </c>
      <c r="D290" s="102"/>
      <c r="E290" s="214"/>
      <c r="F290" s="102"/>
      <c r="G290" s="60"/>
      <c r="H290" s="102"/>
      <c r="I290" s="60"/>
      <c r="J290" s="60"/>
      <c r="K290" s="60"/>
      <c r="L290" s="167"/>
      <c r="M290" s="167"/>
      <c r="N290" s="167"/>
    </row>
    <row r="291" spans="4:14" ht="15.75" customHeight="1">
      <c r="D291" s="102"/>
      <c r="E291" s="214"/>
      <c r="F291" s="102"/>
      <c r="G291" s="60"/>
      <c r="H291" s="102"/>
      <c r="I291" s="60"/>
      <c r="J291" s="60"/>
      <c r="K291" s="60"/>
      <c r="L291" s="167"/>
      <c r="M291" s="167"/>
      <c r="N291" s="167"/>
    </row>
    <row r="292" ht="15.75" customHeight="1" thickBot="1">
      <c r="C292" s="60"/>
    </row>
    <row r="293" spans="1:14" ht="15.75" customHeight="1">
      <c r="A293" s="256" t="s">
        <v>31</v>
      </c>
      <c r="C293" s="267"/>
      <c r="D293" s="268"/>
      <c r="E293" s="269"/>
      <c r="F293" s="268"/>
      <c r="G293" s="269"/>
      <c r="H293" s="268"/>
      <c r="I293" s="269"/>
      <c r="J293" s="270"/>
      <c r="K293" s="283"/>
      <c r="L293" s="271"/>
      <c r="M293" s="332" t="s">
        <v>56</v>
      </c>
      <c r="N293" s="331"/>
    </row>
    <row r="294" spans="1:14" ht="15.75" customHeight="1" thickBot="1">
      <c r="A294" s="9"/>
      <c r="C294" s="4" t="s">
        <v>2</v>
      </c>
      <c r="D294" s="96" t="s">
        <v>3</v>
      </c>
      <c r="E294" s="5" t="s">
        <v>58</v>
      </c>
      <c r="F294" s="96" t="s">
        <v>4</v>
      </c>
      <c r="G294" s="5" t="s">
        <v>58</v>
      </c>
      <c r="H294" s="96" t="s">
        <v>5</v>
      </c>
      <c r="I294" s="5" t="s">
        <v>58</v>
      </c>
      <c r="J294" s="6" t="s">
        <v>6</v>
      </c>
      <c r="K294" s="44" t="s">
        <v>58</v>
      </c>
      <c r="L294" s="142" t="s">
        <v>270</v>
      </c>
      <c r="M294" s="22" t="s">
        <v>142</v>
      </c>
      <c r="N294" s="8" t="s">
        <v>57</v>
      </c>
    </row>
    <row r="295" spans="1:14" ht="15.75" customHeight="1">
      <c r="A295" s="281" t="s">
        <v>230</v>
      </c>
      <c r="C295" s="10">
        <v>2008</v>
      </c>
      <c r="D295" s="26">
        <v>0.067</v>
      </c>
      <c r="E295" s="12">
        <v>39657</v>
      </c>
      <c r="F295" s="16">
        <v>0.067</v>
      </c>
      <c r="G295" s="12">
        <v>39574</v>
      </c>
      <c r="H295" s="16">
        <v>0.066</v>
      </c>
      <c r="I295" s="12">
        <v>39601</v>
      </c>
      <c r="J295" s="16">
        <v>0.065</v>
      </c>
      <c r="K295" s="45">
        <v>39646</v>
      </c>
      <c r="L295" s="40">
        <v>0</v>
      </c>
      <c r="M295" s="10" t="s">
        <v>188</v>
      </c>
      <c r="N295" s="310">
        <v>0.07</v>
      </c>
    </row>
    <row r="296" spans="1:14" ht="15.75" customHeight="1">
      <c r="A296" s="25" t="s">
        <v>116</v>
      </c>
      <c r="C296" s="10">
        <v>2009</v>
      </c>
      <c r="D296" s="26">
        <v>0.08</v>
      </c>
      <c r="E296" s="12">
        <v>39989</v>
      </c>
      <c r="F296" s="16">
        <v>0.064</v>
      </c>
      <c r="G296" s="12">
        <v>39988</v>
      </c>
      <c r="H296" s="16">
        <v>0.063</v>
      </c>
      <c r="I296" s="12">
        <v>39954</v>
      </c>
      <c r="J296" s="16">
        <v>0.063</v>
      </c>
      <c r="K296" s="45">
        <v>39953</v>
      </c>
      <c r="L296" s="40">
        <v>1</v>
      </c>
      <c r="M296" s="10" t="s">
        <v>199</v>
      </c>
      <c r="N296" s="310">
        <v>0.068</v>
      </c>
    </row>
    <row r="297" spans="1:14" ht="15.75" customHeight="1">
      <c r="A297" s="9"/>
      <c r="C297" s="10">
        <v>2010</v>
      </c>
      <c r="D297" s="26">
        <v>0.076</v>
      </c>
      <c r="E297" s="12">
        <v>40401</v>
      </c>
      <c r="F297" s="26">
        <v>0.069</v>
      </c>
      <c r="G297" s="12">
        <v>40278</v>
      </c>
      <c r="H297" s="16">
        <v>0.067</v>
      </c>
      <c r="I297" s="12">
        <v>40327</v>
      </c>
      <c r="J297" s="16">
        <v>0.067</v>
      </c>
      <c r="K297" s="45">
        <v>40324</v>
      </c>
      <c r="L297" s="40">
        <v>1</v>
      </c>
      <c r="M297" s="10" t="s">
        <v>205</v>
      </c>
      <c r="N297" s="310">
        <f aca="true" t="shared" si="16" ref="N297:N302">TRUNC(AVERAGE(J295:J297),3)</f>
        <v>0.065</v>
      </c>
    </row>
    <row r="298" spans="1:14" ht="15.75" customHeight="1">
      <c r="A298" s="9"/>
      <c r="C298" s="10">
        <v>2011</v>
      </c>
      <c r="D298" s="26">
        <v>0.082</v>
      </c>
      <c r="E298" s="12">
        <v>40788</v>
      </c>
      <c r="F298" s="26">
        <v>0.075</v>
      </c>
      <c r="G298" s="12">
        <v>40699</v>
      </c>
      <c r="H298" s="26">
        <v>0.072</v>
      </c>
      <c r="I298" s="12">
        <v>40745</v>
      </c>
      <c r="J298" s="16">
        <v>0.07</v>
      </c>
      <c r="K298" s="45">
        <v>40740</v>
      </c>
      <c r="L298" s="40">
        <v>1</v>
      </c>
      <c r="M298" s="10" t="s">
        <v>208</v>
      </c>
      <c r="N298" s="310">
        <f t="shared" si="16"/>
        <v>0.066</v>
      </c>
    </row>
    <row r="299" spans="1:14" ht="15.75" customHeight="1">
      <c r="A299" s="9"/>
      <c r="C299" s="10">
        <v>2012</v>
      </c>
      <c r="D299" s="26">
        <v>0.106</v>
      </c>
      <c r="E299" s="12">
        <v>41088</v>
      </c>
      <c r="F299" s="26">
        <v>0.085</v>
      </c>
      <c r="G299" s="12">
        <v>41096</v>
      </c>
      <c r="H299" s="26">
        <v>0.079</v>
      </c>
      <c r="I299" s="12">
        <v>41113</v>
      </c>
      <c r="J299" s="16">
        <v>0.079</v>
      </c>
      <c r="K299" s="45">
        <v>41107</v>
      </c>
      <c r="L299" s="40">
        <v>5</v>
      </c>
      <c r="M299" s="10" t="s">
        <v>209</v>
      </c>
      <c r="N299" s="310">
        <f t="shared" si="16"/>
        <v>0.072</v>
      </c>
    </row>
    <row r="300" spans="1:14" ht="15.75" customHeight="1">
      <c r="A300" s="9"/>
      <c r="C300" s="10">
        <v>2013</v>
      </c>
      <c r="D300" s="16">
        <v>0.075</v>
      </c>
      <c r="E300" s="12">
        <v>41408</v>
      </c>
      <c r="F300" s="16">
        <v>0.065</v>
      </c>
      <c r="G300" s="12">
        <v>41505</v>
      </c>
      <c r="H300" s="16">
        <v>0.065</v>
      </c>
      <c r="I300" s="12">
        <v>41452</v>
      </c>
      <c r="J300" s="16">
        <v>0.064</v>
      </c>
      <c r="K300" s="45">
        <v>41445</v>
      </c>
      <c r="L300" s="40">
        <v>0</v>
      </c>
      <c r="M300" s="10" t="s">
        <v>220</v>
      </c>
      <c r="N300" s="310">
        <f t="shared" si="16"/>
        <v>0.071</v>
      </c>
    </row>
    <row r="301" spans="1:14" ht="15.75" customHeight="1">
      <c r="A301" s="9"/>
      <c r="C301" s="10">
        <v>2014</v>
      </c>
      <c r="D301" s="16">
        <v>0.066</v>
      </c>
      <c r="E301" s="12">
        <v>41797</v>
      </c>
      <c r="F301" s="16">
        <v>0.064</v>
      </c>
      <c r="G301" s="12">
        <v>41796</v>
      </c>
      <c r="H301" s="16">
        <v>0.062</v>
      </c>
      <c r="I301" s="12">
        <v>41784</v>
      </c>
      <c r="J301" s="16">
        <v>0.061</v>
      </c>
      <c r="K301" s="45">
        <v>41853</v>
      </c>
      <c r="L301" s="40">
        <v>0</v>
      </c>
      <c r="M301" s="10" t="s">
        <v>222</v>
      </c>
      <c r="N301" s="310">
        <f t="shared" si="16"/>
        <v>0.068</v>
      </c>
    </row>
    <row r="302" spans="1:14" ht="15.75" customHeight="1" thickBot="1">
      <c r="A302" s="9"/>
      <c r="C302" s="17">
        <v>2015</v>
      </c>
      <c r="D302" s="27">
        <v>0.064</v>
      </c>
      <c r="E302" s="19">
        <v>42131</v>
      </c>
      <c r="F302" s="27">
        <v>0.064</v>
      </c>
      <c r="G302" s="19">
        <v>42111</v>
      </c>
      <c r="H302" s="27">
        <v>0.062</v>
      </c>
      <c r="I302" s="19">
        <v>42147</v>
      </c>
      <c r="J302" s="27">
        <v>0.061</v>
      </c>
      <c r="K302" s="46">
        <v>42189</v>
      </c>
      <c r="L302" s="41">
        <v>0</v>
      </c>
      <c r="M302" s="17" t="s">
        <v>254</v>
      </c>
      <c r="N302" s="311">
        <f t="shared" si="16"/>
        <v>0.062</v>
      </c>
    </row>
    <row r="303" spans="1:14" ht="15.75" customHeight="1" thickBot="1">
      <c r="A303" s="9"/>
      <c r="C303" s="276"/>
      <c r="D303" s="277"/>
      <c r="E303" s="278"/>
      <c r="F303" s="277"/>
      <c r="G303" s="278"/>
      <c r="H303" s="277"/>
      <c r="I303" s="278"/>
      <c r="J303" s="279"/>
      <c r="K303" s="280"/>
      <c r="L303" s="266" t="s">
        <v>271</v>
      </c>
      <c r="M303" s="276"/>
      <c r="N303" s="319"/>
    </row>
    <row r="304" spans="1:14" ht="15.75" customHeight="1">
      <c r="A304" s="9"/>
      <c r="C304" s="10">
        <v>2016</v>
      </c>
      <c r="D304" s="16">
        <v>0.074</v>
      </c>
      <c r="E304" s="172">
        <v>42532</v>
      </c>
      <c r="F304" s="16">
        <v>0.071</v>
      </c>
      <c r="G304" s="172">
        <v>42514</v>
      </c>
      <c r="H304" s="16">
        <v>0.07</v>
      </c>
      <c r="I304" s="172">
        <v>42478</v>
      </c>
      <c r="J304" s="11">
        <v>0.068</v>
      </c>
      <c r="K304" s="181">
        <v>42573</v>
      </c>
      <c r="L304" s="40">
        <v>2</v>
      </c>
      <c r="M304" s="10" t="s">
        <v>260</v>
      </c>
      <c r="N304" s="310">
        <f>TRUNC(AVERAGE(J301:J304),3)</f>
        <v>0.063</v>
      </c>
    </row>
    <row r="305" spans="1:14" ht="15.75" customHeight="1" thickBot="1">
      <c r="A305" s="9"/>
      <c r="C305" s="17">
        <v>2017</v>
      </c>
      <c r="D305" s="27">
        <v>0.081</v>
      </c>
      <c r="E305" s="169">
        <v>42934</v>
      </c>
      <c r="F305" s="27">
        <v>0.08</v>
      </c>
      <c r="G305" s="169">
        <v>42895</v>
      </c>
      <c r="H305" s="27">
        <v>0.073</v>
      </c>
      <c r="I305" s="169">
        <v>42889</v>
      </c>
      <c r="J305" s="18">
        <v>0.072</v>
      </c>
      <c r="K305" s="169">
        <v>42935</v>
      </c>
      <c r="L305" s="41">
        <v>4</v>
      </c>
      <c r="M305" s="18" t="s">
        <v>302</v>
      </c>
      <c r="N305" s="310">
        <f>TRUNC(AVERAGE(J302:J305),3)</f>
        <v>0.067</v>
      </c>
    </row>
    <row r="306" spans="3:14" ht="15.75" customHeight="1">
      <c r="C306" s="128"/>
      <c r="D306" s="129"/>
      <c r="E306" s="212"/>
      <c r="F306" s="129"/>
      <c r="G306" s="128"/>
      <c r="H306" s="129"/>
      <c r="I306" s="128"/>
      <c r="J306" s="128"/>
      <c r="K306" s="128"/>
      <c r="L306" s="213"/>
      <c r="M306" s="213"/>
      <c r="N306" s="213"/>
    </row>
    <row r="307" ht="15.75" customHeight="1" thickBot="1"/>
    <row r="308" spans="1:14" ht="15.75" customHeight="1">
      <c r="A308" s="256" t="s">
        <v>28</v>
      </c>
      <c r="B308" s="33"/>
      <c r="C308" s="267"/>
      <c r="D308" s="268"/>
      <c r="E308" s="269"/>
      <c r="F308" s="268"/>
      <c r="G308" s="269"/>
      <c r="H308" s="268"/>
      <c r="I308" s="269"/>
      <c r="J308" s="270"/>
      <c r="K308" s="269"/>
      <c r="L308" s="271"/>
      <c r="M308" s="333" t="s">
        <v>56</v>
      </c>
      <c r="N308" s="334"/>
    </row>
    <row r="309" spans="1:14" ht="15.75" customHeight="1" thickBot="1">
      <c r="A309" s="33"/>
      <c r="C309" s="4" t="s">
        <v>2</v>
      </c>
      <c r="D309" s="96" t="s">
        <v>3</v>
      </c>
      <c r="E309" s="5" t="s">
        <v>58</v>
      </c>
      <c r="F309" s="96" t="s">
        <v>4</v>
      </c>
      <c r="G309" s="5" t="s">
        <v>58</v>
      </c>
      <c r="H309" s="96" t="s">
        <v>5</v>
      </c>
      <c r="I309" s="5" t="s">
        <v>58</v>
      </c>
      <c r="J309" s="6" t="s">
        <v>6</v>
      </c>
      <c r="K309" s="5" t="s">
        <v>58</v>
      </c>
      <c r="L309" s="142" t="s">
        <v>270</v>
      </c>
      <c r="M309" s="22" t="s">
        <v>142</v>
      </c>
      <c r="N309" s="8" t="s">
        <v>57</v>
      </c>
    </row>
    <row r="310" spans="1:14" ht="15.75" customHeight="1">
      <c r="A310" s="281" t="s">
        <v>29</v>
      </c>
      <c r="C310" s="10">
        <v>2008</v>
      </c>
      <c r="D310" s="26">
        <v>0.082</v>
      </c>
      <c r="E310" s="12">
        <v>39657</v>
      </c>
      <c r="F310" s="26">
        <v>0.072</v>
      </c>
      <c r="G310" s="12">
        <v>39601</v>
      </c>
      <c r="H310" s="16">
        <v>0.07</v>
      </c>
      <c r="I310" s="12">
        <v>39693</v>
      </c>
      <c r="J310" s="16">
        <v>0.069</v>
      </c>
      <c r="K310" s="45">
        <v>39574</v>
      </c>
      <c r="L310" s="168">
        <v>1</v>
      </c>
      <c r="M310" s="10" t="s">
        <v>188</v>
      </c>
      <c r="N310" s="310">
        <v>0.074</v>
      </c>
    </row>
    <row r="311" spans="1:14" ht="15.75" customHeight="1">
      <c r="A311" s="25" t="s">
        <v>113</v>
      </c>
      <c r="C311" s="10">
        <v>2009</v>
      </c>
      <c r="D311" s="26">
        <v>0.073</v>
      </c>
      <c r="E311" s="12">
        <v>39987</v>
      </c>
      <c r="F311" s="26">
        <v>0.07</v>
      </c>
      <c r="G311" s="12">
        <v>39989</v>
      </c>
      <c r="H311" s="16">
        <v>0.07</v>
      </c>
      <c r="I311" s="12">
        <v>39988</v>
      </c>
      <c r="J311" s="16">
        <v>0.067</v>
      </c>
      <c r="K311" s="45">
        <v>39953</v>
      </c>
      <c r="L311" s="168">
        <v>0</v>
      </c>
      <c r="M311" s="10" t="s">
        <v>199</v>
      </c>
      <c r="N311" s="310">
        <v>0.073</v>
      </c>
    </row>
    <row r="312" spans="1:14" ht="15.75" customHeight="1">
      <c r="A312" s="9"/>
      <c r="C312" s="10">
        <v>2010</v>
      </c>
      <c r="D312" s="26">
        <v>0.08</v>
      </c>
      <c r="E312" s="12">
        <v>40324</v>
      </c>
      <c r="F312" s="26">
        <v>0.076</v>
      </c>
      <c r="G312" s="12">
        <v>40401</v>
      </c>
      <c r="H312" s="16">
        <v>0.068</v>
      </c>
      <c r="I312" s="12">
        <v>40282</v>
      </c>
      <c r="J312" s="16">
        <v>0.067</v>
      </c>
      <c r="K312" s="45">
        <v>40283</v>
      </c>
      <c r="L312" s="168">
        <v>2</v>
      </c>
      <c r="M312" s="10" t="s">
        <v>205</v>
      </c>
      <c r="N312" s="310">
        <f aca="true" t="shared" si="17" ref="N312:N317">TRUNC(AVERAGE(J310:J312),3)</f>
        <v>0.067</v>
      </c>
    </row>
    <row r="313" spans="1:14" ht="15.75" customHeight="1">
      <c r="A313" s="9"/>
      <c r="C313" s="10">
        <v>2011</v>
      </c>
      <c r="D313" s="26">
        <v>0.082</v>
      </c>
      <c r="E313" s="12">
        <v>40788</v>
      </c>
      <c r="F313" s="26">
        <v>0.075</v>
      </c>
      <c r="G313" s="12">
        <v>40756</v>
      </c>
      <c r="H313" s="26">
        <v>0.074</v>
      </c>
      <c r="I313" s="12">
        <v>40745</v>
      </c>
      <c r="J313" s="16">
        <v>0.068</v>
      </c>
      <c r="K313" s="45">
        <v>40740</v>
      </c>
      <c r="L313" s="168">
        <v>1</v>
      </c>
      <c r="M313" s="10" t="s">
        <v>208</v>
      </c>
      <c r="N313" s="310">
        <f t="shared" si="17"/>
        <v>0.067</v>
      </c>
    </row>
    <row r="314" spans="1:14" ht="15.75" customHeight="1">
      <c r="A314" s="9"/>
      <c r="C314" s="10">
        <v>2012</v>
      </c>
      <c r="D314" s="26">
        <v>0.111</v>
      </c>
      <c r="E314" s="12">
        <v>41124</v>
      </c>
      <c r="F314" s="26">
        <v>0.102</v>
      </c>
      <c r="G314" s="12">
        <v>41088</v>
      </c>
      <c r="H314" s="26">
        <v>0.101</v>
      </c>
      <c r="I314" s="12">
        <v>41096</v>
      </c>
      <c r="J314" s="16">
        <v>0.081</v>
      </c>
      <c r="K314" s="45">
        <v>41084</v>
      </c>
      <c r="L314" s="168">
        <v>7</v>
      </c>
      <c r="M314" s="10" t="s">
        <v>209</v>
      </c>
      <c r="N314" s="310">
        <f t="shared" si="17"/>
        <v>0.072</v>
      </c>
    </row>
    <row r="315" spans="1:14" ht="15.75" customHeight="1">
      <c r="A315" s="9"/>
      <c r="C315" s="10">
        <v>2013</v>
      </c>
      <c r="D315" s="16">
        <v>0.077</v>
      </c>
      <c r="E315" s="12">
        <v>41408</v>
      </c>
      <c r="F315" s="16">
        <v>0.074</v>
      </c>
      <c r="G315" s="12">
        <v>41452</v>
      </c>
      <c r="H315" s="16">
        <v>0.069</v>
      </c>
      <c r="I315" s="12">
        <v>41504</v>
      </c>
      <c r="J315" s="16">
        <v>0.069</v>
      </c>
      <c r="K315" s="45">
        <v>41445</v>
      </c>
      <c r="L315" s="168">
        <v>1</v>
      </c>
      <c r="M315" s="10" t="s">
        <v>220</v>
      </c>
      <c r="N315" s="310">
        <f t="shared" si="17"/>
        <v>0.072</v>
      </c>
    </row>
    <row r="316" spans="1:14" ht="15.75" customHeight="1">
      <c r="A316" s="9"/>
      <c r="C316" s="10">
        <v>2014</v>
      </c>
      <c r="D316" s="16">
        <v>0.073</v>
      </c>
      <c r="E316" s="12">
        <v>41853</v>
      </c>
      <c r="F316" s="16">
        <v>0.071</v>
      </c>
      <c r="G316" s="12">
        <v>41840</v>
      </c>
      <c r="H316" s="16">
        <v>0.071</v>
      </c>
      <c r="I316" s="12">
        <v>41797</v>
      </c>
      <c r="J316" s="16">
        <v>0.071</v>
      </c>
      <c r="K316" s="45">
        <v>41784</v>
      </c>
      <c r="L316" s="168">
        <v>0</v>
      </c>
      <c r="M316" s="10" t="s">
        <v>222</v>
      </c>
      <c r="N316" s="310">
        <f t="shared" si="17"/>
        <v>0.073</v>
      </c>
    </row>
    <row r="317" spans="1:14" ht="15.75" customHeight="1" thickBot="1">
      <c r="A317" s="9"/>
      <c r="C317" s="17">
        <v>2015</v>
      </c>
      <c r="D317" s="27">
        <v>0.077</v>
      </c>
      <c r="E317" s="19">
        <v>42210</v>
      </c>
      <c r="F317" s="27">
        <v>0.071</v>
      </c>
      <c r="G317" s="19">
        <v>42208</v>
      </c>
      <c r="H317" s="27">
        <v>0.067</v>
      </c>
      <c r="I317" s="19">
        <v>42131</v>
      </c>
      <c r="J317" s="27">
        <v>0.066</v>
      </c>
      <c r="K317" s="46">
        <v>42111</v>
      </c>
      <c r="L317" s="194">
        <v>1</v>
      </c>
      <c r="M317" s="17" t="s">
        <v>254</v>
      </c>
      <c r="N317" s="311">
        <f t="shared" si="17"/>
        <v>0.068</v>
      </c>
    </row>
    <row r="318" spans="1:14" ht="15.75" customHeight="1" thickBot="1">
      <c r="A318" s="9"/>
      <c r="C318" s="276"/>
      <c r="D318" s="277"/>
      <c r="E318" s="278"/>
      <c r="F318" s="277"/>
      <c r="G318" s="278"/>
      <c r="H318" s="277"/>
      <c r="I318" s="278"/>
      <c r="J318" s="279"/>
      <c r="K318" s="280"/>
      <c r="L318" s="266" t="s">
        <v>271</v>
      </c>
      <c r="M318" s="276"/>
      <c r="N318" s="319"/>
    </row>
    <row r="319" spans="1:14" ht="15.75" customHeight="1">
      <c r="A319" s="9"/>
      <c r="C319" s="10">
        <v>2016</v>
      </c>
      <c r="D319" s="16">
        <v>0.078</v>
      </c>
      <c r="E319" s="172">
        <v>42532</v>
      </c>
      <c r="F319" s="16">
        <v>0.072</v>
      </c>
      <c r="G319" s="172">
        <v>42585</v>
      </c>
      <c r="H319" s="16">
        <v>0.071</v>
      </c>
      <c r="I319" s="172">
        <v>42477</v>
      </c>
      <c r="J319" s="11">
        <v>0.07</v>
      </c>
      <c r="K319" s="181">
        <v>42573</v>
      </c>
      <c r="L319" s="40">
        <v>3</v>
      </c>
      <c r="M319" s="10" t="s">
        <v>260</v>
      </c>
      <c r="N319" s="310">
        <f>TRUNC(AVERAGE(J316:J319),3)</f>
        <v>0.069</v>
      </c>
    </row>
    <row r="320" spans="1:14" ht="15.75" customHeight="1" thickBot="1">
      <c r="A320" s="9"/>
      <c r="C320" s="17">
        <v>2017</v>
      </c>
      <c r="D320" s="27">
        <v>0.08</v>
      </c>
      <c r="E320" s="169">
        <v>42895</v>
      </c>
      <c r="F320" s="27">
        <v>0.079</v>
      </c>
      <c r="G320" s="169">
        <v>42934</v>
      </c>
      <c r="H320" s="27">
        <v>0.072</v>
      </c>
      <c r="I320" s="169">
        <v>42899</v>
      </c>
      <c r="J320" s="18">
        <v>0.072</v>
      </c>
      <c r="K320" s="169">
        <v>42888</v>
      </c>
      <c r="L320" s="41">
        <v>5</v>
      </c>
      <c r="M320" s="18" t="s">
        <v>302</v>
      </c>
      <c r="N320" s="310">
        <f>TRUNC(AVERAGE(J317:J320),3)</f>
        <v>0.069</v>
      </c>
    </row>
    <row r="321" spans="3:14" ht="15.75" customHeight="1">
      <c r="C321" s="128"/>
      <c r="D321" s="129"/>
      <c r="E321" s="212"/>
      <c r="F321" s="129"/>
      <c r="G321" s="128"/>
      <c r="H321" s="129"/>
      <c r="I321" s="128"/>
      <c r="J321" s="128"/>
      <c r="K321" s="128"/>
      <c r="L321" s="213"/>
      <c r="M321" s="213"/>
      <c r="N321" s="213"/>
    </row>
    <row r="322" ht="15.75" customHeight="1" thickBot="1"/>
    <row r="323" spans="1:14" ht="15.75" customHeight="1">
      <c r="A323" s="256" t="s">
        <v>28</v>
      </c>
      <c r="C323" s="267"/>
      <c r="D323" s="268"/>
      <c r="E323" s="269"/>
      <c r="F323" s="268"/>
      <c r="G323" s="269"/>
      <c r="H323" s="268"/>
      <c r="I323" s="269"/>
      <c r="J323" s="270"/>
      <c r="K323" s="269"/>
      <c r="L323" s="271"/>
      <c r="M323" s="332" t="s">
        <v>56</v>
      </c>
      <c r="N323" s="331"/>
    </row>
    <row r="324" spans="1:14" ht="15.75" customHeight="1" thickBot="1">
      <c r="A324" s="9"/>
      <c r="C324" s="4" t="s">
        <v>2</v>
      </c>
      <c r="D324" s="96" t="s">
        <v>3</v>
      </c>
      <c r="E324" s="5" t="s">
        <v>58</v>
      </c>
      <c r="F324" s="96" t="s">
        <v>4</v>
      </c>
      <c r="G324" s="5" t="s">
        <v>58</v>
      </c>
      <c r="H324" s="96" t="s">
        <v>5</v>
      </c>
      <c r="I324" s="5" t="s">
        <v>58</v>
      </c>
      <c r="J324" s="6" t="s">
        <v>6</v>
      </c>
      <c r="K324" s="5" t="s">
        <v>58</v>
      </c>
      <c r="L324" s="142" t="s">
        <v>270</v>
      </c>
      <c r="M324" s="22" t="s">
        <v>142</v>
      </c>
      <c r="N324" s="8" t="s">
        <v>57</v>
      </c>
    </row>
    <row r="325" spans="1:14" ht="15.75" customHeight="1">
      <c r="A325" s="281" t="s">
        <v>30</v>
      </c>
      <c r="C325" s="10">
        <v>2008</v>
      </c>
      <c r="D325" s="26">
        <v>0.066</v>
      </c>
      <c r="E325" s="12">
        <v>39574</v>
      </c>
      <c r="F325" s="16">
        <v>0.062</v>
      </c>
      <c r="G325" s="12">
        <v>39601</v>
      </c>
      <c r="H325" s="16">
        <v>0.062</v>
      </c>
      <c r="I325" s="12">
        <v>39560</v>
      </c>
      <c r="J325" s="16">
        <v>0.061</v>
      </c>
      <c r="K325" s="45">
        <v>39631</v>
      </c>
      <c r="L325" s="40">
        <v>0</v>
      </c>
      <c r="M325" s="10" t="s">
        <v>188</v>
      </c>
      <c r="N325" s="310">
        <v>0.07</v>
      </c>
    </row>
    <row r="326" spans="1:14" ht="15.75" customHeight="1">
      <c r="A326" s="25" t="s">
        <v>114</v>
      </c>
      <c r="C326" s="10">
        <v>2009</v>
      </c>
      <c r="D326" s="26">
        <v>0.076</v>
      </c>
      <c r="E326" s="12">
        <v>39989</v>
      </c>
      <c r="F326" s="16">
        <v>0.069</v>
      </c>
      <c r="G326" s="12">
        <v>39988</v>
      </c>
      <c r="H326" s="16">
        <v>0.066</v>
      </c>
      <c r="I326" s="12">
        <v>39987</v>
      </c>
      <c r="J326" s="16">
        <v>0.064</v>
      </c>
      <c r="K326" s="45">
        <v>39953</v>
      </c>
      <c r="L326" s="40">
        <v>1</v>
      </c>
      <c r="M326" s="10" t="s">
        <v>199</v>
      </c>
      <c r="N326" s="310">
        <v>0.068</v>
      </c>
    </row>
    <row r="327" spans="1:14" ht="15.75" customHeight="1">
      <c r="A327" s="9"/>
      <c r="C327" s="10">
        <v>2010</v>
      </c>
      <c r="D327" s="26">
        <v>0.063</v>
      </c>
      <c r="E327" s="12">
        <v>40324</v>
      </c>
      <c r="F327" s="16">
        <v>0.062</v>
      </c>
      <c r="G327" s="12">
        <v>40328</v>
      </c>
      <c r="H327" s="16">
        <v>0.062</v>
      </c>
      <c r="I327" s="12">
        <v>40327</v>
      </c>
      <c r="J327" s="16">
        <v>0.061</v>
      </c>
      <c r="K327" s="45">
        <v>40278</v>
      </c>
      <c r="L327" s="40">
        <v>0</v>
      </c>
      <c r="M327" s="10" t="s">
        <v>205</v>
      </c>
      <c r="N327" s="310">
        <f aca="true" t="shared" si="18" ref="N327:N332">TRUNC(AVERAGE(J325:J327),3)</f>
        <v>0.062</v>
      </c>
    </row>
    <row r="328" spans="1:14" ht="15.75" customHeight="1">
      <c r="A328" s="9"/>
      <c r="C328" s="10">
        <v>2011</v>
      </c>
      <c r="D328" s="26">
        <v>0.077</v>
      </c>
      <c r="E328" s="12">
        <v>40788</v>
      </c>
      <c r="F328" s="26">
        <v>0.064</v>
      </c>
      <c r="G328" s="12">
        <v>40699</v>
      </c>
      <c r="H328" s="26">
        <v>0.063</v>
      </c>
      <c r="I328" s="12">
        <v>40789</v>
      </c>
      <c r="J328" s="16">
        <v>0.063</v>
      </c>
      <c r="K328" s="45">
        <v>40729</v>
      </c>
      <c r="L328" s="40">
        <v>1</v>
      </c>
      <c r="M328" s="10" t="s">
        <v>208</v>
      </c>
      <c r="N328" s="310">
        <f t="shared" si="18"/>
        <v>0.062</v>
      </c>
    </row>
    <row r="329" spans="1:14" ht="15.75" customHeight="1">
      <c r="A329" s="9"/>
      <c r="C329" s="10">
        <v>2012</v>
      </c>
      <c r="D329" s="26">
        <v>0.074</v>
      </c>
      <c r="E329" s="12">
        <v>41075</v>
      </c>
      <c r="F329" s="26">
        <v>0.069</v>
      </c>
      <c r="G329" s="12">
        <v>41151</v>
      </c>
      <c r="H329" s="26">
        <v>0.067</v>
      </c>
      <c r="I329" s="12">
        <v>41124</v>
      </c>
      <c r="J329" s="16">
        <v>0.067</v>
      </c>
      <c r="K329" s="45">
        <v>41069</v>
      </c>
      <c r="L329" s="40">
        <v>0</v>
      </c>
      <c r="M329" s="10" t="s">
        <v>209</v>
      </c>
      <c r="N329" s="310">
        <f t="shared" si="18"/>
        <v>0.063</v>
      </c>
    </row>
    <row r="330" spans="1:14" ht="15.75" customHeight="1">
      <c r="A330" s="9"/>
      <c r="C330" s="10">
        <v>2013</v>
      </c>
      <c r="D330" s="16">
        <v>0.071</v>
      </c>
      <c r="E330" s="12">
        <v>41452</v>
      </c>
      <c r="F330" s="16">
        <v>0.067</v>
      </c>
      <c r="G330" s="12">
        <v>41408</v>
      </c>
      <c r="H330" s="16">
        <v>0.065</v>
      </c>
      <c r="I330" s="12">
        <v>41505</v>
      </c>
      <c r="J330" s="16">
        <v>0.063</v>
      </c>
      <c r="K330" s="45">
        <v>41526</v>
      </c>
      <c r="L330" s="40">
        <v>0</v>
      </c>
      <c r="M330" s="10" t="s">
        <v>220</v>
      </c>
      <c r="N330" s="310">
        <f t="shared" si="18"/>
        <v>0.064</v>
      </c>
    </row>
    <row r="331" spans="1:14" ht="15.75" customHeight="1">
      <c r="A331" s="9"/>
      <c r="C331" s="10">
        <v>2014</v>
      </c>
      <c r="D331" s="16">
        <v>0.071</v>
      </c>
      <c r="E331" s="12">
        <v>41853</v>
      </c>
      <c r="F331" s="16">
        <v>0.071</v>
      </c>
      <c r="G331" s="12">
        <v>41797</v>
      </c>
      <c r="H331" s="16">
        <v>0.07</v>
      </c>
      <c r="I331" s="12">
        <v>41784</v>
      </c>
      <c r="J331" s="16">
        <v>0.067</v>
      </c>
      <c r="K331" s="45">
        <v>41827</v>
      </c>
      <c r="L331" s="40">
        <v>0</v>
      </c>
      <c r="M331" s="10" t="s">
        <v>222</v>
      </c>
      <c r="N331" s="310">
        <f t="shared" si="18"/>
        <v>0.065</v>
      </c>
    </row>
    <row r="332" spans="1:14" ht="15.75" customHeight="1" thickBot="1">
      <c r="A332" s="9"/>
      <c r="C332" s="17">
        <v>2015</v>
      </c>
      <c r="D332" s="27">
        <v>0.067</v>
      </c>
      <c r="E332" s="19">
        <v>42208</v>
      </c>
      <c r="F332" s="27">
        <v>0.065</v>
      </c>
      <c r="G332" s="19">
        <v>42131</v>
      </c>
      <c r="H332" s="27">
        <v>0.063</v>
      </c>
      <c r="I332" s="19">
        <v>42147</v>
      </c>
      <c r="J332" s="27">
        <v>0.06</v>
      </c>
      <c r="K332" s="46">
        <v>42126</v>
      </c>
      <c r="L332" s="41">
        <v>0</v>
      </c>
      <c r="M332" s="17" t="s">
        <v>254</v>
      </c>
      <c r="N332" s="311">
        <f t="shared" si="18"/>
        <v>0.063</v>
      </c>
    </row>
    <row r="333" spans="1:14" ht="15.75" customHeight="1" thickBot="1">
      <c r="A333" s="9"/>
      <c r="C333" s="276"/>
      <c r="D333" s="277"/>
      <c r="E333" s="278"/>
      <c r="F333" s="277"/>
      <c r="G333" s="278"/>
      <c r="H333" s="277"/>
      <c r="I333" s="278"/>
      <c r="J333" s="279"/>
      <c r="K333" s="280"/>
      <c r="L333" s="266" t="s">
        <v>271</v>
      </c>
      <c r="M333" s="276"/>
      <c r="N333" s="319"/>
    </row>
    <row r="334" spans="1:14" ht="15.75" customHeight="1">
      <c r="A334" s="9"/>
      <c r="C334" s="10">
        <v>2016</v>
      </c>
      <c r="D334" s="16">
        <v>0.077</v>
      </c>
      <c r="E334" s="172">
        <v>42532</v>
      </c>
      <c r="F334" s="16">
        <v>0.072</v>
      </c>
      <c r="G334" s="172">
        <v>42540</v>
      </c>
      <c r="H334" s="16">
        <v>0.072</v>
      </c>
      <c r="I334" s="172">
        <v>42514</v>
      </c>
      <c r="J334" s="11">
        <v>0.071</v>
      </c>
      <c r="K334" s="181">
        <v>42478</v>
      </c>
      <c r="L334" s="40">
        <v>4</v>
      </c>
      <c r="M334" s="10" t="s">
        <v>260</v>
      </c>
      <c r="N334" s="310">
        <f>TRUNC(AVERAGE(J331:J334),3)</f>
        <v>0.066</v>
      </c>
    </row>
    <row r="335" spans="1:14" ht="15.75" customHeight="1" thickBot="1">
      <c r="A335" s="9"/>
      <c r="C335" s="17">
        <v>2017</v>
      </c>
      <c r="D335" s="27">
        <v>0.081</v>
      </c>
      <c r="E335" s="169">
        <v>42895</v>
      </c>
      <c r="F335" s="27">
        <v>0.078</v>
      </c>
      <c r="G335" s="169">
        <v>42889</v>
      </c>
      <c r="H335" s="27">
        <v>0.077</v>
      </c>
      <c r="I335" s="169">
        <v>42934</v>
      </c>
      <c r="J335" s="18">
        <v>0.077</v>
      </c>
      <c r="K335" s="169">
        <v>42901</v>
      </c>
      <c r="L335" s="40">
        <v>7</v>
      </c>
      <c r="M335" s="18" t="s">
        <v>302</v>
      </c>
      <c r="N335" s="310">
        <f>TRUNC(AVERAGE(J332:J335),3)</f>
        <v>0.069</v>
      </c>
    </row>
    <row r="336" spans="3:14" ht="15.75" customHeight="1">
      <c r="C336" s="128"/>
      <c r="D336" s="129"/>
      <c r="E336" s="212"/>
      <c r="F336" s="129"/>
      <c r="G336" s="128"/>
      <c r="H336" s="129"/>
      <c r="I336" s="128"/>
      <c r="J336" s="128"/>
      <c r="K336" s="128"/>
      <c r="L336" s="213"/>
      <c r="M336" s="213"/>
      <c r="N336" s="213"/>
    </row>
    <row r="337" ht="15.75" customHeight="1"/>
    <row r="338" ht="20.25">
      <c r="E338" s="50" t="s">
        <v>138</v>
      </c>
    </row>
    <row r="339" ht="15.75" customHeight="1">
      <c r="E339" s="51" t="s">
        <v>0</v>
      </c>
    </row>
    <row r="340" ht="15.75" customHeight="1" thickBot="1"/>
    <row r="341" spans="1:14" ht="15.75" customHeight="1">
      <c r="A341" s="52" t="s">
        <v>1</v>
      </c>
      <c r="C341" s="219"/>
      <c r="D341" s="220"/>
      <c r="E341" s="221"/>
      <c r="F341" s="220"/>
      <c r="G341" s="221"/>
      <c r="H341" s="220"/>
      <c r="I341" s="221"/>
      <c r="J341" s="222"/>
      <c r="K341" s="221"/>
      <c r="L341" s="219"/>
      <c r="M341" s="330" t="s">
        <v>56</v>
      </c>
      <c r="N341" s="331"/>
    </row>
    <row r="342" spans="1:14" ht="15.75" customHeight="1" thickBot="1">
      <c r="A342" s="25"/>
      <c r="B342" s="21"/>
      <c r="C342" s="4" t="s">
        <v>2</v>
      </c>
      <c r="D342" s="96" t="s">
        <v>3</v>
      </c>
      <c r="E342" s="5" t="s">
        <v>58</v>
      </c>
      <c r="F342" s="96" t="s">
        <v>4</v>
      </c>
      <c r="G342" s="5" t="s">
        <v>58</v>
      </c>
      <c r="H342" s="96" t="s">
        <v>5</v>
      </c>
      <c r="I342" s="5" t="s">
        <v>58</v>
      </c>
      <c r="J342" s="6" t="s">
        <v>6</v>
      </c>
      <c r="K342" s="5" t="s">
        <v>58</v>
      </c>
      <c r="L342" s="4" t="s">
        <v>270</v>
      </c>
      <c r="M342" s="7" t="s">
        <v>142</v>
      </c>
      <c r="N342" s="8" t="s">
        <v>57</v>
      </c>
    </row>
    <row r="343" spans="1:14" ht="15.75" customHeight="1">
      <c r="A343" s="157" t="s">
        <v>238</v>
      </c>
      <c r="C343" s="10">
        <v>2008</v>
      </c>
      <c r="D343" s="26">
        <v>0.071</v>
      </c>
      <c r="E343" s="12">
        <v>39647</v>
      </c>
      <c r="F343" s="16">
        <v>0.066</v>
      </c>
      <c r="G343" s="12">
        <v>39693</v>
      </c>
      <c r="H343" s="16">
        <v>0.066</v>
      </c>
      <c r="I343" s="12">
        <v>39683</v>
      </c>
      <c r="J343" s="16">
        <v>0.066</v>
      </c>
      <c r="K343" s="45">
        <v>39646</v>
      </c>
      <c r="L343" s="40">
        <v>0</v>
      </c>
      <c r="M343" s="10" t="s">
        <v>188</v>
      </c>
      <c r="N343" s="310">
        <v>0.072</v>
      </c>
    </row>
    <row r="344" spans="1:14" ht="15.75" customHeight="1">
      <c r="A344" s="25" t="s">
        <v>92</v>
      </c>
      <c r="C344" s="10">
        <v>2009</v>
      </c>
      <c r="D344" s="26">
        <v>0.071</v>
      </c>
      <c r="E344" s="12">
        <v>39989</v>
      </c>
      <c r="F344" s="26">
        <v>0.069</v>
      </c>
      <c r="G344" s="12">
        <v>39988</v>
      </c>
      <c r="H344" s="16">
        <v>0.066</v>
      </c>
      <c r="I344" s="12">
        <v>39971</v>
      </c>
      <c r="J344" s="16">
        <v>0.065</v>
      </c>
      <c r="K344" s="45">
        <v>39991</v>
      </c>
      <c r="L344" s="40">
        <v>0</v>
      </c>
      <c r="M344" s="10" t="s">
        <v>199</v>
      </c>
      <c r="N344" s="310">
        <v>0.069</v>
      </c>
    </row>
    <row r="345" spans="1:14" ht="15.75" customHeight="1">
      <c r="A345" s="9"/>
      <c r="C345" s="10">
        <v>2010</v>
      </c>
      <c r="D345" s="26">
        <v>0.068</v>
      </c>
      <c r="E345" s="12">
        <v>40400</v>
      </c>
      <c r="F345" s="26">
        <v>0.068</v>
      </c>
      <c r="G345" s="12">
        <v>40283</v>
      </c>
      <c r="H345" s="16">
        <v>0.067</v>
      </c>
      <c r="I345" s="12">
        <v>40410</v>
      </c>
      <c r="J345" s="16">
        <v>0.065</v>
      </c>
      <c r="K345" s="45">
        <v>40442</v>
      </c>
      <c r="L345" s="40">
        <v>0</v>
      </c>
      <c r="M345" s="10" t="s">
        <v>205</v>
      </c>
      <c r="N345" s="310">
        <f aca="true" t="shared" si="19" ref="N345:N350">TRUNC(AVERAGE(J343:J345),3)</f>
        <v>0.065</v>
      </c>
    </row>
    <row r="346" spans="1:14" ht="15.75" customHeight="1">
      <c r="A346" s="9"/>
      <c r="C346" s="10">
        <v>2011</v>
      </c>
      <c r="D346" s="26">
        <v>0.075</v>
      </c>
      <c r="E346" s="12">
        <v>40702</v>
      </c>
      <c r="F346" s="16">
        <v>0.073</v>
      </c>
      <c r="G346" s="12">
        <v>40729</v>
      </c>
      <c r="H346" s="16">
        <v>0.071</v>
      </c>
      <c r="I346" s="12">
        <v>40741</v>
      </c>
      <c r="J346" s="16">
        <v>0.07</v>
      </c>
      <c r="K346" s="45">
        <v>40700</v>
      </c>
      <c r="L346" s="40">
        <v>0</v>
      </c>
      <c r="M346" s="10" t="s">
        <v>208</v>
      </c>
      <c r="N346" s="310">
        <f t="shared" si="19"/>
        <v>0.066</v>
      </c>
    </row>
    <row r="347" spans="1:14" ht="15.75" customHeight="1">
      <c r="A347" s="9"/>
      <c r="C347" s="10">
        <v>2012</v>
      </c>
      <c r="D347" s="26">
        <v>0.097</v>
      </c>
      <c r="E347" s="12">
        <v>41088</v>
      </c>
      <c r="F347" s="26">
        <v>0.078</v>
      </c>
      <c r="G347" s="12">
        <v>41096</v>
      </c>
      <c r="H347" s="26">
        <v>0.078</v>
      </c>
      <c r="I347" s="12">
        <v>41075</v>
      </c>
      <c r="J347" s="16">
        <v>0.077</v>
      </c>
      <c r="K347" s="45">
        <v>41093</v>
      </c>
      <c r="L347" s="40">
        <v>5</v>
      </c>
      <c r="M347" s="10" t="s">
        <v>209</v>
      </c>
      <c r="N347" s="310">
        <f t="shared" si="19"/>
        <v>0.07</v>
      </c>
    </row>
    <row r="348" spans="1:14" ht="15.75" customHeight="1">
      <c r="A348" s="9"/>
      <c r="C348" s="10">
        <v>2013</v>
      </c>
      <c r="D348" s="16">
        <v>0.069</v>
      </c>
      <c r="E348" s="12">
        <v>41446</v>
      </c>
      <c r="F348" s="16">
        <v>0.063</v>
      </c>
      <c r="G348" s="12">
        <v>41408</v>
      </c>
      <c r="H348" s="16">
        <v>0.062</v>
      </c>
      <c r="I348" s="12">
        <v>41445</v>
      </c>
      <c r="J348" s="16">
        <v>0.062</v>
      </c>
      <c r="K348" s="45">
        <v>41409</v>
      </c>
      <c r="L348" s="40">
        <v>0</v>
      </c>
      <c r="M348" s="10" t="s">
        <v>220</v>
      </c>
      <c r="N348" s="310">
        <f t="shared" si="19"/>
        <v>0.069</v>
      </c>
    </row>
    <row r="349" spans="1:14" ht="15.75" customHeight="1">
      <c r="A349" s="9"/>
      <c r="C349" s="10">
        <v>2014</v>
      </c>
      <c r="D349" s="16">
        <v>0.069</v>
      </c>
      <c r="E349" s="12">
        <v>41797</v>
      </c>
      <c r="F349" s="16">
        <v>0.066</v>
      </c>
      <c r="G349" s="12">
        <v>41791</v>
      </c>
      <c r="H349" s="16">
        <v>0.064</v>
      </c>
      <c r="I349" s="12">
        <v>41750</v>
      </c>
      <c r="J349" s="16">
        <v>0.063</v>
      </c>
      <c r="K349" s="45">
        <v>41796</v>
      </c>
      <c r="L349" s="40">
        <v>0</v>
      </c>
      <c r="M349" s="10" t="s">
        <v>222</v>
      </c>
      <c r="N349" s="310">
        <f t="shared" si="19"/>
        <v>0.067</v>
      </c>
    </row>
    <row r="350" spans="1:14" ht="15.75" customHeight="1" thickBot="1">
      <c r="A350" s="9"/>
      <c r="C350" s="17">
        <v>2015</v>
      </c>
      <c r="D350" s="27">
        <v>0.065</v>
      </c>
      <c r="E350" s="19">
        <v>42131</v>
      </c>
      <c r="F350" s="27">
        <v>0.063</v>
      </c>
      <c r="G350" s="19">
        <v>42191</v>
      </c>
      <c r="H350" s="27">
        <v>0.062</v>
      </c>
      <c r="I350" s="19">
        <v>42147</v>
      </c>
      <c r="J350" s="27">
        <v>0.062</v>
      </c>
      <c r="K350" s="46">
        <v>42127</v>
      </c>
      <c r="L350" s="41">
        <v>0</v>
      </c>
      <c r="M350" s="17" t="s">
        <v>254</v>
      </c>
      <c r="N350" s="311">
        <f t="shared" si="19"/>
        <v>0.062</v>
      </c>
    </row>
    <row r="351" spans="1:14" ht="15.75" customHeight="1" thickBot="1">
      <c r="A351" s="9"/>
      <c r="C351" s="223"/>
      <c r="D351" s="224"/>
      <c r="E351" s="225"/>
      <c r="F351" s="224"/>
      <c r="G351" s="225"/>
      <c r="H351" s="224"/>
      <c r="I351" s="225"/>
      <c r="J351" s="226"/>
      <c r="K351" s="227"/>
      <c r="L351" s="266" t="s">
        <v>271</v>
      </c>
      <c r="M351" s="223"/>
      <c r="N351" s="318"/>
    </row>
    <row r="352" spans="1:14" ht="15.75" customHeight="1">
      <c r="A352" s="9"/>
      <c r="C352" s="10">
        <v>2016</v>
      </c>
      <c r="D352" s="16">
        <v>0.072</v>
      </c>
      <c r="E352" s="172">
        <v>42514</v>
      </c>
      <c r="F352" s="16">
        <v>0.068</v>
      </c>
      <c r="G352" s="172">
        <v>42478</v>
      </c>
      <c r="H352" s="16">
        <v>0.067</v>
      </c>
      <c r="I352" s="172">
        <v>42531</v>
      </c>
      <c r="J352" s="11">
        <v>0.066</v>
      </c>
      <c r="K352" s="181">
        <v>42586</v>
      </c>
      <c r="L352" s="40">
        <v>1</v>
      </c>
      <c r="M352" s="10" t="s">
        <v>260</v>
      </c>
      <c r="N352" s="310">
        <f>TRUNC(AVERAGE(J349:J352),3)</f>
        <v>0.063</v>
      </c>
    </row>
    <row r="353" spans="1:14" ht="15.75" customHeight="1" thickBot="1">
      <c r="A353" s="9"/>
      <c r="C353" s="17">
        <v>2017</v>
      </c>
      <c r="D353" s="27">
        <v>0.072</v>
      </c>
      <c r="E353" s="169">
        <v>42896</v>
      </c>
      <c r="F353" s="27">
        <v>0.07</v>
      </c>
      <c r="G353" s="169">
        <v>42889</v>
      </c>
      <c r="H353" s="27">
        <v>0.068</v>
      </c>
      <c r="I353" s="169">
        <v>42871</v>
      </c>
      <c r="J353" s="18">
        <v>0.064</v>
      </c>
      <c r="K353" s="169">
        <v>42897</v>
      </c>
      <c r="L353" s="41">
        <v>1</v>
      </c>
      <c r="M353" s="18" t="s">
        <v>302</v>
      </c>
      <c r="N353" s="310">
        <f>TRUNC(AVERAGE(J350:J353),3)</f>
        <v>0.064</v>
      </c>
    </row>
    <row r="354" spans="3:14" ht="15.75" customHeight="1">
      <c r="C354" s="128"/>
      <c r="D354" s="129"/>
      <c r="E354" s="212"/>
      <c r="F354" s="129"/>
      <c r="G354" s="128"/>
      <c r="H354" s="129"/>
      <c r="I354" s="128"/>
      <c r="J354" s="128"/>
      <c r="K354" s="128"/>
      <c r="L354" s="213"/>
      <c r="M354" s="213"/>
      <c r="N354" s="213"/>
    </row>
    <row r="355" ht="15.75" customHeight="1" thickBot="1"/>
    <row r="356" spans="1:14" ht="15.75" customHeight="1">
      <c r="A356" s="52" t="s">
        <v>1</v>
      </c>
      <c r="C356" s="219"/>
      <c r="D356" s="220"/>
      <c r="E356" s="221"/>
      <c r="F356" s="220"/>
      <c r="G356" s="221"/>
      <c r="H356" s="220"/>
      <c r="I356" s="221"/>
      <c r="J356" s="222"/>
      <c r="K356" s="221"/>
      <c r="L356" s="229"/>
      <c r="M356" s="330" t="s">
        <v>56</v>
      </c>
      <c r="N356" s="331"/>
    </row>
    <row r="357" spans="1:14" ht="15.75" customHeight="1" thickBot="1">
      <c r="A357" s="25"/>
      <c r="B357" s="21"/>
      <c r="C357" s="4" t="s">
        <v>2</v>
      </c>
      <c r="D357" s="96" t="s">
        <v>3</v>
      </c>
      <c r="E357" s="5" t="s">
        <v>58</v>
      </c>
      <c r="F357" s="96" t="s">
        <v>4</v>
      </c>
      <c r="G357" s="5" t="s">
        <v>58</v>
      </c>
      <c r="H357" s="96" t="s">
        <v>5</v>
      </c>
      <c r="I357" s="5" t="s">
        <v>58</v>
      </c>
      <c r="J357" s="6" t="s">
        <v>6</v>
      </c>
      <c r="K357" s="5" t="s">
        <v>58</v>
      </c>
      <c r="L357" s="4" t="s">
        <v>270</v>
      </c>
      <c r="M357" s="7" t="s">
        <v>142</v>
      </c>
      <c r="N357" s="8" t="s">
        <v>57</v>
      </c>
    </row>
    <row r="358" spans="1:14" ht="15.75" customHeight="1">
      <c r="A358" s="156" t="s">
        <v>175</v>
      </c>
      <c r="C358" s="10">
        <v>2008</v>
      </c>
      <c r="D358" s="26">
        <v>0.074</v>
      </c>
      <c r="E358" s="12">
        <v>39647</v>
      </c>
      <c r="F358" s="16">
        <v>0.072</v>
      </c>
      <c r="G358" s="12">
        <v>39646</v>
      </c>
      <c r="H358" s="16">
        <v>0.069</v>
      </c>
      <c r="I358" s="12">
        <v>39681</v>
      </c>
      <c r="J358" s="16">
        <v>0.069</v>
      </c>
      <c r="K358" s="45">
        <v>39683</v>
      </c>
      <c r="L358" s="40">
        <v>0</v>
      </c>
      <c r="M358" s="10" t="s">
        <v>188</v>
      </c>
      <c r="N358" s="310">
        <v>0.073</v>
      </c>
    </row>
    <row r="359" spans="1:14" ht="15.75" customHeight="1">
      <c r="A359" s="25" t="s">
        <v>91</v>
      </c>
      <c r="C359" s="10">
        <v>2009</v>
      </c>
      <c r="D359" s="26">
        <v>0.067</v>
      </c>
      <c r="E359" s="12">
        <v>39988</v>
      </c>
      <c r="F359" s="26">
        <v>0.066</v>
      </c>
      <c r="G359" s="12">
        <v>39991</v>
      </c>
      <c r="H359" s="26">
        <v>0.065</v>
      </c>
      <c r="I359" s="12">
        <v>39989</v>
      </c>
      <c r="J359" s="16">
        <v>0.065</v>
      </c>
      <c r="K359" s="45">
        <v>39971</v>
      </c>
      <c r="L359" s="40">
        <v>0</v>
      </c>
      <c r="M359" s="10" t="s">
        <v>199</v>
      </c>
      <c r="N359" s="310">
        <v>0.071</v>
      </c>
    </row>
    <row r="360" spans="3:14" ht="15.75" customHeight="1">
      <c r="C360" s="10">
        <v>2010</v>
      </c>
      <c r="D360" s="26">
        <v>0.076</v>
      </c>
      <c r="E360" s="12">
        <v>40283</v>
      </c>
      <c r="F360" s="26">
        <v>0.069</v>
      </c>
      <c r="G360" s="12">
        <v>40324</v>
      </c>
      <c r="H360" s="26">
        <v>0.069</v>
      </c>
      <c r="I360" s="12">
        <v>40269</v>
      </c>
      <c r="J360" s="16">
        <v>0.068</v>
      </c>
      <c r="K360" s="45">
        <v>40400</v>
      </c>
      <c r="L360" s="40">
        <v>1</v>
      </c>
      <c r="M360" s="10" t="s">
        <v>205</v>
      </c>
      <c r="N360" s="310">
        <f aca="true" t="shared" si="20" ref="N360:N365">TRUNC(AVERAGE(J358:J360),3)</f>
        <v>0.067</v>
      </c>
    </row>
    <row r="361" spans="1:14" ht="15.75" customHeight="1">
      <c r="A361" s="9"/>
      <c r="C361" s="10">
        <v>2011</v>
      </c>
      <c r="D361" s="26">
        <v>0.077</v>
      </c>
      <c r="E361" s="12">
        <v>40702</v>
      </c>
      <c r="F361" s="16">
        <v>0.076</v>
      </c>
      <c r="G361" s="12">
        <v>40729</v>
      </c>
      <c r="H361" s="16">
        <v>0.073</v>
      </c>
      <c r="I361" s="12">
        <v>40741</v>
      </c>
      <c r="J361" s="16">
        <v>0.072</v>
      </c>
      <c r="K361" s="45">
        <v>40787</v>
      </c>
      <c r="L361" s="40">
        <v>2</v>
      </c>
      <c r="M361" s="10" t="s">
        <v>208</v>
      </c>
      <c r="N361" s="310">
        <f t="shared" si="20"/>
        <v>0.068</v>
      </c>
    </row>
    <row r="362" spans="1:14" ht="15.75" customHeight="1">
      <c r="A362" s="9"/>
      <c r="C362" s="10">
        <v>2012</v>
      </c>
      <c r="D362" s="26">
        <v>0.094</v>
      </c>
      <c r="E362" s="12">
        <v>41088</v>
      </c>
      <c r="F362" s="26">
        <v>0.079</v>
      </c>
      <c r="G362" s="12">
        <v>41075</v>
      </c>
      <c r="H362" s="26">
        <v>0.077</v>
      </c>
      <c r="I362" s="12">
        <v>41048</v>
      </c>
      <c r="J362" s="16">
        <v>0.074</v>
      </c>
      <c r="K362" s="45">
        <v>41145</v>
      </c>
      <c r="L362" s="40">
        <v>3</v>
      </c>
      <c r="M362" s="10" t="s">
        <v>209</v>
      </c>
      <c r="N362" s="310">
        <f t="shared" si="20"/>
        <v>0.071</v>
      </c>
    </row>
    <row r="363" spans="1:14" ht="15.75" customHeight="1">
      <c r="A363" s="9"/>
      <c r="C363" s="10">
        <v>2013</v>
      </c>
      <c r="D363" s="16">
        <v>0.069</v>
      </c>
      <c r="E363" s="12">
        <v>41446</v>
      </c>
      <c r="F363" s="16">
        <v>0.064</v>
      </c>
      <c r="G363" s="12">
        <v>41445</v>
      </c>
      <c r="H363" s="16">
        <v>0.064</v>
      </c>
      <c r="I363" s="12">
        <v>41408</v>
      </c>
      <c r="J363" s="16">
        <v>0.062</v>
      </c>
      <c r="K363" s="45">
        <v>41526</v>
      </c>
      <c r="L363" s="40">
        <v>0</v>
      </c>
      <c r="M363" s="10" t="s">
        <v>220</v>
      </c>
      <c r="N363" s="310">
        <f t="shared" si="20"/>
        <v>0.069</v>
      </c>
    </row>
    <row r="364" spans="3:14" ht="15.75" customHeight="1">
      <c r="C364" s="10">
        <v>2014</v>
      </c>
      <c r="D364" s="16">
        <v>0.069</v>
      </c>
      <c r="E364" s="12">
        <v>41797</v>
      </c>
      <c r="F364" s="16">
        <v>0.065</v>
      </c>
      <c r="G364" s="12">
        <v>41791</v>
      </c>
      <c r="H364" s="16">
        <v>0.064</v>
      </c>
      <c r="I364" s="12">
        <v>41796</v>
      </c>
      <c r="J364" s="16">
        <v>0.063</v>
      </c>
      <c r="K364" s="45">
        <v>41750</v>
      </c>
      <c r="L364" s="40">
        <v>0</v>
      </c>
      <c r="M364" s="10" t="s">
        <v>222</v>
      </c>
      <c r="N364" s="310">
        <f t="shared" si="20"/>
        <v>0.066</v>
      </c>
    </row>
    <row r="365" spans="3:14" ht="15.75" customHeight="1" thickBot="1">
      <c r="C365" s="17">
        <v>2015</v>
      </c>
      <c r="D365" s="27">
        <v>0.065</v>
      </c>
      <c r="E365" s="19">
        <v>42131</v>
      </c>
      <c r="F365" s="27">
        <v>0.06</v>
      </c>
      <c r="G365" s="19">
        <v>42191</v>
      </c>
      <c r="H365" s="27">
        <v>0.059</v>
      </c>
      <c r="I365" s="19">
        <v>42264</v>
      </c>
      <c r="J365" s="27">
        <v>0.059</v>
      </c>
      <c r="K365" s="46">
        <v>42209</v>
      </c>
      <c r="L365" s="41">
        <v>0</v>
      </c>
      <c r="M365" s="17" t="s">
        <v>254</v>
      </c>
      <c r="N365" s="311">
        <f t="shared" si="20"/>
        <v>0.061</v>
      </c>
    </row>
    <row r="366" spans="3:14" ht="15.75" customHeight="1" thickBot="1">
      <c r="C366" s="223"/>
      <c r="D366" s="224"/>
      <c r="E366" s="225"/>
      <c r="F366" s="224"/>
      <c r="G366" s="225"/>
      <c r="H366" s="224"/>
      <c r="I366" s="225"/>
      <c r="J366" s="226"/>
      <c r="K366" s="227"/>
      <c r="L366" s="266" t="s">
        <v>271</v>
      </c>
      <c r="M366" s="223"/>
      <c r="N366" s="318"/>
    </row>
    <row r="367" spans="3:14" ht="15.75" customHeight="1">
      <c r="C367" s="10">
        <v>2016</v>
      </c>
      <c r="D367" s="16">
        <v>0.076</v>
      </c>
      <c r="E367" s="172">
        <v>42514</v>
      </c>
      <c r="F367" s="16">
        <v>0.072</v>
      </c>
      <c r="G367" s="172">
        <v>42478</v>
      </c>
      <c r="H367" s="16">
        <v>0.071</v>
      </c>
      <c r="I367" s="172">
        <v>42546</v>
      </c>
      <c r="J367" s="11">
        <v>0.069</v>
      </c>
      <c r="K367" s="181">
        <v>42532</v>
      </c>
      <c r="L367" s="40">
        <v>3</v>
      </c>
      <c r="M367" s="10" t="s">
        <v>260</v>
      </c>
      <c r="N367" s="310">
        <f>TRUNC(AVERAGE(J364:J367),3)</f>
        <v>0.063</v>
      </c>
    </row>
    <row r="368" spans="3:14" ht="15.75" customHeight="1" thickBot="1">
      <c r="C368" s="17">
        <v>2017</v>
      </c>
      <c r="D368" s="27">
        <v>0.071</v>
      </c>
      <c r="E368" s="169">
        <v>42896</v>
      </c>
      <c r="F368" s="27">
        <v>0.069</v>
      </c>
      <c r="G368" s="169">
        <v>42889</v>
      </c>
      <c r="H368" s="27">
        <v>0.065</v>
      </c>
      <c r="I368" s="169">
        <v>42871</v>
      </c>
      <c r="J368" s="18">
        <v>0.062</v>
      </c>
      <c r="K368" s="169">
        <v>43366</v>
      </c>
      <c r="L368" s="41">
        <v>1</v>
      </c>
      <c r="M368" s="18" t="s">
        <v>302</v>
      </c>
      <c r="N368" s="310">
        <f>TRUNC(AVERAGE(J365:J368),3)</f>
        <v>0.063</v>
      </c>
    </row>
    <row r="369" spans="3:14" ht="15.75" customHeight="1">
      <c r="C369" s="128"/>
      <c r="D369" s="129"/>
      <c r="E369" s="212"/>
      <c r="F369" s="129"/>
      <c r="G369" s="128"/>
      <c r="H369" s="129"/>
      <c r="I369" s="128"/>
      <c r="J369" s="128"/>
      <c r="K369" s="128"/>
      <c r="L369" s="213"/>
      <c r="M369" s="213"/>
      <c r="N369" s="213"/>
    </row>
    <row r="370" ht="15.75" customHeight="1" thickBot="1"/>
    <row r="371" spans="1:14" ht="15.75" customHeight="1">
      <c r="A371" s="52" t="s">
        <v>8</v>
      </c>
      <c r="C371" s="219"/>
      <c r="D371" s="220"/>
      <c r="E371" s="221"/>
      <c r="F371" s="220"/>
      <c r="G371" s="221"/>
      <c r="H371" s="220"/>
      <c r="I371" s="221"/>
      <c r="J371" s="222"/>
      <c r="K371" s="221"/>
      <c r="L371" s="228"/>
      <c r="M371" s="332" t="s">
        <v>56</v>
      </c>
      <c r="N371" s="331"/>
    </row>
    <row r="372" spans="1:14" ht="15.75" customHeight="1" thickBot="1">
      <c r="A372" s="25"/>
      <c r="B372" s="21"/>
      <c r="C372" s="4" t="s">
        <v>2</v>
      </c>
      <c r="D372" s="96" t="s">
        <v>3</v>
      </c>
      <c r="E372" s="5" t="s">
        <v>58</v>
      </c>
      <c r="F372" s="96" t="s">
        <v>4</v>
      </c>
      <c r="G372" s="5" t="s">
        <v>58</v>
      </c>
      <c r="H372" s="96" t="s">
        <v>5</v>
      </c>
      <c r="I372" s="5" t="s">
        <v>58</v>
      </c>
      <c r="J372" s="6" t="s">
        <v>6</v>
      </c>
      <c r="K372" s="5" t="s">
        <v>58</v>
      </c>
      <c r="L372" s="142" t="s">
        <v>270</v>
      </c>
      <c r="M372" s="22" t="s">
        <v>142</v>
      </c>
      <c r="N372" s="8" t="s">
        <v>57</v>
      </c>
    </row>
    <row r="373" spans="1:14" ht="15.75" customHeight="1">
      <c r="A373" s="156" t="s">
        <v>231</v>
      </c>
      <c r="C373" s="10">
        <v>2008</v>
      </c>
      <c r="D373" s="26">
        <v>0.065</v>
      </c>
      <c r="E373" s="12">
        <v>39647</v>
      </c>
      <c r="F373" s="16">
        <v>0.064</v>
      </c>
      <c r="G373" s="12">
        <v>39646</v>
      </c>
      <c r="H373" s="26">
        <v>0.06</v>
      </c>
      <c r="I373" s="12">
        <v>39597</v>
      </c>
      <c r="J373" s="16">
        <v>0.06</v>
      </c>
      <c r="K373" s="45">
        <v>39683</v>
      </c>
      <c r="L373" s="40">
        <v>0</v>
      </c>
      <c r="M373" s="10" t="s">
        <v>188</v>
      </c>
      <c r="N373" s="310">
        <v>0.07</v>
      </c>
    </row>
    <row r="374" spans="1:14" ht="15.75" customHeight="1">
      <c r="A374" s="25" t="s">
        <v>93</v>
      </c>
      <c r="C374" s="10">
        <v>2009</v>
      </c>
      <c r="D374" s="26">
        <v>0.064</v>
      </c>
      <c r="E374" s="12">
        <v>39991</v>
      </c>
      <c r="F374" s="16">
        <v>0.064</v>
      </c>
      <c r="G374" s="12">
        <v>39953</v>
      </c>
      <c r="H374" s="26">
        <v>0.062</v>
      </c>
      <c r="I374" s="12">
        <v>39988</v>
      </c>
      <c r="J374" s="16">
        <v>0.062</v>
      </c>
      <c r="K374" s="45">
        <v>39957</v>
      </c>
      <c r="L374" s="40">
        <v>0</v>
      </c>
      <c r="M374" s="10" t="s">
        <v>199</v>
      </c>
      <c r="N374" s="310">
        <v>0.066</v>
      </c>
    </row>
    <row r="375" spans="1:14" ht="15.75" customHeight="1">
      <c r="A375" s="9"/>
      <c r="C375" s="10">
        <v>2010</v>
      </c>
      <c r="D375" s="26">
        <v>0.067</v>
      </c>
      <c r="E375" s="12">
        <v>40283</v>
      </c>
      <c r="F375" s="16">
        <v>0.066</v>
      </c>
      <c r="G375" s="12">
        <v>40442</v>
      </c>
      <c r="H375" s="16">
        <v>0.062</v>
      </c>
      <c r="I375" s="12">
        <v>40325</v>
      </c>
      <c r="J375" s="16">
        <v>0.062</v>
      </c>
      <c r="K375" s="45">
        <v>40278</v>
      </c>
      <c r="L375" s="40">
        <v>0</v>
      </c>
      <c r="M375" s="10" t="s">
        <v>205</v>
      </c>
      <c r="N375" s="310">
        <f aca="true" t="shared" si="21" ref="N375:N380">TRUNC(AVERAGE(J373:J375),3)</f>
        <v>0.061</v>
      </c>
    </row>
    <row r="376" spans="1:14" ht="15.75" customHeight="1">
      <c r="A376" s="9"/>
      <c r="C376" s="10">
        <v>2011</v>
      </c>
      <c r="D376" s="26">
        <v>0.075</v>
      </c>
      <c r="E376" s="12">
        <v>40702</v>
      </c>
      <c r="F376" s="26">
        <v>0.071</v>
      </c>
      <c r="G376" s="12">
        <v>40741</v>
      </c>
      <c r="H376" s="26">
        <v>0.07</v>
      </c>
      <c r="I376" s="12">
        <v>40700</v>
      </c>
      <c r="J376" s="16">
        <v>0.069</v>
      </c>
      <c r="K376" s="45">
        <v>40787</v>
      </c>
      <c r="L376" s="40">
        <v>0</v>
      </c>
      <c r="M376" s="10" t="s">
        <v>208</v>
      </c>
      <c r="N376" s="310">
        <f t="shared" si="21"/>
        <v>0.064</v>
      </c>
    </row>
    <row r="377" spans="1:14" ht="15.75" customHeight="1">
      <c r="A377" s="9"/>
      <c r="C377" s="10">
        <v>2012</v>
      </c>
      <c r="D377" s="26">
        <v>0.078</v>
      </c>
      <c r="E377" s="12">
        <v>41088</v>
      </c>
      <c r="F377" s="26">
        <v>0.071</v>
      </c>
      <c r="G377" s="12">
        <v>41075</v>
      </c>
      <c r="H377" s="26">
        <v>0.07</v>
      </c>
      <c r="I377" s="12">
        <v>41048</v>
      </c>
      <c r="J377" s="16">
        <v>0.067</v>
      </c>
      <c r="K377" s="45">
        <v>41124</v>
      </c>
      <c r="L377" s="40">
        <v>1</v>
      </c>
      <c r="M377" s="10" t="s">
        <v>209</v>
      </c>
      <c r="N377" s="310">
        <f t="shared" si="21"/>
        <v>0.066</v>
      </c>
    </row>
    <row r="378" spans="1:14" ht="15.75" customHeight="1">
      <c r="A378" s="9"/>
      <c r="C378" s="10">
        <v>2013</v>
      </c>
      <c r="D378" s="16">
        <v>0.063</v>
      </c>
      <c r="E378" s="12">
        <v>41446</v>
      </c>
      <c r="F378" s="16">
        <v>0.06</v>
      </c>
      <c r="G378" s="12">
        <v>41445</v>
      </c>
      <c r="H378" s="16">
        <v>0.06</v>
      </c>
      <c r="I378" s="12">
        <v>41408</v>
      </c>
      <c r="J378" s="16">
        <v>0.059</v>
      </c>
      <c r="K378" s="45">
        <v>41430</v>
      </c>
      <c r="L378" s="40">
        <v>0</v>
      </c>
      <c r="M378" s="10" t="s">
        <v>220</v>
      </c>
      <c r="N378" s="310">
        <f t="shared" si="21"/>
        <v>0.065</v>
      </c>
    </row>
    <row r="379" spans="1:14" ht="15.75" customHeight="1">
      <c r="A379" s="9"/>
      <c r="C379" s="10">
        <v>2014</v>
      </c>
      <c r="D379" s="16">
        <v>0.064</v>
      </c>
      <c r="E379" s="12">
        <v>41797</v>
      </c>
      <c r="F379" s="16">
        <v>0.06</v>
      </c>
      <c r="G379" s="12">
        <v>41791</v>
      </c>
      <c r="H379" s="16">
        <v>0.059</v>
      </c>
      <c r="I379" s="12">
        <v>41766</v>
      </c>
      <c r="J379" s="16">
        <v>0.056</v>
      </c>
      <c r="K379" s="45">
        <v>41798</v>
      </c>
      <c r="L379" s="40">
        <v>0</v>
      </c>
      <c r="M379" s="10" t="s">
        <v>222</v>
      </c>
      <c r="N379" s="310">
        <f t="shared" si="21"/>
        <v>0.06</v>
      </c>
    </row>
    <row r="380" spans="1:14" ht="15.75" customHeight="1" thickBot="1">
      <c r="A380" s="9"/>
      <c r="C380" s="17">
        <v>2015</v>
      </c>
      <c r="D380" s="27">
        <v>0.061</v>
      </c>
      <c r="E380" s="19">
        <v>42264</v>
      </c>
      <c r="F380" s="27">
        <v>0.057</v>
      </c>
      <c r="G380" s="19">
        <v>42263</v>
      </c>
      <c r="H380" s="27">
        <v>0.055</v>
      </c>
      <c r="I380" s="19">
        <v>42272</v>
      </c>
      <c r="J380" s="27">
        <v>0.054</v>
      </c>
      <c r="K380" s="46">
        <v>42166</v>
      </c>
      <c r="L380" s="41">
        <v>0</v>
      </c>
      <c r="M380" s="17" t="s">
        <v>254</v>
      </c>
      <c r="N380" s="311">
        <f t="shared" si="21"/>
        <v>0.056</v>
      </c>
    </row>
    <row r="381" spans="1:14" ht="15.75" customHeight="1" thickBot="1">
      <c r="A381" s="9"/>
      <c r="C381" s="223"/>
      <c r="D381" s="224"/>
      <c r="E381" s="225"/>
      <c r="F381" s="224"/>
      <c r="G381" s="225"/>
      <c r="H381" s="224"/>
      <c r="I381" s="225"/>
      <c r="J381" s="226"/>
      <c r="K381" s="227"/>
      <c r="L381" s="266" t="s">
        <v>271</v>
      </c>
      <c r="M381" s="223"/>
      <c r="N381" s="318"/>
    </row>
    <row r="382" spans="1:14" ht="15.75" customHeight="1">
      <c r="A382" s="9"/>
      <c r="C382" s="10">
        <v>2016</v>
      </c>
      <c r="D382" s="16">
        <v>0.072</v>
      </c>
      <c r="E382" s="172">
        <v>42514</v>
      </c>
      <c r="F382" s="16">
        <v>0.068</v>
      </c>
      <c r="G382" s="172">
        <v>42478</v>
      </c>
      <c r="H382" s="16">
        <v>0.067</v>
      </c>
      <c r="I382" s="172">
        <v>42531</v>
      </c>
      <c r="J382" s="11">
        <v>0.066</v>
      </c>
      <c r="K382" s="181">
        <v>42546</v>
      </c>
      <c r="L382" s="40">
        <v>1</v>
      </c>
      <c r="M382" s="10" t="s">
        <v>260</v>
      </c>
      <c r="N382" s="310">
        <f>TRUNC(AVERAGE(J379:J382),3)</f>
        <v>0.058</v>
      </c>
    </row>
    <row r="383" spans="1:14" ht="15.75" customHeight="1" thickBot="1">
      <c r="A383" s="9"/>
      <c r="C383" s="17">
        <v>2017</v>
      </c>
      <c r="D383" s="27">
        <v>0.07</v>
      </c>
      <c r="E383" s="169">
        <v>42896</v>
      </c>
      <c r="F383" s="27">
        <v>0.067</v>
      </c>
      <c r="G383" s="169">
        <v>42889</v>
      </c>
      <c r="H383" s="27">
        <v>0.065</v>
      </c>
      <c r="I383" s="169">
        <v>42871</v>
      </c>
      <c r="J383" s="18">
        <v>0.061</v>
      </c>
      <c r="K383" s="169">
        <v>42897</v>
      </c>
      <c r="L383" s="41">
        <v>0</v>
      </c>
      <c r="M383" s="18" t="s">
        <v>302</v>
      </c>
      <c r="N383" s="310">
        <f>TRUNC(AVERAGE(J380:J383),3)</f>
        <v>0.06</v>
      </c>
    </row>
    <row r="384" spans="1:14" ht="15.75" customHeight="1">
      <c r="A384" s="9"/>
      <c r="C384" s="128"/>
      <c r="D384" s="129"/>
      <c r="E384" s="212"/>
      <c r="F384" s="129"/>
      <c r="G384" s="128"/>
      <c r="H384" s="129"/>
      <c r="I384" s="128"/>
      <c r="J384" s="128"/>
      <c r="K384" s="128"/>
      <c r="L384" s="213"/>
      <c r="M384" s="213"/>
      <c r="N384" s="213"/>
    </row>
    <row r="385" spans="1:14" ht="15.75" customHeight="1" thickBot="1">
      <c r="A385" s="9"/>
      <c r="C385" s="60"/>
      <c r="D385" s="102"/>
      <c r="E385" s="214"/>
      <c r="F385" s="102"/>
      <c r="G385" s="60"/>
      <c r="H385" s="102"/>
      <c r="I385" s="60"/>
      <c r="J385" s="60"/>
      <c r="K385" s="60"/>
      <c r="L385" s="167"/>
      <c r="M385" s="167"/>
      <c r="N385" s="167"/>
    </row>
    <row r="386" spans="1:14" ht="15.75" customHeight="1">
      <c r="A386" s="52" t="s">
        <v>278</v>
      </c>
      <c r="C386" s="219"/>
      <c r="D386" s="220"/>
      <c r="E386" s="221"/>
      <c r="F386" s="220"/>
      <c r="G386" s="221"/>
      <c r="H386" s="220"/>
      <c r="I386" s="221"/>
      <c r="J386" s="222"/>
      <c r="K386" s="221"/>
      <c r="L386" s="228"/>
      <c r="M386" s="330" t="s">
        <v>56</v>
      </c>
      <c r="N386" s="331"/>
    </row>
    <row r="387" spans="1:14" ht="15.75" customHeight="1" thickBot="1">
      <c r="A387" s="25"/>
      <c r="B387" s="21"/>
      <c r="C387" s="4" t="s">
        <v>2</v>
      </c>
      <c r="D387" s="96" t="s">
        <v>3</v>
      </c>
      <c r="E387" s="5" t="s">
        <v>58</v>
      </c>
      <c r="F387" s="96" t="s">
        <v>4</v>
      </c>
      <c r="G387" s="5" t="s">
        <v>58</v>
      </c>
      <c r="H387" s="96" t="s">
        <v>5</v>
      </c>
      <c r="I387" s="5" t="s">
        <v>58</v>
      </c>
      <c r="J387" s="6" t="s">
        <v>6</v>
      </c>
      <c r="K387" s="5" t="s">
        <v>58</v>
      </c>
      <c r="L387" s="142" t="s">
        <v>270</v>
      </c>
      <c r="M387" s="22" t="s">
        <v>142</v>
      </c>
      <c r="N387" s="8" t="s">
        <v>57</v>
      </c>
    </row>
    <row r="388" spans="1:14" ht="15.75" customHeight="1">
      <c r="A388" s="156" t="s">
        <v>280</v>
      </c>
      <c r="C388" s="10">
        <v>2011</v>
      </c>
      <c r="D388" s="26">
        <v>0.079</v>
      </c>
      <c r="E388" s="12">
        <v>42529</v>
      </c>
      <c r="F388" s="26">
        <v>0.075</v>
      </c>
      <c r="G388" s="12">
        <v>42614</v>
      </c>
      <c r="H388" s="26">
        <v>0.074</v>
      </c>
      <c r="I388" s="12">
        <v>42538</v>
      </c>
      <c r="J388" s="16">
        <v>0.074</v>
      </c>
      <c r="K388" s="45">
        <v>42527</v>
      </c>
      <c r="L388" s="40">
        <v>1</v>
      </c>
      <c r="M388" s="10" t="s">
        <v>208</v>
      </c>
      <c r="N388" s="310">
        <f>TRUNC(AVERAGE(J388:J388),3)</f>
        <v>0.074</v>
      </c>
    </row>
    <row r="389" spans="1:14" ht="15.75" customHeight="1">
      <c r="A389" s="156" t="s">
        <v>281</v>
      </c>
      <c r="C389" s="10">
        <v>2012</v>
      </c>
      <c r="D389" s="26">
        <v>0.093</v>
      </c>
      <c r="E389" s="12">
        <v>42549</v>
      </c>
      <c r="F389" s="26">
        <v>0.081</v>
      </c>
      <c r="G389" s="12">
        <v>42509</v>
      </c>
      <c r="H389" s="26">
        <v>0.079</v>
      </c>
      <c r="I389" s="12">
        <v>42585</v>
      </c>
      <c r="J389" s="16">
        <v>0.079</v>
      </c>
      <c r="K389" s="45">
        <v>42536</v>
      </c>
      <c r="L389" s="40">
        <v>6</v>
      </c>
      <c r="M389" s="10" t="s">
        <v>209</v>
      </c>
      <c r="N389" s="310">
        <f>TRUNC(AVERAGE(J388:J389),3)</f>
        <v>0.076</v>
      </c>
    </row>
    <row r="390" spans="1:14" ht="15.75" customHeight="1">
      <c r="A390" s="25" t="s">
        <v>282</v>
      </c>
      <c r="C390" s="10">
        <v>2013</v>
      </c>
      <c r="D390" s="16">
        <v>0.072</v>
      </c>
      <c r="E390" s="12">
        <v>42504</v>
      </c>
      <c r="F390" s="16">
        <v>0.071</v>
      </c>
      <c r="G390" s="12">
        <v>42542</v>
      </c>
      <c r="H390" s="16">
        <v>0.069</v>
      </c>
      <c r="I390" s="12">
        <v>42526</v>
      </c>
      <c r="J390" s="16">
        <v>0.068</v>
      </c>
      <c r="K390" s="45">
        <v>42541</v>
      </c>
      <c r="L390" s="40">
        <v>0</v>
      </c>
      <c r="M390" s="10" t="s">
        <v>220</v>
      </c>
      <c r="N390" s="310">
        <f>TRUNC(AVERAGE(J388:J390),3)</f>
        <v>0.073</v>
      </c>
    </row>
    <row r="391" spans="1:14" ht="15.75" customHeight="1">
      <c r="A391" s="9"/>
      <c r="C391" s="10">
        <v>2014</v>
      </c>
      <c r="D391" s="16">
        <v>0.073</v>
      </c>
      <c r="E391" s="12">
        <v>42528</v>
      </c>
      <c r="F391" s="16">
        <v>0.072</v>
      </c>
      <c r="G391" s="12">
        <v>42497</v>
      </c>
      <c r="H391" s="16">
        <v>0.067</v>
      </c>
      <c r="I391" s="12">
        <v>42522</v>
      </c>
      <c r="J391" s="16">
        <v>0.066</v>
      </c>
      <c r="K391" s="45">
        <v>42515</v>
      </c>
      <c r="L391" s="40">
        <v>0</v>
      </c>
      <c r="M391" s="10" t="s">
        <v>222</v>
      </c>
      <c r="N391" s="310">
        <f>TRUNC(AVERAGE(J389:J391),3)</f>
        <v>0.071</v>
      </c>
    </row>
    <row r="392" spans="1:14" ht="15.75" customHeight="1" thickBot="1">
      <c r="A392" s="9"/>
      <c r="C392" s="17">
        <v>2015</v>
      </c>
      <c r="D392" s="27">
        <v>0.078</v>
      </c>
      <c r="E392" s="19">
        <v>42497</v>
      </c>
      <c r="F392" s="27">
        <v>0.071</v>
      </c>
      <c r="G392" s="19">
        <v>42630</v>
      </c>
      <c r="H392" s="27">
        <v>0.068</v>
      </c>
      <c r="I392" s="19">
        <v>42629</v>
      </c>
      <c r="J392" s="27">
        <v>0.068</v>
      </c>
      <c r="K392" s="46">
        <v>42513</v>
      </c>
      <c r="L392" s="41">
        <v>1</v>
      </c>
      <c r="M392" s="17" t="s">
        <v>254</v>
      </c>
      <c r="N392" s="311">
        <f>TRUNC(AVERAGE(J390:J392),3)</f>
        <v>0.067</v>
      </c>
    </row>
    <row r="393" spans="1:14" ht="15.75" customHeight="1" thickBot="1">
      <c r="A393" s="9"/>
      <c r="C393" s="223"/>
      <c r="D393" s="224"/>
      <c r="E393" s="225"/>
      <c r="F393" s="224"/>
      <c r="G393" s="225"/>
      <c r="H393" s="224"/>
      <c r="I393" s="225"/>
      <c r="J393" s="226"/>
      <c r="K393" s="227"/>
      <c r="L393" s="266" t="s">
        <v>271</v>
      </c>
      <c r="M393" s="223"/>
      <c r="N393" s="318"/>
    </row>
    <row r="394" spans="1:14" ht="15.75" customHeight="1">
      <c r="A394" s="9"/>
      <c r="C394" s="10">
        <v>2016</v>
      </c>
      <c r="D394" s="16">
        <v>0.075</v>
      </c>
      <c r="E394" s="172">
        <v>42531</v>
      </c>
      <c r="F394" s="16">
        <v>0.074</v>
      </c>
      <c r="G394" s="172">
        <v>42514</v>
      </c>
      <c r="H394" s="16">
        <v>0.073</v>
      </c>
      <c r="I394" s="172">
        <v>42478</v>
      </c>
      <c r="J394" s="11">
        <v>0.071</v>
      </c>
      <c r="K394" s="181">
        <v>42546</v>
      </c>
      <c r="L394" s="40">
        <v>5</v>
      </c>
      <c r="M394" s="10" t="s">
        <v>260</v>
      </c>
      <c r="N394" s="310">
        <f>TRUNC(AVERAGE(J391:J394),3)</f>
        <v>0.068</v>
      </c>
    </row>
    <row r="395" spans="1:14" ht="15.75" customHeight="1" thickBot="1">
      <c r="A395" s="9"/>
      <c r="C395" s="17">
        <v>2017</v>
      </c>
      <c r="D395" s="27">
        <v>0.072</v>
      </c>
      <c r="E395" s="169">
        <v>42896</v>
      </c>
      <c r="F395" s="27">
        <v>0.069</v>
      </c>
      <c r="G395" s="169">
        <v>42889</v>
      </c>
      <c r="H395" s="27">
        <v>0.067</v>
      </c>
      <c r="I395" s="169">
        <v>42871</v>
      </c>
      <c r="J395" s="18">
        <v>0.065</v>
      </c>
      <c r="K395" s="169">
        <v>42888</v>
      </c>
      <c r="L395" s="41">
        <v>1</v>
      </c>
      <c r="M395" s="18" t="s">
        <v>302</v>
      </c>
      <c r="N395" s="310">
        <f>TRUNC(AVERAGE(J392:J395),3)</f>
        <v>0.068</v>
      </c>
    </row>
    <row r="396" spans="1:14" ht="15.75" customHeight="1">
      <c r="A396" s="9"/>
      <c r="C396" s="128"/>
      <c r="D396" s="129"/>
      <c r="E396" s="212"/>
      <c r="F396" s="129"/>
      <c r="G396" s="128"/>
      <c r="H396" s="129"/>
      <c r="I396" s="128"/>
      <c r="J396" s="128"/>
      <c r="K396" s="128"/>
      <c r="L396" s="213"/>
      <c r="M396" s="213"/>
      <c r="N396" s="213"/>
    </row>
    <row r="397" spans="1:14" ht="15.75" customHeight="1">
      <c r="A397" s="9"/>
      <c r="C397" s="60"/>
      <c r="D397" s="102"/>
      <c r="E397" s="214"/>
      <c r="F397" s="102"/>
      <c r="G397" s="60"/>
      <c r="H397" s="102"/>
      <c r="I397" s="60"/>
      <c r="J397" s="60"/>
      <c r="K397" s="60"/>
      <c r="L397" s="167"/>
      <c r="M397" s="167"/>
      <c r="N397" s="167"/>
    </row>
    <row r="398" spans="1:5" ht="15.75" customHeight="1">
      <c r="A398" s="9"/>
      <c r="E398" s="54" t="s">
        <v>187</v>
      </c>
    </row>
    <row r="399" spans="1:5" ht="15.75" customHeight="1">
      <c r="A399" s="9"/>
      <c r="E399" s="55" t="s">
        <v>0</v>
      </c>
    </row>
    <row r="400" ht="15.75" customHeight="1" thickBot="1">
      <c r="A400" s="9"/>
    </row>
    <row r="401" spans="1:14" ht="15.75" customHeight="1" thickBot="1">
      <c r="A401" s="55" t="s">
        <v>34</v>
      </c>
      <c r="C401" s="235"/>
      <c r="D401" s="236"/>
      <c r="E401" s="237"/>
      <c r="F401" s="236"/>
      <c r="G401" s="237"/>
      <c r="H401" s="236"/>
      <c r="I401" s="237"/>
      <c r="J401" s="238"/>
      <c r="K401" s="237"/>
      <c r="L401" s="239"/>
      <c r="M401" s="330" t="s">
        <v>56</v>
      </c>
      <c r="N401" s="331"/>
    </row>
    <row r="402" spans="1:14" ht="15.75" customHeight="1" thickBot="1">
      <c r="A402" s="9"/>
      <c r="C402" s="4" t="s">
        <v>2</v>
      </c>
      <c r="D402" s="96" t="s">
        <v>3</v>
      </c>
      <c r="E402" s="5" t="s">
        <v>58</v>
      </c>
      <c r="F402" s="96" t="s">
        <v>4</v>
      </c>
      <c r="G402" s="5" t="s">
        <v>58</v>
      </c>
      <c r="H402" s="96" t="s">
        <v>5</v>
      </c>
      <c r="I402" s="5" t="s">
        <v>58</v>
      </c>
      <c r="J402" s="6" t="s">
        <v>6</v>
      </c>
      <c r="K402" s="5" t="s">
        <v>58</v>
      </c>
      <c r="L402" s="266" t="s">
        <v>270</v>
      </c>
      <c r="M402" s="22" t="s">
        <v>142</v>
      </c>
      <c r="N402" s="8" t="s">
        <v>57</v>
      </c>
    </row>
    <row r="403" spans="1:14" ht="15.75" customHeight="1">
      <c r="A403" s="158" t="s">
        <v>35</v>
      </c>
      <c r="C403" s="10">
        <v>2008</v>
      </c>
      <c r="D403" s="26">
        <v>0.074</v>
      </c>
      <c r="E403" s="12">
        <v>39574</v>
      </c>
      <c r="F403" s="16">
        <v>0.072</v>
      </c>
      <c r="G403" s="12">
        <v>39647</v>
      </c>
      <c r="H403" s="16">
        <v>0.069</v>
      </c>
      <c r="I403" s="12">
        <v>39619</v>
      </c>
      <c r="J403" s="16">
        <v>0.068</v>
      </c>
      <c r="K403" s="45">
        <v>39693</v>
      </c>
      <c r="L403" s="40">
        <v>0</v>
      </c>
      <c r="M403" s="10" t="s">
        <v>188</v>
      </c>
      <c r="N403" s="310">
        <v>0.072</v>
      </c>
    </row>
    <row r="404" spans="1:14" ht="15.75" customHeight="1">
      <c r="A404" s="25" t="s">
        <v>120</v>
      </c>
      <c r="C404" s="10">
        <v>2009</v>
      </c>
      <c r="D404" s="26">
        <v>0.07</v>
      </c>
      <c r="E404" s="12">
        <v>39989</v>
      </c>
      <c r="F404" s="16">
        <v>0.064</v>
      </c>
      <c r="G404" s="12">
        <v>39953</v>
      </c>
      <c r="H404" s="16">
        <v>0.063</v>
      </c>
      <c r="I404" s="12">
        <v>39988</v>
      </c>
      <c r="J404" s="16">
        <v>0.061</v>
      </c>
      <c r="K404" s="45">
        <v>39954</v>
      </c>
      <c r="L404" s="40">
        <v>0</v>
      </c>
      <c r="M404" s="10" t="s">
        <v>199</v>
      </c>
      <c r="N404" s="310">
        <v>0.07</v>
      </c>
    </row>
    <row r="405" spans="3:14" ht="15.75" customHeight="1">
      <c r="C405" s="10">
        <v>2010</v>
      </c>
      <c r="D405" s="26">
        <v>0.069</v>
      </c>
      <c r="E405" s="12">
        <v>40283</v>
      </c>
      <c r="F405" s="16">
        <v>0.067</v>
      </c>
      <c r="G405" s="12">
        <v>40409</v>
      </c>
      <c r="H405" s="16">
        <v>0.065</v>
      </c>
      <c r="I405" s="12">
        <v>40442</v>
      </c>
      <c r="J405" s="16">
        <v>0.065</v>
      </c>
      <c r="K405" s="45">
        <v>40278</v>
      </c>
      <c r="L405" s="40">
        <v>0</v>
      </c>
      <c r="M405" s="10" t="s">
        <v>205</v>
      </c>
      <c r="N405" s="310">
        <f aca="true" t="shared" si="22" ref="N405:N410">TRUNC(AVERAGE(J403:J405),3)</f>
        <v>0.064</v>
      </c>
    </row>
    <row r="406" spans="3:14" ht="15.75" customHeight="1">
      <c r="C406" s="10">
        <v>2011</v>
      </c>
      <c r="D406" s="26">
        <v>0.084</v>
      </c>
      <c r="E406" s="12">
        <v>40788</v>
      </c>
      <c r="F406" s="26">
        <v>0.079</v>
      </c>
      <c r="G406" s="12">
        <v>40745</v>
      </c>
      <c r="H406" s="26">
        <v>0.076</v>
      </c>
      <c r="I406" s="12">
        <v>40702</v>
      </c>
      <c r="J406" s="16">
        <v>0.072</v>
      </c>
      <c r="K406" s="45">
        <v>40787</v>
      </c>
      <c r="L406" s="40">
        <v>3</v>
      </c>
      <c r="M406" s="10" t="s">
        <v>208</v>
      </c>
      <c r="N406" s="310">
        <f t="shared" si="22"/>
        <v>0.066</v>
      </c>
    </row>
    <row r="407" spans="3:14" ht="15.75" customHeight="1">
      <c r="C407" s="10">
        <v>2012</v>
      </c>
      <c r="D407" s="26">
        <v>0.111</v>
      </c>
      <c r="E407" s="12">
        <v>41088</v>
      </c>
      <c r="F407" s="26">
        <v>0.079</v>
      </c>
      <c r="G407" s="12">
        <v>41113</v>
      </c>
      <c r="H407" s="26">
        <v>0.075</v>
      </c>
      <c r="I407" s="12">
        <v>41124</v>
      </c>
      <c r="J407" s="16">
        <v>0.075</v>
      </c>
      <c r="K407" s="45">
        <v>41107</v>
      </c>
      <c r="L407" s="40">
        <v>2</v>
      </c>
      <c r="M407" s="10" t="s">
        <v>209</v>
      </c>
      <c r="N407" s="310">
        <f t="shared" si="22"/>
        <v>0.07</v>
      </c>
    </row>
    <row r="408" spans="1:14" ht="15.75" customHeight="1">
      <c r="A408" s="143" t="s">
        <v>198</v>
      </c>
      <c r="C408" s="10">
        <v>2013</v>
      </c>
      <c r="D408" s="16">
        <v>0.063</v>
      </c>
      <c r="E408" s="12">
        <v>41408</v>
      </c>
      <c r="F408" s="16">
        <v>0.057</v>
      </c>
      <c r="G408" s="12">
        <v>41445</v>
      </c>
      <c r="H408" s="16">
        <v>0.056</v>
      </c>
      <c r="I408" s="12">
        <v>41526</v>
      </c>
      <c r="J408" s="16">
        <v>0.055</v>
      </c>
      <c r="K408" s="45">
        <v>41524</v>
      </c>
      <c r="L408" s="40">
        <v>0</v>
      </c>
      <c r="M408" s="10" t="s">
        <v>220</v>
      </c>
      <c r="N408" s="310">
        <f t="shared" si="22"/>
        <v>0.067</v>
      </c>
    </row>
    <row r="409" spans="1:14" ht="15.75" customHeight="1">
      <c r="A409" s="143"/>
      <c r="C409" s="10">
        <v>2014</v>
      </c>
      <c r="D409" s="16">
        <v>0.06</v>
      </c>
      <c r="E409" s="12">
        <v>41797</v>
      </c>
      <c r="F409" s="16">
        <v>0.059</v>
      </c>
      <c r="G409" s="12">
        <v>41796</v>
      </c>
      <c r="H409" s="16">
        <v>0.058</v>
      </c>
      <c r="I409" s="12">
        <v>41791</v>
      </c>
      <c r="J409" s="16">
        <v>0.055</v>
      </c>
      <c r="K409" s="45">
        <v>41784</v>
      </c>
      <c r="L409" s="40">
        <v>0</v>
      </c>
      <c r="M409" s="10" t="s">
        <v>222</v>
      </c>
      <c r="N409" s="310">
        <f t="shared" si="22"/>
        <v>0.061</v>
      </c>
    </row>
    <row r="410" spans="1:14" ht="15.75" customHeight="1" thickBot="1">
      <c r="A410" s="143"/>
      <c r="C410" s="17">
        <v>2015</v>
      </c>
      <c r="D410" s="27">
        <v>0.062</v>
      </c>
      <c r="E410" s="19">
        <v>42131</v>
      </c>
      <c r="F410" s="27">
        <v>0.061</v>
      </c>
      <c r="G410" s="19">
        <v>42263</v>
      </c>
      <c r="H410" s="27">
        <v>0.058</v>
      </c>
      <c r="I410" s="19">
        <v>42264</v>
      </c>
      <c r="J410" s="27">
        <v>0.058</v>
      </c>
      <c r="K410" s="46">
        <v>42209</v>
      </c>
      <c r="L410" s="41">
        <v>0</v>
      </c>
      <c r="M410" s="17" t="s">
        <v>254</v>
      </c>
      <c r="N410" s="311">
        <f t="shared" si="22"/>
        <v>0.056</v>
      </c>
    </row>
    <row r="411" spans="1:14" ht="15.75" customHeight="1" thickBot="1">
      <c r="A411" s="9"/>
      <c r="C411" s="230"/>
      <c r="D411" s="231"/>
      <c r="E411" s="232"/>
      <c r="F411" s="231"/>
      <c r="G411" s="232"/>
      <c r="H411" s="231"/>
      <c r="I411" s="232"/>
      <c r="J411" s="233"/>
      <c r="K411" s="234"/>
      <c r="L411" s="266" t="s">
        <v>271</v>
      </c>
      <c r="M411" s="230"/>
      <c r="N411" s="317"/>
    </row>
    <row r="412" spans="1:14" ht="15.75" customHeight="1">
      <c r="A412" s="9"/>
      <c r="C412" s="10">
        <v>2016</v>
      </c>
      <c r="D412" s="16">
        <v>0.075</v>
      </c>
      <c r="E412" s="172">
        <v>42531</v>
      </c>
      <c r="F412" s="16">
        <v>0.073</v>
      </c>
      <c r="G412" s="172">
        <v>42514</v>
      </c>
      <c r="H412" s="16">
        <v>0.072</v>
      </c>
      <c r="I412" s="172">
        <v>42546</v>
      </c>
      <c r="J412" s="11">
        <v>0.072</v>
      </c>
      <c r="K412" s="181">
        <v>42536</v>
      </c>
      <c r="L412" s="40">
        <v>6</v>
      </c>
      <c r="M412" s="10" t="s">
        <v>260</v>
      </c>
      <c r="N412" s="310">
        <f>TRUNC(AVERAGE(J409:J412),3)</f>
        <v>0.061</v>
      </c>
    </row>
    <row r="413" spans="1:14" ht="15.75" customHeight="1" thickBot="1">
      <c r="A413" s="9"/>
      <c r="C413" s="17">
        <v>2017</v>
      </c>
      <c r="D413" s="27">
        <v>0.072</v>
      </c>
      <c r="E413" s="169">
        <v>42895</v>
      </c>
      <c r="F413" s="27">
        <v>0.067</v>
      </c>
      <c r="G413" s="169">
        <v>42922</v>
      </c>
      <c r="H413" s="27">
        <v>0.067</v>
      </c>
      <c r="I413" s="169">
        <v>42896</v>
      </c>
      <c r="J413" s="18">
        <v>0.064</v>
      </c>
      <c r="K413" s="169">
        <v>42889</v>
      </c>
      <c r="L413" s="41">
        <v>1</v>
      </c>
      <c r="M413" s="18" t="s">
        <v>302</v>
      </c>
      <c r="N413" s="310">
        <f>TRUNC(AVERAGE(J410:J413),3)</f>
        <v>0.064</v>
      </c>
    </row>
    <row r="414" spans="1:14" ht="15.75" customHeight="1">
      <c r="A414" s="9"/>
      <c r="C414" s="128"/>
      <c r="D414" s="129"/>
      <c r="E414" s="212"/>
      <c r="F414" s="129"/>
      <c r="G414" s="128"/>
      <c r="H414" s="129"/>
      <c r="I414" s="128"/>
      <c r="J414" s="128"/>
      <c r="K414" s="128"/>
      <c r="L414" s="213"/>
      <c r="M414" s="213"/>
      <c r="N414" s="213"/>
    </row>
    <row r="415" ht="15.75" customHeight="1" thickBot="1">
      <c r="A415" s="9"/>
    </row>
    <row r="416" spans="1:14" ht="15.75" customHeight="1">
      <c r="A416" s="55" t="s">
        <v>33</v>
      </c>
      <c r="C416" s="235"/>
      <c r="D416" s="236"/>
      <c r="E416" s="237"/>
      <c r="F416" s="236"/>
      <c r="G416" s="237"/>
      <c r="H416" s="236"/>
      <c r="I416" s="237"/>
      <c r="J416" s="238"/>
      <c r="K416" s="237"/>
      <c r="L416" s="239"/>
      <c r="M416" s="332" t="s">
        <v>56</v>
      </c>
      <c r="N416" s="331"/>
    </row>
    <row r="417" spans="1:14" ht="15.75" customHeight="1" thickBot="1">
      <c r="A417" s="9"/>
      <c r="C417" s="4" t="s">
        <v>2</v>
      </c>
      <c r="D417" s="96" t="s">
        <v>3</v>
      </c>
      <c r="E417" s="5" t="s">
        <v>58</v>
      </c>
      <c r="F417" s="96" t="s">
        <v>4</v>
      </c>
      <c r="G417" s="5" t="s">
        <v>58</v>
      </c>
      <c r="H417" s="96" t="s">
        <v>5</v>
      </c>
      <c r="I417" s="5" t="s">
        <v>58</v>
      </c>
      <c r="J417" s="6" t="s">
        <v>6</v>
      </c>
      <c r="K417" s="5" t="s">
        <v>58</v>
      </c>
      <c r="L417" s="142" t="s">
        <v>270</v>
      </c>
      <c r="M417" s="22" t="s">
        <v>142</v>
      </c>
      <c r="N417" s="8" t="s">
        <v>57</v>
      </c>
    </row>
    <row r="418" spans="1:14" ht="15.75" customHeight="1">
      <c r="A418" s="158" t="s">
        <v>223</v>
      </c>
      <c r="C418" s="10">
        <v>2008</v>
      </c>
      <c r="D418" s="26">
        <v>0.065</v>
      </c>
      <c r="E418" s="12">
        <v>39574</v>
      </c>
      <c r="F418" s="16">
        <v>0.064</v>
      </c>
      <c r="G418" s="12">
        <v>39687</v>
      </c>
      <c r="H418" s="16">
        <v>0.064</v>
      </c>
      <c r="I418" s="12">
        <v>39560</v>
      </c>
      <c r="J418" s="16">
        <v>0.063</v>
      </c>
      <c r="K418" s="45">
        <v>39556</v>
      </c>
      <c r="L418" s="40">
        <v>0</v>
      </c>
      <c r="M418" s="10" t="s">
        <v>188</v>
      </c>
      <c r="N418" s="310">
        <v>0.069</v>
      </c>
    </row>
    <row r="419" spans="1:14" ht="15.75" customHeight="1">
      <c r="A419" s="25" t="s">
        <v>118</v>
      </c>
      <c r="C419" s="10">
        <v>2009</v>
      </c>
      <c r="D419" s="26">
        <v>0.072</v>
      </c>
      <c r="E419" s="12">
        <v>39989</v>
      </c>
      <c r="F419" s="16">
        <v>0.068</v>
      </c>
      <c r="G419" s="12">
        <v>39920</v>
      </c>
      <c r="H419" s="16">
        <v>0.065</v>
      </c>
      <c r="I419" s="12">
        <v>39921</v>
      </c>
      <c r="J419" s="16">
        <v>0.06</v>
      </c>
      <c r="K419" s="45">
        <v>39953</v>
      </c>
      <c r="L419" s="40">
        <v>0</v>
      </c>
      <c r="M419" s="10" t="s">
        <v>199</v>
      </c>
      <c r="N419" s="310">
        <v>0.066</v>
      </c>
    </row>
    <row r="420" spans="3:14" ht="15.75" customHeight="1">
      <c r="C420" s="10">
        <v>2010</v>
      </c>
      <c r="D420" s="26">
        <v>0.064</v>
      </c>
      <c r="E420" s="12">
        <v>40282</v>
      </c>
      <c r="F420" s="16">
        <v>0.062</v>
      </c>
      <c r="G420" s="12">
        <v>40442</v>
      </c>
      <c r="H420" s="16">
        <v>0.06</v>
      </c>
      <c r="I420" s="12">
        <v>40410</v>
      </c>
      <c r="J420" s="16">
        <v>0.06</v>
      </c>
      <c r="K420" s="45">
        <v>40283</v>
      </c>
      <c r="L420" s="40">
        <v>0</v>
      </c>
      <c r="M420" s="10" t="s">
        <v>205</v>
      </c>
      <c r="N420" s="310">
        <f aca="true" t="shared" si="23" ref="N420:N425">TRUNC(AVERAGE(J418:J420),3)</f>
        <v>0.061</v>
      </c>
    </row>
    <row r="421" spans="3:14" ht="15.75" customHeight="1">
      <c r="C421" s="10">
        <v>2011</v>
      </c>
      <c r="D421" s="26">
        <v>0.083</v>
      </c>
      <c r="E421" s="12">
        <v>40788</v>
      </c>
      <c r="F421" s="26">
        <v>0.068</v>
      </c>
      <c r="G421" s="12">
        <v>40787</v>
      </c>
      <c r="H421" s="26">
        <v>0.067</v>
      </c>
      <c r="I421" s="12">
        <v>40702</v>
      </c>
      <c r="J421" s="16">
        <v>0.064</v>
      </c>
      <c r="K421" s="45">
        <v>40789</v>
      </c>
      <c r="L421" s="40">
        <v>1</v>
      </c>
      <c r="M421" s="10" t="s">
        <v>208</v>
      </c>
      <c r="N421" s="310">
        <f t="shared" si="23"/>
        <v>0.061</v>
      </c>
    </row>
    <row r="422" spans="3:14" ht="15.75" customHeight="1">
      <c r="C422" s="10">
        <v>2012</v>
      </c>
      <c r="D422" s="26">
        <v>0.098</v>
      </c>
      <c r="E422" s="12">
        <v>41088</v>
      </c>
      <c r="F422" s="26">
        <v>0.075</v>
      </c>
      <c r="G422" s="12">
        <v>41075</v>
      </c>
      <c r="H422" s="26">
        <v>0.071</v>
      </c>
      <c r="I422" s="12">
        <v>41102</v>
      </c>
      <c r="J422" s="16">
        <v>0.07</v>
      </c>
      <c r="K422" s="45">
        <v>41097</v>
      </c>
      <c r="L422" s="40">
        <v>1</v>
      </c>
      <c r="M422" s="10" t="s">
        <v>209</v>
      </c>
      <c r="N422" s="310">
        <f t="shared" si="23"/>
        <v>0.064</v>
      </c>
    </row>
    <row r="423" spans="1:14" ht="15.75" customHeight="1">
      <c r="A423" s="9" t="s">
        <v>198</v>
      </c>
      <c r="C423" s="10">
        <v>2013</v>
      </c>
      <c r="D423" s="16">
        <v>0.063</v>
      </c>
      <c r="E423" s="12">
        <v>41408</v>
      </c>
      <c r="F423" s="16">
        <v>0.061</v>
      </c>
      <c r="G423" s="12">
        <v>41546</v>
      </c>
      <c r="H423" s="16">
        <v>0.057</v>
      </c>
      <c r="I423" s="12">
        <v>41526</v>
      </c>
      <c r="J423" s="16">
        <v>0.057</v>
      </c>
      <c r="K423" s="45">
        <v>41430</v>
      </c>
      <c r="L423" s="40">
        <v>0</v>
      </c>
      <c r="M423" s="10" t="s">
        <v>220</v>
      </c>
      <c r="N423" s="310">
        <f t="shared" si="23"/>
        <v>0.063</v>
      </c>
    </row>
    <row r="424" spans="1:14" ht="15.75" customHeight="1">
      <c r="A424" s="9"/>
      <c r="C424" s="10">
        <v>2014</v>
      </c>
      <c r="D424" s="16">
        <v>0.062</v>
      </c>
      <c r="E424" s="12">
        <v>41784</v>
      </c>
      <c r="F424" s="16">
        <v>0.061</v>
      </c>
      <c r="G424" s="12">
        <v>41797</v>
      </c>
      <c r="H424" s="16">
        <v>0.059</v>
      </c>
      <c r="I424" s="12">
        <v>41799</v>
      </c>
      <c r="J424" s="16">
        <v>0.059</v>
      </c>
      <c r="K424" s="45">
        <v>41796</v>
      </c>
      <c r="L424" s="40">
        <v>0</v>
      </c>
      <c r="M424" s="10" t="s">
        <v>222</v>
      </c>
      <c r="N424" s="310">
        <f t="shared" si="23"/>
        <v>0.062</v>
      </c>
    </row>
    <row r="425" spans="1:14" ht="15.75" customHeight="1" thickBot="1">
      <c r="A425" s="9"/>
      <c r="C425" s="17">
        <v>2015</v>
      </c>
      <c r="D425" s="27">
        <v>0.066</v>
      </c>
      <c r="E425" s="19">
        <v>42131</v>
      </c>
      <c r="F425" s="27">
        <v>0.062</v>
      </c>
      <c r="G425" s="19">
        <v>42111</v>
      </c>
      <c r="H425" s="27">
        <v>0.059</v>
      </c>
      <c r="I425" s="19">
        <v>42126</v>
      </c>
      <c r="J425" s="27">
        <v>0.058</v>
      </c>
      <c r="K425" s="46">
        <v>42147</v>
      </c>
      <c r="L425" s="41">
        <v>0</v>
      </c>
      <c r="M425" s="17" t="s">
        <v>254</v>
      </c>
      <c r="N425" s="311">
        <f t="shared" si="23"/>
        <v>0.058</v>
      </c>
    </row>
    <row r="426" spans="1:14" ht="15.75" customHeight="1" thickBot="1">
      <c r="A426" s="9"/>
      <c r="C426" s="230"/>
      <c r="D426" s="231"/>
      <c r="E426" s="232"/>
      <c r="F426" s="231"/>
      <c r="G426" s="232"/>
      <c r="H426" s="231"/>
      <c r="I426" s="232"/>
      <c r="J426" s="233"/>
      <c r="K426" s="234"/>
      <c r="L426" s="266" t="s">
        <v>271</v>
      </c>
      <c r="M426" s="230"/>
      <c r="N426" s="317"/>
    </row>
    <row r="427" spans="1:14" ht="15.75" customHeight="1">
      <c r="A427" s="9"/>
      <c r="C427" s="10">
        <v>2016</v>
      </c>
      <c r="D427" s="16">
        <v>0.072</v>
      </c>
      <c r="E427" s="172">
        <v>42532</v>
      </c>
      <c r="F427" s="16">
        <v>0.072</v>
      </c>
      <c r="G427" s="172">
        <v>42514</v>
      </c>
      <c r="H427" s="16">
        <v>0.07</v>
      </c>
      <c r="I427" s="172">
        <v>42478</v>
      </c>
      <c r="J427" s="11">
        <v>0.069</v>
      </c>
      <c r="K427" s="181">
        <v>42573</v>
      </c>
      <c r="L427" s="40">
        <v>2</v>
      </c>
      <c r="M427" s="10" t="s">
        <v>260</v>
      </c>
      <c r="N427" s="310">
        <f>TRUNC(AVERAGE(J424:J427),3)</f>
        <v>0.062</v>
      </c>
    </row>
    <row r="428" spans="1:14" ht="15.75" customHeight="1" thickBot="1">
      <c r="A428" s="9"/>
      <c r="C428" s="17">
        <v>2017</v>
      </c>
      <c r="D428" s="27">
        <v>0.079</v>
      </c>
      <c r="E428" s="169">
        <v>42895</v>
      </c>
      <c r="F428" s="27">
        <v>0.069</v>
      </c>
      <c r="G428" s="169">
        <v>42935</v>
      </c>
      <c r="H428" s="27">
        <v>0.068</v>
      </c>
      <c r="I428" s="169">
        <v>42896</v>
      </c>
      <c r="J428" s="18">
        <v>0.068</v>
      </c>
      <c r="K428" s="169">
        <v>42889</v>
      </c>
      <c r="L428" s="41">
        <v>1</v>
      </c>
      <c r="M428" s="18" t="s">
        <v>302</v>
      </c>
      <c r="N428" s="310">
        <f>TRUNC(AVERAGE(J425:J428),3)</f>
        <v>0.065</v>
      </c>
    </row>
    <row r="429" spans="1:14" ht="15.75" customHeight="1">
      <c r="A429" s="9"/>
      <c r="C429" s="128"/>
      <c r="D429" s="129"/>
      <c r="E429" s="212"/>
      <c r="F429" s="129"/>
      <c r="G429" s="128"/>
      <c r="H429" s="129"/>
      <c r="I429" s="128"/>
      <c r="J429" s="128"/>
      <c r="K429" s="128"/>
      <c r="L429" s="213"/>
      <c r="M429" s="213"/>
      <c r="N429" s="213"/>
    </row>
    <row r="430" ht="15.75" customHeight="1" thickBot="1">
      <c r="A430" s="9"/>
    </row>
    <row r="431" spans="1:14" ht="15.75" customHeight="1">
      <c r="A431" s="55" t="s">
        <v>33</v>
      </c>
      <c r="C431" s="235"/>
      <c r="D431" s="236"/>
      <c r="E431" s="237"/>
      <c r="F431" s="236"/>
      <c r="G431" s="237"/>
      <c r="H431" s="236"/>
      <c r="I431" s="237"/>
      <c r="J431" s="238"/>
      <c r="K431" s="237"/>
      <c r="L431" s="239"/>
      <c r="M431" s="332" t="s">
        <v>56</v>
      </c>
      <c r="N431" s="331"/>
    </row>
    <row r="432" spans="1:14" ht="15.75" customHeight="1" thickBot="1">
      <c r="A432" s="158"/>
      <c r="C432" s="4" t="s">
        <v>2</v>
      </c>
      <c r="D432" s="96" t="s">
        <v>3</v>
      </c>
      <c r="E432" s="5" t="s">
        <v>58</v>
      </c>
      <c r="F432" s="96" t="s">
        <v>4</v>
      </c>
      <c r="G432" s="5" t="s">
        <v>58</v>
      </c>
      <c r="H432" s="96" t="s">
        <v>5</v>
      </c>
      <c r="I432" s="5" t="s">
        <v>58</v>
      </c>
      <c r="J432" s="6" t="s">
        <v>6</v>
      </c>
      <c r="K432" s="5" t="s">
        <v>58</v>
      </c>
      <c r="L432" s="142" t="s">
        <v>270</v>
      </c>
      <c r="M432" s="22" t="s">
        <v>142</v>
      </c>
      <c r="N432" s="8" t="s">
        <v>57</v>
      </c>
    </row>
    <row r="433" spans="1:14" ht="15.75" customHeight="1">
      <c r="A433" s="158" t="s">
        <v>224</v>
      </c>
      <c r="C433" s="10">
        <v>2008</v>
      </c>
      <c r="D433" s="26">
        <v>0.062</v>
      </c>
      <c r="E433" s="12">
        <v>39657</v>
      </c>
      <c r="F433" s="26">
        <v>0.061</v>
      </c>
      <c r="G433" s="12">
        <v>39647</v>
      </c>
      <c r="H433" s="26">
        <v>0.058</v>
      </c>
      <c r="I433" s="12">
        <v>39646</v>
      </c>
      <c r="J433" s="16">
        <v>0.058</v>
      </c>
      <c r="K433" s="45">
        <v>39574</v>
      </c>
      <c r="L433" s="40">
        <v>0</v>
      </c>
      <c r="M433" s="10" t="s">
        <v>188</v>
      </c>
      <c r="N433" s="310">
        <v>0.062</v>
      </c>
    </row>
    <row r="434" spans="1:14" ht="15.75" customHeight="1">
      <c r="A434" s="25" t="s">
        <v>184</v>
      </c>
      <c r="C434" s="10">
        <v>2009</v>
      </c>
      <c r="D434" s="26">
        <v>0.067</v>
      </c>
      <c r="E434" s="12">
        <v>39989</v>
      </c>
      <c r="F434" s="26">
        <v>0.06</v>
      </c>
      <c r="G434" s="12">
        <v>40061</v>
      </c>
      <c r="H434" s="26">
        <v>0.06</v>
      </c>
      <c r="I434" s="12">
        <v>40060</v>
      </c>
      <c r="J434" s="16">
        <v>0.059</v>
      </c>
      <c r="K434" s="45">
        <v>39988</v>
      </c>
      <c r="L434" s="40">
        <v>0</v>
      </c>
      <c r="M434" s="10" t="s">
        <v>199</v>
      </c>
      <c r="N434" s="310">
        <v>0.061</v>
      </c>
    </row>
    <row r="435" spans="3:14" ht="15.75" customHeight="1">
      <c r="C435" s="10">
        <v>2010</v>
      </c>
      <c r="D435" s="26">
        <v>0.065</v>
      </c>
      <c r="E435" s="12">
        <v>40324</v>
      </c>
      <c r="F435" s="26">
        <v>0.064</v>
      </c>
      <c r="G435" s="12">
        <v>40401</v>
      </c>
      <c r="H435" s="26">
        <v>0.064</v>
      </c>
      <c r="I435" s="12">
        <v>40400</v>
      </c>
      <c r="J435" s="16">
        <v>0.061</v>
      </c>
      <c r="K435" s="45">
        <v>40409</v>
      </c>
      <c r="L435" s="40">
        <v>0</v>
      </c>
      <c r="M435" s="10" t="s">
        <v>205</v>
      </c>
      <c r="N435" s="310">
        <f aca="true" t="shared" si="24" ref="N435:N440">TRUNC(AVERAGE(J433:J435),3)</f>
        <v>0.059</v>
      </c>
    </row>
    <row r="436" spans="2:14" ht="15.75" customHeight="1">
      <c r="B436" s="21"/>
      <c r="C436" s="10">
        <v>2011</v>
      </c>
      <c r="D436" s="26">
        <v>0.09</v>
      </c>
      <c r="E436" s="12">
        <v>40788</v>
      </c>
      <c r="F436" s="26">
        <v>0.084</v>
      </c>
      <c r="G436" s="12">
        <v>40745</v>
      </c>
      <c r="H436" s="26">
        <v>0.075</v>
      </c>
      <c r="I436" s="12">
        <v>40787</v>
      </c>
      <c r="J436" s="26">
        <v>0.073</v>
      </c>
      <c r="K436" s="45">
        <v>40733</v>
      </c>
      <c r="L436" s="40">
        <v>2</v>
      </c>
      <c r="M436" s="10" t="s">
        <v>208</v>
      </c>
      <c r="N436" s="310">
        <f t="shared" si="24"/>
        <v>0.064</v>
      </c>
    </row>
    <row r="437" spans="3:14" ht="15.75" customHeight="1">
      <c r="C437" s="10">
        <v>2012</v>
      </c>
      <c r="D437" s="26">
        <v>0.117</v>
      </c>
      <c r="E437" s="12">
        <v>41088</v>
      </c>
      <c r="F437" s="26">
        <v>0.082</v>
      </c>
      <c r="G437" s="12">
        <v>41124</v>
      </c>
      <c r="H437" s="26">
        <v>0.082</v>
      </c>
      <c r="I437" s="12">
        <v>41096</v>
      </c>
      <c r="J437" s="26">
        <v>0.081</v>
      </c>
      <c r="K437" s="45">
        <v>41107</v>
      </c>
      <c r="L437" s="40">
        <v>9</v>
      </c>
      <c r="M437" s="10" t="s">
        <v>209</v>
      </c>
      <c r="N437" s="310">
        <f t="shared" si="24"/>
        <v>0.071</v>
      </c>
    </row>
    <row r="438" spans="1:14" ht="15.75" customHeight="1">
      <c r="A438" s="9" t="s">
        <v>198</v>
      </c>
      <c r="C438" s="10">
        <v>2013</v>
      </c>
      <c r="D438" s="26">
        <v>0.074</v>
      </c>
      <c r="E438" s="12">
        <v>41408</v>
      </c>
      <c r="F438" s="26">
        <v>0.069</v>
      </c>
      <c r="G438" s="12">
        <v>41445</v>
      </c>
      <c r="H438" s="26">
        <v>0.068</v>
      </c>
      <c r="I438" s="12">
        <v>41505</v>
      </c>
      <c r="J438" s="26">
        <v>0.065</v>
      </c>
      <c r="K438" s="45">
        <v>41526</v>
      </c>
      <c r="L438" s="40">
        <v>0</v>
      </c>
      <c r="M438" s="10" t="s">
        <v>220</v>
      </c>
      <c r="N438" s="310">
        <f t="shared" si="24"/>
        <v>0.073</v>
      </c>
    </row>
    <row r="439" spans="1:14" ht="15.75" customHeight="1">
      <c r="A439" s="9"/>
      <c r="C439" s="10">
        <v>2014</v>
      </c>
      <c r="D439" s="26">
        <v>0.073</v>
      </c>
      <c r="E439" s="12">
        <v>41797</v>
      </c>
      <c r="F439" s="26">
        <v>0.07</v>
      </c>
      <c r="G439" s="12">
        <v>41791</v>
      </c>
      <c r="H439" s="26">
        <v>0.067</v>
      </c>
      <c r="I439" s="12">
        <v>41799</v>
      </c>
      <c r="J439" s="26">
        <v>0.067</v>
      </c>
      <c r="K439" s="45">
        <v>41796</v>
      </c>
      <c r="L439" s="40">
        <v>0</v>
      </c>
      <c r="M439" s="10" t="s">
        <v>222</v>
      </c>
      <c r="N439" s="310">
        <f t="shared" si="24"/>
        <v>0.071</v>
      </c>
    </row>
    <row r="440" spans="1:14" ht="15.75" customHeight="1" thickBot="1">
      <c r="A440" s="9"/>
      <c r="C440" s="17">
        <v>2015</v>
      </c>
      <c r="D440" s="126">
        <v>0.074</v>
      </c>
      <c r="E440" s="19">
        <v>42131</v>
      </c>
      <c r="F440" s="126">
        <v>0.067</v>
      </c>
      <c r="G440" s="19">
        <v>42165</v>
      </c>
      <c r="H440" s="126">
        <v>0.067</v>
      </c>
      <c r="I440" s="19">
        <v>42147</v>
      </c>
      <c r="J440" s="126">
        <v>0.066</v>
      </c>
      <c r="K440" s="46">
        <v>42112</v>
      </c>
      <c r="L440" s="41">
        <v>0</v>
      </c>
      <c r="M440" s="17" t="s">
        <v>259</v>
      </c>
      <c r="N440" s="311">
        <f t="shared" si="24"/>
        <v>0.066</v>
      </c>
    </row>
    <row r="441" spans="1:14" ht="15.75" customHeight="1" thickBot="1">
      <c r="A441" s="9"/>
      <c r="C441" s="230"/>
      <c r="D441" s="231"/>
      <c r="E441" s="232"/>
      <c r="F441" s="231"/>
      <c r="G441" s="232"/>
      <c r="H441" s="231"/>
      <c r="I441" s="232"/>
      <c r="J441" s="233"/>
      <c r="K441" s="234"/>
      <c r="L441" s="266" t="s">
        <v>271</v>
      </c>
      <c r="M441" s="230"/>
      <c r="N441" s="317"/>
    </row>
    <row r="442" spans="1:14" ht="15.75" customHeight="1">
      <c r="A442" s="9"/>
      <c r="C442" s="10">
        <v>2016</v>
      </c>
      <c r="D442" s="16">
        <v>0.076</v>
      </c>
      <c r="E442" s="172">
        <v>42532</v>
      </c>
      <c r="F442" s="16">
        <v>0.074</v>
      </c>
      <c r="G442" s="172">
        <v>42514</v>
      </c>
      <c r="H442" s="16">
        <v>0.072</v>
      </c>
      <c r="I442" s="172">
        <v>42546</v>
      </c>
      <c r="J442" s="11">
        <v>0.072</v>
      </c>
      <c r="K442" s="181">
        <v>42536</v>
      </c>
      <c r="L442" s="40">
        <v>6</v>
      </c>
      <c r="M442" s="10" t="s">
        <v>260</v>
      </c>
      <c r="N442" s="310">
        <f>TRUNC(AVERAGE(J439:J442),3)</f>
        <v>0.068</v>
      </c>
    </row>
    <row r="443" spans="1:14" ht="15.75" customHeight="1" thickBot="1">
      <c r="A443" s="9"/>
      <c r="C443" s="17">
        <v>2017</v>
      </c>
      <c r="D443" s="27">
        <v>0.08</v>
      </c>
      <c r="E443" s="169">
        <v>42895</v>
      </c>
      <c r="F443" s="27">
        <v>0.073</v>
      </c>
      <c r="G443" s="169">
        <v>42922</v>
      </c>
      <c r="H443" s="27">
        <v>0.073</v>
      </c>
      <c r="I443" s="169">
        <v>42896</v>
      </c>
      <c r="J443" s="18">
        <v>0.072</v>
      </c>
      <c r="K443" s="169">
        <v>42889</v>
      </c>
      <c r="L443" s="41">
        <v>4</v>
      </c>
      <c r="M443" s="18" t="s">
        <v>302</v>
      </c>
      <c r="N443" s="310">
        <f>TRUNC(AVERAGE(J440:J443),3)</f>
        <v>0.07</v>
      </c>
    </row>
    <row r="444" spans="1:14" ht="15.75" customHeight="1">
      <c r="A444" s="9"/>
      <c r="C444" s="128"/>
      <c r="D444" s="129"/>
      <c r="E444" s="212"/>
      <c r="F444" s="129"/>
      <c r="G444" s="128"/>
      <c r="H444" s="129"/>
      <c r="I444" s="128"/>
      <c r="J444" s="128"/>
      <c r="K444" s="128"/>
      <c r="L444" s="213"/>
      <c r="M444" s="213"/>
      <c r="N444" s="213"/>
    </row>
    <row r="445" ht="15.75" customHeight="1" thickBot="1">
      <c r="A445" s="9"/>
    </row>
    <row r="446" spans="1:14" ht="15.75" customHeight="1">
      <c r="A446" s="55" t="s">
        <v>33</v>
      </c>
      <c r="C446" s="235"/>
      <c r="D446" s="236"/>
      <c r="E446" s="237"/>
      <c r="F446" s="236"/>
      <c r="G446" s="237"/>
      <c r="H446" s="236"/>
      <c r="I446" s="237"/>
      <c r="J446" s="238"/>
      <c r="K446" s="237"/>
      <c r="L446" s="239"/>
      <c r="M446" s="332" t="s">
        <v>56</v>
      </c>
      <c r="N446" s="331"/>
    </row>
    <row r="447" spans="1:14" ht="15.75" customHeight="1" thickBot="1">
      <c r="A447" s="48"/>
      <c r="C447" s="4" t="s">
        <v>2</v>
      </c>
      <c r="D447" s="96" t="s">
        <v>3</v>
      </c>
      <c r="E447" s="5" t="s">
        <v>58</v>
      </c>
      <c r="F447" s="96" t="s">
        <v>4</v>
      </c>
      <c r="G447" s="5" t="s">
        <v>58</v>
      </c>
      <c r="H447" s="96" t="s">
        <v>5</v>
      </c>
      <c r="I447" s="5" t="s">
        <v>58</v>
      </c>
      <c r="J447" s="6" t="s">
        <v>6</v>
      </c>
      <c r="K447" s="5" t="s">
        <v>58</v>
      </c>
      <c r="L447" s="142" t="s">
        <v>270</v>
      </c>
      <c r="M447" s="22" t="s">
        <v>142</v>
      </c>
      <c r="N447" s="8" t="s">
        <v>57</v>
      </c>
    </row>
    <row r="448" spans="1:14" ht="15.75" customHeight="1">
      <c r="A448" s="158" t="s">
        <v>211</v>
      </c>
      <c r="C448" s="10">
        <v>2008</v>
      </c>
      <c r="D448" s="26">
        <v>0.073</v>
      </c>
      <c r="E448" s="12">
        <v>39574</v>
      </c>
      <c r="F448" s="16">
        <v>0.071</v>
      </c>
      <c r="G448" s="12">
        <v>39647</v>
      </c>
      <c r="H448" s="16">
        <v>0.07</v>
      </c>
      <c r="I448" s="12">
        <v>39657</v>
      </c>
      <c r="J448" s="16">
        <v>0.069</v>
      </c>
      <c r="K448" s="45">
        <v>39658</v>
      </c>
      <c r="L448" s="40">
        <v>0</v>
      </c>
      <c r="M448" s="10" t="s">
        <v>188</v>
      </c>
      <c r="N448" s="310">
        <v>0.073</v>
      </c>
    </row>
    <row r="449" spans="1:14" ht="15.75" customHeight="1">
      <c r="A449" s="25" t="s">
        <v>117</v>
      </c>
      <c r="C449" s="10">
        <v>2009</v>
      </c>
      <c r="D449" s="26">
        <v>0.069</v>
      </c>
      <c r="E449" s="12">
        <v>39989</v>
      </c>
      <c r="F449" s="16">
        <v>0.063</v>
      </c>
      <c r="G449" s="12">
        <v>39953</v>
      </c>
      <c r="H449" s="16">
        <v>0.062</v>
      </c>
      <c r="I449" s="12">
        <v>39954</v>
      </c>
      <c r="J449" s="16">
        <v>0.062</v>
      </c>
      <c r="K449" s="45">
        <v>39920</v>
      </c>
      <c r="L449" s="40">
        <v>0</v>
      </c>
      <c r="M449" s="10" t="s">
        <v>199</v>
      </c>
      <c r="N449" s="310">
        <v>0.071</v>
      </c>
    </row>
    <row r="450" spans="2:14" ht="15.75" customHeight="1">
      <c r="B450" s="48"/>
      <c r="C450" s="10">
        <v>2010</v>
      </c>
      <c r="D450" s="26">
        <v>0.065</v>
      </c>
      <c r="E450" s="12">
        <v>40324</v>
      </c>
      <c r="F450" s="16">
        <v>0.061</v>
      </c>
      <c r="G450" s="12">
        <v>40409</v>
      </c>
      <c r="H450" s="16">
        <v>0.061</v>
      </c>
      <c r="I450" s="12">
        <v>40400</v>
      </c>
      <c r="J450" s="16">
        <v>0.06</v>
      </c>
      <c r="K450" s="45">
        <v>40401</v>
      </c>
      <c r="L450" s="40">
        <v>0</v>
      </c>
      <c r="M450" s="10" t="s">
        <v>205</v>
      </c>
      <c r="N450" s="310">
        <f aca="true" t="shared" si="25" ref="N450:N455">TRUNC(AVERAGE(J448:J450),3)</f>
        <v>0.063</v>
      </c>
    </row>
    <row r="451" spans="3:14" ht="15.75" customHeight="1">
      <c r="C451" s="10">
        <v>2011</v>
      </c>
      <c r="D451" s="26">
        <v>0.085</v>
      </c>
      <c r="E451" s="12">
        <v>40788</v>
      </c>
      <c r="F451" s="26">
        <v>0.081</v>
      </c>
      <c r="G451" s="12">
        <v>40745</v>
      </c>
      <c r="H451" s="26">
        <v>0.074</v>
      </c>
      <c r="I451" s="12">
        <v>40787</v>
      </c>
      <c r="J451" s="16">
        <v>0.071</v>
      </c>
      <c r="K451" s="45">
        <v>40740</v>
      </c>
      <c r="L451" s="40">
        <v>2</v>
      </c>
      <c r="M451" s="10" t="s">
        <v>208</v>
      </c>
      <c r="N451" s="310">
        <f t="shared" si="25"/>
        <v>0.064</v>
      </c>
    </row>
    <row r="452" spans="1:14" ht="15.75" customHeight="1">
      <c r="A452" s="158" t="s">
        <v>232</v>
      </c>
      <c r="C452" s="10" t="s">
        <v>261</v>
      </c>
      <c r="D452" s="26">
        <v>0.113</v>
      </c>
      <c r="E452" s="12">
        <v>41088</v>
      </c>
      <c r="F452" s="26">
        <v>0.091</v>
      </c>
      <c r="G452" s="12">
        <v>41113</v>
      </c>
      <c r="H452" s="26">
        <v>0.08</v>
      </c>
      <c r="I452" s="12">
        <v>41107</v>
      </c>
      <c r="J452" s="16">
        <v>0.077</v>
      </c>
      <c r="K452" s="45">
        <v>41146</v>
      </c>
      <c r="L452" s="40">
        <v>4</v>
      </c>
      <c r="M452" s="10" t="s">
        <v>299</v>
      </c>
      <c r="N452" s="310">
        <f t="shared" si="25"/>
        <v>0.069</v>
      </c>
    </row>
    <row r="453" spans="1:14" ht="15.75" customHeight="1">
      <c r="A453" s="25" t="s">
        <v>212</v>
      </c>
      <c r="C453" s="10">
        <v>2013</v>
      </c>
      <c r="D453" s="11">
        <v>0.068</v>
      </c>
      <c r="E453" s="12">
        <v>41408</v>
      </c>
      <c r="F453" s="16">
        <v>0.061</v>
      </c>
      <c r="G453" s="12">
        <v>41505</v>
      </c>
      <c r="H453" s="16">
        <v>0.061</v>
      </c>
      <c r="I453" s="12">
        <v>41445</v>
      </c>
      <c r="J453" s="16">
        <v>0.059</v>
      </c>
      <c r="K453" s="45">
        <v>41526</v>
      </c>
      <c r="L453" s="40">
        <v>0</v>
      </c>
      <c r="M453" s="10" t="s">
        <v>298</v>
      </c>
      <c r="N453" s="310">
        <f t="shared" si="25"/>
        <v>0.069</v>
      </c>
    </row>
    <row r="454" spans="1:14" ht="15.75" customHeight="1">
      <c r="A454" s="9"/>
      <c r="C454" s="10">
        <v>2014</v>
      </c>
      <c r="D454" s="16">
        <v>0.07</v>
      </c>
      <c r="E454" s="12">
        <v>41797</v>
      </c>
      <c r="F454" s="16">
        <v>0.067</v>
      </c>
      <c r="G454" s="12">
        <v>41791</v>
      </c>
      <c r="H454" s="16">
        <v>0.065</v>
      </c>
      <c r="I454" s="12">
        <v>41784</v>
      </c>
      <c r="J454" s="16">
        <v>0.064</v>
      </c>
      <c r="K454" s="45">
        <v>41799</v>
      </c>
      <c r="L454" s="40">
        <v>0</v>
      </c>
      <c r="M454" s="10" t="s">
        <v>297</v>
      </c>
      <c r="N454" s="310">
        <f t="shared" si="25"/>
        <v>0.066</v>
      </c>
    </row>
    <row r="455" spans="1:14" ht="15.75" customHeight="1" thickBot="1">
      <c r="A455" s="9"/>
      <c r="C455" s="17">
        <v>2015</v>
      </c>
      <c r="D455" s="27">
        <v>0.071</v>
      </c>
      <c r="E455" s="19">
        <v>42131</v>
      </c>
      <c r="F455" s="27">
        <v>0.065</v>
      </c>
      <c r="G455" s="19">
        <v>42165</v>
      </c>
      <c r="H455" s="27">
        <v>0.064</v>
      </c>
      <c r="I455" s="19">
        <v>42147</v>
      </c>
      <c r="J455" s="27">
        <v>0.064</v>
      </c>
      <c r="K455" s="46">
        <v>42126</v>
      </c>
      <c r="L455" s="41">
        <v>0</v>
      </c>
      <c r="M455" s="17" t="s">
        <v>254</v>
      </c>
      <c r="N455" s="311">
        <f t="shared" si="25"/>
        <v>0.062</v>
      </c>
    </row>
    <row r="456" spans="1:14" ht="15.75" customHeight="1" thickBot="1">
      <c r="A456" s="9"/>
      <c r="C456" s="230"/>
      <c r="D456" s="231"/>
      <c r="E456" s="232"/>
      <c r="F456" s="231"/>
      <c r="G456" s="232"/>
      <c r="H456" s="231"/>
      <c r="I456" s="232"/>
      <c r="J456" s="233"/>
      <c r="K456" s="234"/>
      <c r="L456" s="266" t="s">
        <v>271</v>
      </c>
      <c r="M456" s="230"/>
      <c r="N456" s="317"/>
    </row>
    <row r="457" spans="3:14" ht="15.75" customHeight="1">
      <c r="C457" s="10">
        <v>2016</v>
      </c>
      <c r="D457" s="16">
        <v>0.076</v>
      </c>
      <c r="E457" s="172">
        <v>42592</v>
      </c>
      <c r="F457" s="16">
        <v>0.072</v>
      </c>
      <c r="G457" s="172">
        <v>42514</v>
      </c>
      <c r="H457" s="16">
        <v>0.071</v>
      </c>
      <c r="I457" s="172">
        <v>42536</v>
      </c>
      <c r="J457" s="11">
        <v>0.071</v>
      </c>
      <c r="K457" s="181">
        <v>42532</v>
      </c>
      <c r="L457" s="40">
        <v>6</v>
      </c>
      <c r="M457" s="10" t="s">
        <v>260</v>
      </c>
      <c r="N457" s="310">
        <f>TRUNC(AVERAGE(J454:J457),3)</f>
        <v>0.066</v>
      </c>
    </row>
    <row r="458" spans="3:14" ht="15.75" customHeight="1" thickBot="1">
      <c r="C458" s="17">
        <v>2017</v>
      </c>
      <c r="D458" s="27">
        <v>0.077</v>
      </c>
      <c r="E458" s="169">
        <v>42895</v>
      </c>
      <c r="F458" s="27">
        <v>0.07</v>
      </c>
      <c r="G458" s="169">
        <v>42934</v>
      </c>
      <c r="H458" s="27">
        <v>0.07</v>
      </c>
      <c r="I458" s="169">
        <v>42896</v>
      </c>
      <c r="J458" s="18">
        <v>0.068</v>
      </c>
      <c r="K458" s="169">
        <v>42922</v>
      </c>
      <c r="L458" s="41">
        <v>1</v>
      </c>
      <c r="M458" s="18" t="s">
        <v>302</v>
      </c>
      <c r="N458" s="310">
        <f>TRUNC(AVERAGE(J455:J458),3)</f>
        <v>0.067</v>
      </c>
    </row>
    <row r="459" spans="3:14" ht="15.75" customHeight="1">
      <c r="C459" s="258" t="s">
        <v>300</v>
      </c>
      <c r="D459" s="129"/>
      <c r="E459" s="212"/>
      <c r="F459" s="129"/>
      <c r="G459" s="128"/>
      <c r="H459" s="129"/>
      <c r="I459" s="128"/>
      <c r="J459" s="128"/>
      <c r="K459" s="128"/>
      <c r="L459" s="213"/>
      <c r="M459" s="213"/>
      <c r="N459" s="213"/>
    </row>
    <row r="460" spans="3:14" ht="15.75" customHeight="1">
      <c r="C460" s="259" t="s">
        <v>265</v>
      </c>
      <c r="D460" s="102"/>
      <c r="E460" s="214"/>
      <c r="F460" s="102"/>
      <c r="G460" s="60"/>
      <c r="H460" s="102"/>
      <c r="I460" s="60"/>
      <c r="J460" s="60"/>
      <c r="K460" s="60"/>
      <c r="L460" s="167"/>
      <c r="M460" s="167"/>
      <c r="N460" s="167"/>
    </row>
    <row r="461" ht="15.75" customHeight="1">
      <c r="C461" s="130"/>
    </row>
    <row r="462" ht="15.75" customHeight="1" thickBot="1"/>
    <row r="463" spans="1:14" ht="15.75" customHeight="1">
      <c r="A463" s="55" t="s">
        <v>36</v>
      </c>
      <c r="C463" s="235"/>
      <c r="D463" s="236"/>
      <c r="E463" s="237"/>
      <c r="F463" s="236"/>
      <c r="G463" s="237"/>
      <c r="H463" s="236"/>
      <c r="I463" s="237"/>
      <c r="J463" s="238"/>
      <c r="K463" s="237"/>
      <c r="L463" s="239"/>
      <c r="M463" s="332" t="s">
        <v>56</v>
      </c>
      <c r="N463" s="331"/>
    </row>
    <row r="464" spans="1:14" ht="15.75" customHeight="1" thickBot="1">
      <c r="A464" s="9"/>
      <c r="C464" s="134" t="s">
        <v>2</v>
      </c>
      <c r="D464" s="135" t="s">
        <v>3</v>
      </c>
      <c r="E464" s="136" t="s">
        <v>58</v>
      </c>
      <c r="F464" s="135" t="s">
        <v>4</v>
      </c>
      <c r="G464" s="136" t="s">
        <v>58</v>
      </c>
      <c r="H464" s="135" t="s">
        <v>5</v>
      </c>
      <c r="I464" s="136" t="s">
        <v>58</v>
      </c>
      <c r="J464" s="59" t="s">
        <v>6</v>
      </c>
      <c r="K464" s="136" t="s">
        <v>58</v>
      </c>
      <c r="L464" s="142" t="s">
        <v>270</v>
      </c>
      <c r="M464" s="137" t="s">
        <v>142</v>
      </c>
      <c r="N464" s="138" t="s">
        <v>57</v>
      </c>
    </row>
    <row r="465" spans="1:14" ht="15.75" customHeight="1">
      <c r="A465" s="158" t="s">
        <v>141</v>
      </c>
      <c r="B465" s="60"/>
      <c r="C465" s="343" t="s">
        <v>192</v>
      </c>
      <c r="D465" s="344"/>
      <c r="E465" s="344"/>
      <c r="F465" s="344"/>
      <c r="G465" s="344"/>
      <c r="H465" s="344"/>
      <c r="I465" s="344"/>
      <c r="J465" s="344"/>
      <c r="K465" s="345"/>
      <c r="L465" s="307"/>
      <c r="M465" s="312"/>
      <c r="N465" s="313"/>
    </row>
    <row r="466" spans="1:14" ht="15.75" customHeight="1">
      <c r="A466" s="25" t="s">
        <v>121</v>
      </c>
      <c r="C466" s="10">
        <v>2008</v>
      </c>
      <c r="D466" s="94">
        <v>0.075</v>
      </c>
      <c r="E466" s="12">
        <v>39647</v>
      </c>
      <c r="F466" s="16">
        <v>0.075</v>
      </c>
      <c r="G466" s="12">
        <v>39625</v>
      </c>
      <c r="H466" s="16">
        <v>0.074</v>
      </c>
      <c r="I466" s="12">
        <v>39646</v>
      </c>
      <c r="J466" s="16">
        <v>0.071</v>
      </c>
      <c r="K466" s="45">
        <v>39574</v>
      </c>
      <c r="L466" s="40">
        <v>0</v>
      </c>
      <c r="M466" s="10" t="s">
        <v>188</v>
      </c>
      <c r="N466" s="310">
        <v>0.075</v>
      </c>
    </row>
    <row r="467" spans="3:14" ht="15.75" customHeight="1">
      <c r="C467" s="10">
        <v>2009</v>
      </c>
      <c r="D467" s="94">
        <v>0.079</v>
      </c>
      <c r="E467" s="152">
        <v>39989</v>
      </c>
      <c r="F467" s="94">
        <v>0.075</v>
      </c>
      <c r="G467" s="152">
        <v>39954</v>
      </c>
      <c r="H467" s="94">
        <v>0.074</v>
      </c>
      <c r="I467" s="152">
        <v>39988</v>
      </c>
      <c r="J467" s="94">
        <v>0.073</v>
      </c>
      <c r="K467" s="197">
        <v>39953</v>
      </c>
      <c r="L467" s="40">
        <v>1</v>
      </c>
      <c r="M467" s="10" t="s">
        <v>199</v>
      </c>
      <c r="N467" s="310">
        <v>0.075</v>
      </c>
    </row>
    <row r="468" spans="3:14" ht="15.75" customHeight="1">
      <c r="C468" s="10">
        <v>2010</v>
      </c>
      <c r="D468" s="94">
        <v>0.071</v>
      </c>
      <c r="E468" s="152">
        <v>40283</v>
      </c>
      <c r="F468" s="94">
        <v>0.071</v>
      </c>
      <c r="G468" s="152">
        <v>40278</v>
      </c>
      <c r="H468" s="94">
        <v>0.071</v>
      </c>
      <c r="I468" s="152">
        <v>40409</v>
      </c>
      <c r="J468" s="94">
        <v>0.069</v>
      </c>
      <c r="K468" s="197">
        <v>40282</v>
      </c>
      <c r="L468" s="40">
        <v>0</v>
      </c>
      <c r="M468" s="10" t="s">
        <v>205</v>
      </c>
      <c r="N468" s="310">
        <f aca="true" t="shared" si="26" ref="N468:N473">TRUNC(AVERAGE(J466:J468),3)</f>
        <v>0.071</v>
      </c>
    </row>
    <row r="469" spans="3:14" ht="15.75" customHeight="1">
      <c r="C469" s="10">
        <v>2011</v>
      </c>
      <c r="D469" s="26">
        <v>0.087</v>
      </c>
      <c r="E469" s="12">
        <v>40788</v>
      </c>
      <c r="F469" s="26">
        <v>0.085</v>
      </c>
      <c r="G469" s="12">
        <v>40787</v>
      </c>
      <c r="H469" s="26">
        <v>0.085</v>
      </c>
      <c r="I469" s="12">
        <v>40745</v>
      </c>
      <c r="J469" s="26">
        <v>0.081</v>
      </c>
      <c r="K469" s="45">
        <v>40741</v>
      </c>
      <c r="L469" s="40">
        <v>6</v>
      </c>
      <c r="M469" s="10" t="s">
        <v>208</v>
      </c>
      <c r="N469" s="310">
        <f t="shared" si="26"/>
        <v>0.074</v>
      </c>
    </row>
    <row r="470" spans="3:14" ht="15.75" customHeight="1">
      <c r="C470" s="10">
        <v>2012</v>
      </c>
      <c r="D470" s="165">
        <v>0.105</v>
      </c>
      <c r="E470" s="166">
        <v>41088</v>
      </c>
      <c r="F470" s="165">
        <v>0.104</v>
      </c>
      <c r="G470" s="166">
        <v>41113</v>
      </c>
      <c r="H470" s="165">
        <v>0.084</v>
      </c>
      <c r="I470" s="166">
        <v>41096</v>
      </c>
      <c r="J470" s="26">
        <v>0.082</v>
      </c>
      <c r="K470" s="198">
        <v>41124</v>
      </c>
      <c r="L470" s="40">
        <v>12</v>
      </c>
      <c r="M470" s="10" t="s">
        <v>209</v>
      </c>
      <c r="N470" s="310">
        <f t="shared" si="26"/>
        <v>0.077</v>
      </c>
    </row>
    <row r="471" spans="3:14" ht="15.75" customHeight="1">
      <c r="C471" s="10">
        <v>2013</v>
      </c>
      <c r="D471" s="16">
        <v>0.074</v>
      </c>
      <c r="E471" s="166">
        <v>41408</v>
      </c>
      <c r="F471" s="16">
        <v>0.072</v>
      </c>
      <c r="G471" s="172">
        <v>41445</v>
      </c>
      <c r="H471" s="16">
        <v>0.072</v>
      </c>
      <c r="I471" s="172">
        <v>41527</v>
      </c>
      <c r="J471" s="16">
        <v>0.069</v>
      </c>
      <c r="K471" s="181">
        <v>41436</v>
      </c>
      <c r="L471" s="40">
        <v>0</v>
      </c>
      <c r="M471" s="10" t="s">
        <v>220</v>
      </c>
      <c r="N471" s="310">
        <f t="shared" si="26"/>
        <v>0.077</v>
      </c>
    </row>
    <row r="472" spans="1:14" ht="15.75" customHeight="1">
      <c r="A472" s="153"/>
      <c r="B472" s="147"/>
      <c r="C472" s="10">
        <v>2014</v>
      </c>
      <c r="D472" s="187">
        <v>0.076</v>
      </c>
      <c r="E472" s="166">
        <v>41797</v>
      </c>
      <c r="F472" s="187">
        <v>0.071</v>
      </c>
      <c r="G472" s="188">
        <v>41791</v>
      </c>
      <c r="H472" s="187">
        <v>0.069</v>
      </c>
      <c r="I472" s="188">
        <v>41784</v>
      </c>
      <c r="J472" s="187">
        <v>0.067</v>
      </c>
      <c r="K472" s="199">
        <v>41750</v>
      </c>
      <c r="L472" s="40">
        <v>1</v>
      </c>
      <c r="M472" s="10" t="s">
        <v>222</v>
      </c>
      <c r="N472" s="310">
        <f t="shared" si="26"/>
        <v>0.072</v>
      </c>
    </row>
    <row r="473" spans="1:14" ht="15.75" customHeight="1" thickBot="1">
      <c r="A473" s="153"/>
      <c r="B473" s="147"/>
      <c r="C473" s="17">
        <v>2015</v>
      </c>
      <c r="D473" s="200">
        <v>0.076</v>
      </c>
      <c r="E473" s="201">
        <v>42165</v>
      </c>
      <c r="F473" s="200">
        <v>0.074</v>
      </c>
      <c r="G473" s="201">
        <v>42131</v>
      </c>
      <c r="H473" s="200">
        <v>0.068</v>
      </c>
      <c r="I473" s="201">
        <v>42190</v>
      </c>
      <c r="J473" s="200">
        <v>0.067</v>
      </c>
      <c r="K473" s="201">
        <v>42126</v>
      </c>
      <c r="L473" s="41">
        <v>1</v>
      </c>
      <c r="M473" s="17" t="s">
        <v>254</v>
      </c>
      <c r="N473" s="311">
        <f t="shared" si="26"/>
        <v>0.067</v>
      </c>
    </row>
    <row r="474" spans="1:14" ht="15.75" customHeight="1" thickBot="1">
      <c r="A474" s="9"/>
      <c r="C474" s="230"/>
      <c r="D474" s="231"/>
      <c r="E474" s="232"/>
      <c r="F474" s="231"/>
      <c r="G474" s="232"/>
      <c r="H474" s="231"/>
      <c r="I474" s="232"/>
      <c r="J474" s="233"/>
      <c r="K474" s="234"/>
      <c r="L474" s="266" t="s">
        <v>271</v>
      </c>
      <c r="M474" s="230"/>
      <c r="N474" s="317"/>
    </row>
    <row r="475" spans="1:14" ht="15.75" customHeight="1">
      <c r="A475" s="9"/>
      <c r="C475" s="10">
        <v>2016</v>
      </c>
      <c r="D475" s="16">
        <v>0.079</v>
      </c>
      <c r="E475" s="172">
        <v>42843</v>
      </c>
      <c r="F475" s="16">
        <v>0.078</v>
      </c>
      <c r="G475" s="172">
        <v>42879</v>
      </c>
      <c r="H475" s="16">
        <v>0.078</v>
      </c>
      <c r="I475" s="172">
        <v>42901</v>
      </c>
      <c r="J475" s="11">
        <v>0.077</v>
      </c>
      <c r="K475" s="181">
        <v>42911</v>
      </c>
      <c r="L475" s="40">
        <v>9</v>
      </c>
      <c r="M475" s="10" t="s">
        <v>308</v>
      </c>
      <c r="N475" s="310">
        <f>TRUNC(AVERAGE(0.066,0.068,J475),3)</f>
        <v>0.07</v>
      </c>
    </row>
    <row r="476" spans="1:14" ht="15.75" customHeight="1" thickBot="1">
      <c r="A476" s="9"/>
      <c r="C476" s="17">
        <v>2017</v>
      </c>
      <c r="D476" s="27">
        <v>0.078</v>
      </c>
      <c r="E476" s="169">
        <v>42895</v>
      </c>
      <c r="F476" s="27">
        <v>0.073</v>
      </c>
      <c r="G476" s="169">
        <v>42922</v>
      </c>
      <c r="H476" s="27">
        <v>0.072</v>
      </c>
      <c r="I476" s="169">
        <v>42901</v>
      </c>
      <c r="J476" s="18">
        <v>0.072</v>
      </c>
      <c r="K476" s="169">
        <v>42896</v>
      </c>
      <c r="L476" s="41">
        <v>6</v>
      </c>
      <c r="M476" s="18" t="s">
        <v>307</v>
      </c>
      <c r="N476" s="311">
        <f>TRUNC(AVERAGE(0.068,J475:J476),3)</f>
        <v>0.072</v>
      </c>
    </row>
    <row r="477" spans="1:14" ht="15.75" customHeight="1">
      <c r="A477" s="9"/>
      <c r="C477" s="329" t="s">
        <v>309</v>
      </c>
      <c r="D477" s="16"/>
      <c r="E477" s="172"/>
      <c r="F477" s="16"/>
      <c r="G477" s="172"/>
      <c r="H477" s="16"/>
      <c r="I477" s="172"/>
      <c r="J477" s="11"/>
      <c r="K477" s="172"/>
      <c r="L477" s="11"/>
      <c r="M477" s="11"/>
      <c r="N477" s="16"/>
    </row>
    <row r="478" spans="1:14" ht="15.75" customHeight="1">
      <c r="A478" s="9"/>
      <c r="C478" s="329" t="s">
        <v>310</v>
      </c>
      <c r="D478" s="16"/>
      <c r="E478" s="172"/>
      <c r="F478" s="16"/>
      <c r="G478" s="172"/>
      <c r="H478" s="16"/>
      <c r="I478" s="172"/>
      <c r="J478" s="11"/>
      <c r="K478" s="172"/>
      <c r="L478" s="11"/>
      <c r="M478" s="11"/>
      <c r="N478" s="16"/>
    </row>
    <row r="479" spans="1:14" ht="15.75" customHeight="1">
      <c r="A479" s="9"/>
      <c r="C479" s="60"/>
      <c r="D479" s="102"/>
      <c r="E479" s="214"/>
      <c r="F479" s="102"/>
      <c r="G479" s="60"/>
      <c r="H479" s="102"/>
      <c r="I479" s="60"/>
      <c r="J479" s="60"/>
      <c r="K479" s="60"/>
      <c r="L479" s="167"/>
      <c r="M479" s="167"/>
      <c r="N479" s="167"/>
    </row>
    <row r="480" ht="15.75" customHeight="1">
      <c r="A480" s="9"/>
    </row>
    <row r="481" spans="1:5" ht="15.75" customHeight="1">
      <c r="A481" s="9"/>
      <c r="E481" s="62" t="s">
        <v>186</v>
      </c>
    </row>
    <row r="482" spans="1:5" ht="15.75" customHeight="1">
      <c r="A482" s="9"/>
      <c r="E482" s="56" t="s">
        <v>0</v>
      </c>
    </row>
    <row r="483" ht="15.75" customHeight="1" thickBot="1">
      <c r="A483" s="9"/>
    </row>
    <row r="484" spans="1:14" ht="15.75" customHeight="1">
      <c r="A484" s="56" t="s">
        <v>50</v>
      </c>
      <c r="C484" s="215"/>
      <c r="D484" s="216"/>
      <c r="E484" s="217"/>
      <c r="F484" s="216"/>
      <c r="G484" s="217"/>
      <c r="H484" s="216"/>
      <c r="I484" s="217"/>
      <c r="J484" s="218"/>
      <c r="K484" s="217"/>
      <c r="L484" s="245"/>
      <c r="M484" s="332" t="s">
        <v>56</v>
      </c>
      <c r="N484" s="331"/>
    </row>
    <row r="485" spans="1:14" ht="15.75" customHeight="1" thickBot="1">
      <c r="A485" s="66"/>
      <c r="C485" s="4" t="s">
        <v>2</v>
      </c>
      <c r="D485" s="96" t="s">
        <v>3</v>
      </c>
      <c r="E485" s="5" t="s">
        <v>58</v>
      </c>
      <c r="F485" s="96" t="s">
        <v>4</v>
      </c>
      <c r="G485" s="5" t="s">
        <v>58</v>
      </c>
      <c r="H485" s="96" t="s">
        <v>5</v>
      </c>
      <c r="I485" s="5" t="s">
        <v>58</v>
      </c>
      <c r="J485" s="6" t="s">
        <v>6</v>
      </c>
      <c r="K485" s="5" t="s">
        <v>58</v>
      </c>
      <c r="L485" s="142" t="s">
        <v>270</v>
      </c>
      <c r="M485" s="63" t="s">
        <v>142</v>
      </c>
      <c r="N485" s="64" t="s">
        <v>57</v>
      </c>
    </row>
    <row r="486" spans="1:14" ht="15.75" customHeight="1">
      <c r="A486" s="159" t="s">
        <v>51</v>
      </c>
      <c r="C486" s="10">
        <v>2008</v>
      </c>
      <c r="D486" s="26">
        <v>0.069</v>
      </c>
      <c r="E486" s="12">
        <v>39561</v>
      </c>
      <c r="F486" s="16">
        <v>0.068</v>
      </c>
      <c r="G486" s="12">
        <v>39619</v>
      </c>
      <c r="H486" s="16">
        <v>0.066</v>
      </c>
      <c r="I486" s="12">
        <v>39646</v>
      </c>
      <c r="J486" s="16">
        <v>0.065</v>
      </c>
      <c r="K486" s="45">
        <v>39693</v>
      </c>
      <c r="L486" s="40">
        <v>0</v>
      </c>
      <c r="M486" s="10" t="s">
        <v>188</v>
      </c>
      <c r="N486" s="310">
        <v>0.072</v>
      </c>
    </row>
    <row r="487" spans="1:14" ht="15.75" customHeight="1">
      <c r="A487" s="25" t="s">
        <v>133</v>
      </c>
      <c r="C487" s="10">
        <v>2009</v>
      </c>
      <c r="D487" s="26">
        <v>0.066</v>
      </c>
      <c r="E487" s="12">
        <v>39955</v>
      </c>
      <c r="F487" s="16">
        <v>0.065</v>
      </c>
      <c r="G487" s="12">
        <v>39953</v>
      </c>
      <c r="H487" s="16">
        <v>0.064</v>
      </c>
      <c r="I487" s="12">
        <v>39957</v>
      </c>
      <c r="J487" s="16">
        <v>0.063</v>
      </c>
      <c r="K487" s="45">
        <v>39990</v>
      </c>
      <c r="L487" s="40">
        <v>0</v>
      </c>
      <c r="M487" s="10" t="s">
        <v>199</v>
      </c>
      <c r="N487" s="310">
        <v>0.068</v>
      </c>
    </row>
    <row r="488" spans="3:14" ht="15.75" customHeight="1">
      <c r="C488" s="10">
        <v>2010</v>
      </c>
      <c r="D488" s="26">
        <v>0.076</v>
      </c>
      <c r="E488" s="12">
        <v>40410</v>
      </c>
      <c r="F488" s="16">
        <v>0.074</v>
      </c>
      <c r="G488" s="12">
        <v>40328</v>
      </c>
      <c r="H488" s="16">
        <v>0.072</v>
      </c>
      <c r="I488" s="12">
        <v>40362</v>
      </c>
      <c r="J488" s="16">
        <v>0.072</v>
      </c>
      <c r="K488" s="45">
        <v>40282</v>
      </c>
      <c r="L488" s="40">
        <v>1</v>
      </c>
      <c r="M488" s="10" t="s">
        <v>205</v>
      </c>
      <c r="N488" s="310">
        <f aca="true" t="shared" si="27" ref="N488:N493">TRUNC(AVERAGE(J486:J488),3)</f>
        <v>0.066</v>
      </c>
    </row>
    <row r="489" spans="3:14" ht="15.75" customHeight="1">
      <c r="C489" s="10">
        <v>2011</v>
      </c>
      <c r="D489" s="26">
        <v>0.077</v>
      </c>
      <c r="E489" s="12">
        <v>40702</v>
      </c>
      <c r="F489" s="16">
        <v>0.069</v>
      </c>
      <c r="G489" s="12">
        <v>40787</v>
      </c>
      <c r="H489" s="16">
        <v>0.068</v>
      </c>
      <c r="I489" s="12">
        <v>40788</v>
      </c>
      <c r="J489" s="16">
        <v>0.068</v>
      </c>
      <c r="K489" s="45">
        <v>40711</v>
      </c>
      <c r="L489" s="40">
        <v>1</v>
      </c>
      <c r="M489" s="10" t="s">
        <v>208</v>
      </c>
      <c r="N489" s="310">
        <f t="shared" si="27"/>
        <v>0.067</v>
      </c>
    </row>
    <row r="490" spans="3:14" ht="15.75" customHeight="1">
      <c r="C490" s="10">
        <v>2012</v>
      </c>
      <c r="D490" s="26">
        <v>0.088</v>
      </c>
      <c r="E490" s="12">
        <v>41088</v>
      </c>
      <c r="F490" s="26">
        <v>0.078</v>
      </c>
      <c r="G490" s="12">
        <v>41075</v>
      </c>
      <c r="H490" s="26">
        <v>0.075</v>
      </c>
      <c r="I490" s="12">
        <v>41069</v>
      </c>
      <c r="J490" s="16">
        <v>0.075</v>
      </c>
      <c r="K490" s="45">
        <v>41052</v>
      </c>
      <c r="L490" s="40">
        <v>2</v>
      </c>
      <c r="M490" s="10" t="s">
        <v>209</v>
      </c>
      <c r="N490" s="310">
        <f t="shared" si="27"/>
        <v>0.071</v>
      </c>
    </row>
    <row r="491" spans="1:14" ht="15.75" customHeight="1">
      <c r="A491" s="9" t="s">
        <v>198</v>
      </c>
      <c r="C491" s="10">
        <v>2013</v>
      </c>
      <c r="D491" s="16">
        <v>0.069</v>
      </c>
      <c r="E491" s="12">
        <v>41430</v>
      </c>
      <c r="F491" s="16">
        <v>0.067</v>
      </c>
      <c r="G491" s="12">
        <v>41408</v>
      </c>
      <c r="H491" s="16">
        <v>0.066</v>
      </c>
      <c r="I491" s="12">
        <v>41445</v>
      </c>
      <c r="J491" s="16">
        <v>0.065</v>
      </c>
      <c r="K491" s="45">
        <v>41526</v>
      </c>
      <c r="L491" s="40">
        <v>0</v>
      </c>
      <c r="M491" s="10" t="s">
        <v>220</v>
      </c>
      <c r="N491" s="310">
        <f t="shared" si="27"/>
        <v>0.069</v>
      </c>
    </row>
    <row r="492" spans="1:14" ht="15.75" customHeight="1">
      <c r="A492" s="9"/>
      <c r="C492" s="10">
        <v>2014</v>
      </c>
      <c r="D492" s="16">
        <v>0.073</v>
      </c>
      <c r="E492" s="12">
        <v>41797</v>
      </c>
      <c r="F492" s="16">
        <v>0.07</v>
      </c>
      <c r="G492" s="12">
        <v>41784</v>
      </c>
      <c r="H492" s="16">
        <v>0.064</v>
      </c>
      <c r="I492" s="12">
        <v>41799</v>
      </c>
      <c r="J492" s="16">
        <v>0.064</v>
      </c>
      <c r="K492" s="45">
        <v>41796</v>
      </c>
      <c r="L492" s="40">
        <v>0</v>
      </c>
      <c r="M492" s="10" t="s">
        <v>222</v>
      </c>
      <c r="N492" s="310">
        <f t="shared" si="27"/>
        <v>0.068</v>
      </c>
    </row>
    <row r="493" spans="1:14" ht="15.75" customHeight="1" thickBot="1">
      <c r="A493" s="9"/>
      <c r="C493" s="17">
        <v>2015</v>
      </c>
      <c r="D493" s="27">
        <v>0.066</v>
      </c>
      <c r="E493" s="19">
        <v>42131</v>
      </c>
      <c r="F493" s="27">
        <v>0.064</v>
      </c>
      <c r="G493" s="19">
        <v>42272</v>
      </c>
      <c r="H493" s="27">
        <v>0.064</v>
      </c>
      <c r="I493" s="19">
        <v>42166</v>
      </c>
      <c r="J493" s="27">
        <v>0.064</v>
      </c>
      <c r="K493" s="46">
        <v>42147</v>
      </c>
      <c r="L493" s="41">
        <v>0</v>
      </c>
      <c r="M493" s="17" t="s">
        <v>254</v>
      </c>
      <c r="N493" s="311">
        <f t="shared" si="27"/>
        <v>0.064</v>
      </c>
    </row>
    <row r="494" spans="1:14" ht="15.75" customHeight="1" thickBot="1">
      <c r="A494" s="9"/>
      <c r="C494" s="240"/>
      <c r="D494" s="241"/>
      <c r="E494" s="242"/>
      <c r="F494" s="241"/>
      <c r="G494" s="242"/>
      <c r="H494" s="241"/>
      <c r="I494" s="242"/>
      <c r="J494" s="243"/>
      <c r="K494" s="244"/>
      <c r="L494" s="266" t="s">
        <v>271</v>
      </c>
      <c r="M494" s="240"/>
      <c r="N494" s="316"/>
    </row>
    <row r="495" spans="1:14" ht="15.75" customHeight="1">
      <c r="A495" s="9"/>
      <c r="C495" s="10">
        <v>2016</v>
      </c>
      <c r="D495" s="16">
        <v>0.071</v>
      </c>
      <c r="E495" s="172">
        <v>42514</v>
      </c>
      <c r="F495" s="16">
        <v>0.071</v>
      </c>
      <c r="G495" s="172">
        <v>42478</v>
      </c>
      <c r="H495" s="16">
        <v>0.069</v>
      </c>
      <c r="I495" s="172">
        <v>42513</v>
      </c>
      <c r="J495" s="11">
        <v>0.066</v>
      </c>
      <c r="K495" s="181">
        <v>42534</v>
      </c>
      <c r="L495" s="40">
        <v>2</v>
      </c>
      <c r="M495" s="10" t="s">
        <v>260</v>
      </c>
      <c r="N495" s="310">
        <f>TRUNC(AVERAGE(J492:J495),3)</f>
        <v>0.064</v>
      </c>
    </row>
    <row r="496" spans="1:14" ht="15.75" customHeight="1" thickBot="1">
      <c r="A496" s="9"/>
      <c r="C496" s="17">
        <v>2017</v>
      </c>
      <c r="D496" s="27">
        <v>0.063</v>
      </c>
      <c r="E496" s="169">
        <v>42895</v>
      </c>
      <c r="F496" s="27">
        <v>0.062</v>
      </c>
      <c r="G496" s="169">
        <v>42890</v>
      </c>
      <c r="H496" s="27">
        <v>0.061</v>
      </c>
      <c r="I496" s="169">
        <v>42901</v>
      </c>
      <c r="J496" s="18">
        <v>0.061</v>
      </c>
      <c r="K496" s="169">
        <v>42871</v>
      </c>
      <c r="L496" s="41">
        <v>0</v>
      </c>
      <c r="M496" s="18" t="s">
        <v>302</v>
      </c>
      <c r="N496" s="310">
        <f>TRUNC(AVERAGE(J493:J496),3)</f>
        <v>0.063</v>
      </c>
    </row>
    <row r="497" spans="1:14" ht="15.75" customHeight="1">
      <c r="A497" s="9"/>
      <c r="C497" s="128"/>
      <c r="D497" s="129"/>
      <c r="E497" s="212"/>
      <c r="F497" s="129"/>
      <c r="G497" s="128"/>
      <c r="H497" s="129"/>
      <c r="I497" s="128"/>
      <c r="J497" s="128"/>
      <c r="K497" s="128"/>
      <c r="L497" s="213"/>
      <c r="M497" s="213"/>
      <c r="N497" s="213"/>
    </row>
    <row r="498" ht="15.75" customHeight="1" thickBot="1">
      <c r="A498" s="9"/>
    </row>
    <row r="499" spans="1:14" ht="15.75" customHeight="1">
      <c r="A499" s="56" t="s">
        <v>41</v>
      </c>
      <c r="C499" s="215"/>
      <c r="D499" s="216"/>
      <c r="E499" s="217"/>
      <c r="F499" s="216"/>
      <c r="G499" s="217"/>
      <c r="H499" s="216"/>
      <c r="I499" s="217"/>
      <c r="J499" s="218"/>
      <c r="K499" s="217"/>
      <c r="L499" s="245"/>
      <c r="M499" s="332" t="s">
        <v>56</v>
      </c>
      <c r="N499" s="331"/>
    </row>
    <row r="500" spans="3:14" ht="15.75" customHeight="1" thickBot="1">
      <c r="C500" s="4" t="s">
        <v>2</v>
      </c>
      <c r="D500" s="96" t="s">
        <v>3</v>
      </c>
      <c r="E500" s="5" t="s">
        <v>58</v>
      </c>
      <c r="F500" s="96" t="s">
        <v>4</v>
      </c>
      <c r="G500" s="5" t="s">
        <v>58</v>
      </c>
      <c r="H500" s="96" t="s">
        <v>5</v>
      </c>
      <c r="I500" s="5" t="s">
        <v>58</v>
      </c>
      <c r="J500" s="6" t="s">
        <v>6</v>
      </c>
      <c r="K500" s="5" t="s">
        <v>58</v>
      </c>
      <c r="L500" s="142" t="s">
        <v>270</v>
      </c>
      <c r="M500" s="22" t="s">
        <v>142</v>
      </c>
      <c r="N500" s="8" t="s">
        <v>57</v>
      </c>
    </row>
    <row r="501" spans="1:14" ht="15.75" customHeight="1">
      <c r="A501" s="159" t="s">
        <v>204</v>
      </c>
      <c r="C501" s="10">
        <v>2008</v>
      </c>
      <c r="D501" s="26">
        <v>0.065</v>
      </c>
      <c r="E501" s="12">
        <v>39646</v>
      </c>
      <c r="F501" s="26">
        <v>0.064</v>
      </c>
      <c r="G501" s="12">
        <v>39561</v>
      </c>
      <c r="H501" s="16">
        <v>0.06</v>
      </c>
      <c r="I501" s="12">
        <v>39610</v>
      </c>
      <c r="J501" s="16">
        <v>0.059</v>
      </c>
      <c r="K501" s="45">
        <v>39597</v>
      </c>
      <c r="L501" s="40">
        <v>0</v>
      </c>
      <c r="M501" s="10" t="s">
        <v>188</v>
      </c>
      <c r="N501" s="310">
        <v>0.065</v>
      </c>
    </row>
    <row r="502" spans="1:14" ht="15.75" customHeight="1">
      <c r="A502" s="25" t="s">
        <v>128</v>
      </c>
      <c r="C502" s="10">
        <v>2009</v>
      </c>
      <c r="D502" s="26">
        <v>0.063</v>
      </c>
      <c r="E502" s="12">
        <v>39991</v>
      </c>
      <c r="F502" s="26">
        <v>0.063</v>
      </c>
      <c r="G502" s="12">
        <v>39953</v>
      </c>
      <c r="H502" s="16">
        <v>0.059</v>
      </c>
      <c r="I502" s="12">
        <v>39971</v>
      </c>
      <c r="J502" s="16">
        <v>0.058</v>
      </c>
      <c r="K502" s="45">
        <v>39970</v>
      </c>
      <c r="L502" s="40">
        <v>0</v>
      </c>
      <c r="M502" s="10" t="s">
        <v>199</v>
      </c>
      <c r="N502" s="310">
        <v>0.064</v>
      </c>
    </row>
    <row r="503" spans="3:14" ht="15.75" customHeight="1">
      <c r="C503" s="10">
        <v>2010</v>
      </c>
      <c r="D503" s="26">
        <v>0.066</v>
      </c>
      <c r="E503" s="12">
        <v>40366</v>
      </c>
      <c r="F503" s="26">
        <v>0.065</v>
      </c>
      <c r="G503" s="12">
        <v>40436</v>
      </c>
      <c r="H503" s="26">
        <v>0.064</v>
      </c>
      <c r="I503" s="12">
        <v>40324</v>
      </c>
      <c r="J503" s="16">
        <v>0.063</v>
      </c>
      <c r="K503" s="45">
        <v>40362</v>
      </c>
      <c r="L503" s="40">
        <v>0</v>
      </c>
      <c r="M503" s="10" t="s">
        <v>205</v>
      </c>
      <c r="N503" s="310">
        <f aca="true" t="shared" si="28" ref="N503:N508">TRUNC(AVERAGE(J501:J503),3)</f>
        <v>0.06</v>
      </c>
    </row>
    <row r="504" spans="3:14" ht="15.75" customHeight="1">
      <c r="C504" s="10">
        <v>2011</v>
      </c>
      <c r="D504" s="26">
        <v>0.075</v>
      </c>
      <c r="E504" s="12">
        <v>40724</v>
      </c>
      <c r="F504" s="26">
        <v>0.069</v>
      </c>
      <c r="G504" s="12">
        <v>40751</v>
      </c>
      <c r="H504" s="26">
        <v>0.067</v>
      </c>
      <c r="I504" s="12">
        <v>40787</v>
      </c>
      <c r="J504" s="16">
        <v>0.067</v>
      </c>
      <c r="K504" s="45">
        <v>40740</v>
      </c>
      <c r="L504" s="40">
        <v>0</v>
      </c>
      <c r="M504" s="10" t="s">
        <v>208</v>
      </c>
      <c r="N504" s="310">
        <f t="shared" si="28"/>
        <v>0.062</v>
      </c>
    </row>
    <row r="505" spans="3:14" ht="15.75" customHeight="1">
      <c r="C505" s="10">
        <v>2012</v>
      </c>
      <c r="D505" s="26">
        <v>0.081</v>
      </c>
      <c r="E505" s="12">
        <v>41088</v>
      </c>
      <c r="F505" s="26">
        <v>0.078</v>
      </c>
      <c r="G505" s="12">
        <v>41102</v>
      </c>
      <c r="H505" s="26">
        <v>0.075</v>
      </c>
      <c r="I505" s="12">
        <v>41145</v>
      </c>
      <c r="J505" s="16">
        <v>0.075</v>
      </c>
      <c r="K505" s="45">
        <v>41129</v>
      </c>
      <c r="L505" s="40">
        <v>2</v>
      </c>
      <c r="M505" s="10" t="s">
        <v>209</v>
      </c>
      <c r="N505" s="310">
        <f t="shared" si="28"/>
        <v>0.068</v>
      </c>
    </row>
    <row r="506" spans="1:14" ht="15.75" customHeight="1">
      <c r="A506" s="9" t="s">
        <v>198</v>
      </c>
      <c r="C506" s="10">
        <v>2013</v>
      </c>
      <c r="D506" s="16">
        <v>0.063</v>
      </c>
      <c r="E506" s="12">
        <v>41431</v>
      </c>
      <c r="F506" s="16">
        <v>0.062</v>
      </c>
      <c r="G506" s="12">
        <v>41543</v>
      </c>
      <c r="H506" s="16">
        <v>0.062</v>
      </c>
      <c r="I506" s="12">
        <v>41446</v>
      </c>
      <c r="J506" s="16">
        <v>0.061</v>
      </c>
      <c r="K506" s="45">
        <v>41511</v>
      </c>
      <c r="L506" s="40">
        <v>0</v>
      </c>
      <c r="M506" s="10" t="s">
        <v>220</v>
      </c>
      <c r="N506" s="310">
        <f t="shared" si="28"/>
        <v>0.067</v>
      </c>
    </row>
    <row r="507" spans="1:14" ht="15.75" customHeight="1">
      <c r="A507" s="9"/>
      <c r="C507" s="10">
        <v>2014</v>
      </c>
      <c r="D507" s="16">
        <v>0.068</v>
      </c>
      <c r="E507" s="12">
        <v>41854</v>
      </c>
      <c r="F507" s="16">
        <v>0.066</v>
      </c>
      <c r="G507" s="12">
        <v>41797</v>
      </c>
      <c r="H507" s="16">
        <v>0.064</v>
      </c>
      <c r="I507" s="12">
        <v>41855</v>
      </c>
      <c r="J507" s="16">
        <v>0.062</v>
      </c>
      <c r="K507" s="45">
        <v>41796</v>
      </c>
      <c r="L507" s="40">
        <v>0</v>
      </c>
      <c r="M507" s="10" t="s">
        <v>222</v>
      </c>
      <c r="N507" s="310">
        <f t="shared" si="28"/>
        <v>0.066</v>
      </c>
    </row>
    <row r="508" spans="1:14" ht="15.75" customHeight="1" thickBot="1">
      <c r="A508" s="9"/>
      <c r="C508" s="17">
        <v>2015</v>
      </c>
      <c r="D508" s="27">
        <v>0.067</v>
      </c>
      <c r="E508" s="19">
        <v>42164</v>
      </c>
      <c r="F508" s="27">
        <v>0.065</v>
      </c>
      <c r="G508" s="19">
        <v>42209</v>
      </c>
      <c r="H508" s="27">
        <v>0.065</v>
      </c>
      <c r="I508" s="19">
        <v>42127</v>
      </c>
      <c r="J508" s="27">
        <v>0.064</v>
      </c>
      <c r="K508" s="46">
        <v>42271</v>
      </c>
      <c r="L508" s="41">
        <v>0</v>
      </c>
      <c r="M508" s="17" t="s">
        <v>254</v>
      </c>
      <c r="N508" s="311">
        <f t="shared" si="28"/>
        <v>0.062</v>
      </c>
    </row>
    <row r="509" spans="1:14" ht="15.75" customHeight="1" thickBot="1">
      <c r="A509" s="9"/>
      <c r="C509" s="240"/>
      <c r="D509" s="241"/>
      <c r="E509" s="242"/>
      <c r="F509" s="241"/>
      <c r="G509" s="242"/>
      <c r="H509" s="241"/>
      <c r="I509" s="242"/>
      <c r="J509" s="243"/>
      <c r="K509" s="244"/>
      <c r="L509" s="266" t="s">
        <v>271</v>
      </c>
      <c r="M509" s="240"/>
      <c r="N509" s="316"/>
    </row>
    <row r="510" spans="1:14" ht="15.75" customHeight="1">
      <c r="A510" s="9"/>
      <c r="C510" s="10">
        <v>2016</v>
      </c>
      <c r="D510" s="16">
        <v>0.073</v>
      </c>
      <c r="E510" s="172">
        <v>42546</v>
      </c>
      <c r="F510" s="16">
        <v>0.069</v>
      </c>
      <c r="G510" s="172">
        <v>42534</v>
      </c>
      <c r="H510" s="16">
        <v>0.069</v>
      </c>
      <c r="I510" s="172">
        <v>42533</v>
      </c>
      <c r="J510" s="11">
        <v>0.069</v>
      </c>
      <c r="K510" s="181">
        <v>42530</v>
      </c>
      <c r="L510" s="40">
        <v>1</v>
      </c>
      <c r="M510" s="10" t="s">
        <v>260</v>
      </c>
      <c r="N510" s="310">
        <f>TRUNC(AVERAGE(J507:J510),3)</f>
        <v>0.065</v>
      </c>
    </row>
    <row r="511" spans="1:14" ht="15.75" customHeight="1" thickBot="1">
      <c r="A511" s="9"/>
      <c r="C511" s="17">
        <v>2017</v>
      </c>
      <c r="D511" s="27">
        <v>0.072</v>
      </c>
      <c r="E511" s="169">
        <v>42891</v>
      </c>
      <c r="F511" s="27">
        <v>0.071</v>
      </c>
      <c r="G511" s="169">
        <v>42896</v>
      </c>
      <c r="H511" s="27">
        <v>0.069</v>
      </c>
      <c r="I511" s="169">
        <v>42902</v>
      </c>
      <c r="J511" s="18">
        <v>0.068</v>
      </c>
      <c r="K511" s="169">
        <v>42895</v>
      </c>
      <c r="L511" s="41">
        <v>2</v>
      </c>
      <c r="M511" s="18" t="s">
        <v>302</v>
      </c>
      <c r="N511" s="310">
        <f>TRUNC(AVERAGE(J508:J511),3)</f>
        <v>0.067</v>
      </c>
    </row>
    <row r="512" spans="1:14" ht="15.75" customHeight="1">
      <c r="A512" s="9"/>
      <c r="C512" s="128"/>
      <c r="D512" s="129"/>
      <c r="E512" s="212"/>
      <c r="F512" s="129"/>
      <c r="G512" s="128"/>
      <c r="H512" s="129"/>
      <c r="I512" s="128"/>
      <c r="J512" s="128"/>
      <c r="K512" s="128"/>
      <c r="L512" s="213"/>
      <c r="M512" s="213"/>
      <c r="N512" s="213"/>
    </row>
    <row r="513" ht="15.75" customHeight="1" thickBot="1">
      <c r="A513" s="9"/>
    </row>
    <row r="514" spans="1:14" ht="15.75" customHeight="1">
      <c r="A514" s="56" t="s">
        <v>41</v>
      </c>
      <c r="C514" s="215"/>
      <c r="D514" s="216"/>
      <c r="E514" s="217"/>
      <c r="F514" s="216"/>
      <c r="G514" s="217"/>
      <c r="H514" s="216"/>
      <c r="I514" s="217"/>
      <c r="J514" s="218"/>
      <c r="K514" s="217"/>
      <c r="L514" s="245"/>
      <c r="M514" s="332" t="s">
        <v>56</v>
      </c>
      <c r="N514" s="331"/>
    </row>
    <row r="515" spans="1:14" ht="15.75" customHeight="1" thickBot="1">
      <c r="A515" s="9"/>
      <c r="C515" s="4" t="s">
        <v>2</v>
      </c>
      <c r="D515" s="96" t="s">
        <v>3</v>
      </c>
      <c r="E515" s="5" t="s">
        <v>58</v>
      </c>
      <c r="F515" s="96" t="s">
        <v>4</v>
      </c>
      <c r="G515" s="5" t="s">
        <v>58</v>
      </c>
      <c r="H515" s="96" t="s">
        <v>5</v>
      </c>
      <c r="I515" s="5" t="s">
        <v>58</v>
      </c>
      <c r="J515" s="6" t="s">
        <v>6</v>
      </c>
      <c r="K515" s="5" t="s">
        <v>58</v>
      </c>
      <c r="L515" s="142" t="s">
        <v>270</v>
      </c>
      <c r="M515" s="63" t="s">
        <v>142</v>
      </c>
      <c r="N515" s="64" t="s">
        <v>57</v>
      </c>
    </row>
    <row r="516" spans="1:14" ht="15.75" customHeight="1">
      <c r="A516" s="160" t="s">
        <v>47</v>
      </c>
      <c r="C516" s="10">
        <v>2008</v>
      </c>
      <c r="D516" s="26">
        <v>0.075</v>
      </c>
      <c r="E516" s="12">
        <v>39561</v>
      </c>
      <c r="F516" s="16">
        <v>0.07</v>
      </c>
      <c r="G516" s="12">
        <v>39646</v>
      </c>
      <c r="H516" s="16">
        <v>0.067</v>
      </c>
      <c r="I516" s="12">
        <v>39664</v>
      </c>
      <c r="J516" s="16">
        <v>0.066</v>
      </c>
      <c r="K516" s="45">
        <v>39560</v>
      </c>
      <c r="L516" s="40">
        <v>0</v>
      </c>
      <c r="M516" s="10" t="s">
        <v>188</v>
      </c>
      <c r="N516" s="310">
        <v>0.07</v>
      </c>
    </row>
    <row r="517" spans="1:14" ht="15.75" customHeight="1">
      <c r="A517" s="155" t="s">
        <v>129</v>
      </c>
      <c r="C517" s="10">
        <v>2009</v>
      </c>
      <c r="D517" s="26">
        <v>0.068</v>
      </c>
      <c r="E517" s="12">
        <v>39953</v>
      </c>
      <c r="F517" s="16">
        <v>0.064</v>
      </c>
      <c r="G517" s="12">
        <v>39970</v>
      </c>
      <c r="H517" s="16">
        <v>0.063</v>
      </c>
      <c r="I517" s="12">
        <v>39971</v>
      </c>
      <c r="J517" s="16">
        <v>0.061</v>
      </c>
      <c r="K517" s="45">
        <v>39969</v>
      </c>
      <c r="L517" s="40">
        <v>0</v>
      </c>
      <c r="M517" s="10" t="s">
        <v>199</v>
      </c>
      <c r="N517" s="310">
        <v>0.066</v>
      </c>
    </row>
    <row r="518" spans="3:14" ht="15.75" customHeight="1">
      <c r="C518" s="10">
        <v>2010</v>
      </c>
      <c r="D518" s="26">
        <v>0.064</v>
      </c>
      <c r="E518" s="12">
        <v>40366</v>
      </c>
      <c r="F518" s="16">
        <v>0.064</v>
      </c>
      <c r="G518" s="12">
        <v>40362</v>
      </c>
      <c r="H518" s="16">
        <v>0.063</v>
      </c>
      <c r="I518" s="12">
        <v>40442</v>
      </c>
      <c r="J518" s="16">
        <v>0.063</v>
      </c>
      <c r="K518" s="45">
        <v>40327</v>
      </c>
      <c r="L518" s="40">
        <v>0</v>
      </c>
      <c r="M518" s="10" t="s">
        <v>205</v>
      </c>
      <c r="N518" s="310">
        <f aca="true" t="shared" si="29" ref="N518:N523">TRUNC(AVERAGE(J516:J518),3)</f>
        <v>0.063</v>
      </c>
    </row>
    <row r="519" spans="2:14" ht="15.75" customHeight="1">
      <c r="B519" s="147"/>
      <c r="C519" s="10">
        <v>2011</v>
      </c>
      <c r="D519" s="26">
        <v>0.076</v>
      </c>
      <c r="E519" s="12">
        <v>40724</v>
      </c>
      <c r="F519" s="26">
        <v>0.073</v>
      </c>
      <c r="G519" s="12">
        <v>40787</v>
      </c>
      <c r="H519" s="26">
        <v>0.071</v>
      </c>
      <c r="I519" s="12">
        <v>40702</v>
      </c>
      <c r="J519" s="16">
        <v>0.07</v>
      </c>
      <c r="K519" s="45">
        <v>40751</v>
      </c>
      <c r="L519" s="40">
        <v>1</v>
      </c>
      <c r="M519" s="10" t="s">
        <v>208</v>
      </c>
      <c r="N519" s="310">
        <f t="shared" si="29"/>
        <v>0.064</v>
      </c>
    </row>
    <row r="520" spans="2:14" ht="15.75" customHeight="1">
      <c r="B520" s="147"/>
      <c r="C520" s="10">
        <v>2012</v>
      </c>
      <c r="D520" s="26">
        <v>0.077</v>
      </c>
      <c r="E520" s="12">
        <v>41053</v>
      </c>
      <c r="F520" s="26">
        <v>0.074</v>
      </c>
      <c r="G520" s="12">
        <v>41052</v>
      </c>
      <c r="H520" s="26">
        <v>0.069</v>
      </c>
      <c r="I520" s="12">
        <v>41044</v>
      </c>
      <c r="J520" s="16">
        <v>0.067</v>
      </c>
      <c r="K520" s="45">
        <v>41047</v>
      </c>
      <c r="L520" s="40">
        <v>1</v>
      </c>
      <c r="M520" s="10" t="s">
        <v>209</v>
      </c>
      <c r="N520" s="310">
        <f t="shared" si="29"/>
        <v>0.066</v>
      </c>
    </row>
    <row r="521" spans="1:14" ht="15.75" customHeight="1">
      <c r="A521" s="153" t="s">
        <v>198</v>
      </c>
      <c r="B521" s="147"/>
      <c r="C521" s="10">
        <v>2013</v>
      </c>
      <c r="D521" s="16">
        <v>0.069</v>
      </c>
      <c r="E521" s="12">
        <v>41409</v>
      </c>
      <c r="F521" s="16">
        <v>0.068</v>
      </c>
      <c r="G521" s="12">
        <v>41431</v>
      </c>
      <c r="H521" s="16">
        <v>0.067</v>
      </c>
      <c r="I521" s="12">
        <v>41395</v>
      </c>
      <c r="J521" s="16">
        <v>0.066</v>
      </c>
      <c r="K521" s="45">
        <v>41446</v>
      </c>
      <c r="L521" s="40">
        <v>0</v>
      </c>
      <c r="M521" s="10" t="s">
        <v>220</v>
      </c>
      <c r="N521" s="310">
        <f t="shared" si="29"/>
        <v>0.067</v>
      </c>
    </row>
    <row r="522" spans="1:14" ht="15.75" customHeight="1">
      <c r="A522" s="153"/>
      <c r="B522" s="147"/>
      <c r="C522" s="10">
        <v>2014</v>
      </c>
      <c r="D522" s="16">
        <v>0.062</v>
      </c>
      <c r="E522" s="12">
        <v>41855</v>
      </c>
      <c r="F522" s="16">
        <v>0.059</v>
      </c>
      <c r="G522" s="12">
        <v>41749</v>
      </c>
      <c r="H522" s="16">
        <v>0.057</v>
      </c>
      <c r="I522" s="12">
        <v>41854</v>
      </c>
      <c r="J522" s="16">
        <v>0.056</v>
      </c>
      <c r="K522" s="45">
        <v>41876</v>
      </c>
      <c r="L522" s="40">
        <v>0</v>
      </c>
      <c r="M522" s="10" t="s">
        <v>222</v>
      </c>
      <c r="N522" s="310">
        <f t="shared" si="29"/>
        <v>0.063</v>
      </c>
    </row>
    <row r="523" spans="1:14" ht="15.75" customHeight="1" thickBot="1">
      <c r="A523" s="153"/>
      <c r="B523" s="147"/>
      <c r="C523" s="17">
        <v>2015</v>
      </c>
      <c r="D523" s="27">
        <v>0.065</v>
      </c>
      <c r="E523" s="19">
        <v>42271</v>
      </c>
      <c r="F523" s="27">
        <v>0.064</v>
      </c>
      <c r="G523" s="19">
        <v>42131</v>
      </c>
      <c r="H523" s="27">
        <v>0.064</v>
      </c>
      <c r="I523" s="19">
        <v>42127</v>
      </c>
      <c r="J523" s="27">
        <v>0.062</v>
      </c>
      <c r="K523" s="46">
        <v>42130</v>
      </c>
      <c r="L523" s="41">
        <v>0</v>
      </c>
      <c r="M523" s="17" t="s">
        <v>254</v>
      </c>
      <c r="N523" s="311">
        <f t="shared" si="29"/>
        <v>0.061</v>
      </c>
    </row>
    <row r="524" spans="1:14" ht="15.75" customHeight="1" thickBot="1">
      <c r="A524" s="9"/>
      <c r="C524" s="240"/>
      <c r="D524" s="241"/>
      <c r="E524" s="242"/>
      <c r="F524" s="241"/>
      <c r="G524" s="242"/>
      <c r="H524" s="241"/>
      <c r="I524" s="242"/>
      <c r="J524" s="243"/>
      <c r="K524" s="244"/>
      <c r="L524" s="266" t="s">
        <v>271</v>
      </c>
      <c r="M524" s="240"/>
      <c r="N524" s="316"/>
    </row>
    <row r="525" spans="1:14" ht="15.75" customHeight="1">
      <c r="A525" s="9"/>
      <c r="C525" s="10">
        <v>2016</v>
      </c>
      <c r="D525" s="16">
        <v>0.07</v>
      </c>
      <c r="E525" s="172">
        <v>42514</v>
      </c>
      <c r="F525" s="16">
        <v>0.069</v>
      </c>
      <c r="G525" s="172">
        <v>42546</v>
      </c>
      <c r="H525" s="16">
        <v>0.068</v>
      </c>
      <c r="I525" s="172">
        <v>42530</v>
      </c>
      <c r="J525" s="11">
        <v>0.067</v>
      </c>
      <c r="K525" s="181">
        <v>42531</v>
      </c>
      <c r="L525" s="40">
        <v>0</v>
      </c>
      <c r="M525" s="10" t="s">
        <v>260</v>
      </c>
      <c r="N525" s="310">
        <f>TRUNC(AVERAGE(J522:J525),3)</f>
        <v>0.061</v>
      </c>
    </row>
    <row r="526" spans="1:14" ht="15.75" customHeight="1" thickBot="1">
      <c r="A526" s="9"/>
      <c r="C526" s="17">
        <v>2017</v>
      </c>
      <c r="D526" s="27">
        <v>0.071</v>
      </c>
      <c r="E526" s="169">
        <v>42896</v>
      </c>
      <c r="F526" s="27">
        <v>0.071</v>
      </c>
      <c r="G526" s="169">
        <v>42891</v>
      </c>
      <c r="H526" s="27">
        <v>0.068</v>
      </c>
      <c r="I526" s="169">
        <v>42895</v>
      </c>
      <c r="J526" s="18">
        <v>0.066</v>
      </c>
      <c r="K526" s="169">
        <v>43366</v>
      </c>
      <c r="L526" s="41">
        <v>2</v>
      </c>
      <c r="M526" s="18" t="s">
        <v>302</v>
      </c>
      <c r="N526" s="310">
        <f>TRUNC(AVERAGE(J523:J526),3)</f>
        <v>0.065</v>
      </c>
    </row>
    <row r="527" spans="1:14" ht="15.75" customHeight="1">
      <c r="A527" s="9"/>
      <c r="C527" s="128"/>
      <c r="D527" s="129"/>
      <c r="E527" s="212"/>
      <c r="F527" s="129"/>
      <c r="G527" s="128"/>
      <c r="H527" s="129"/>
      <c r="I527" s="128"/>
      <c r="J527" s="128"/>
      <c r="K527" s="128"/>
      <c r="L527" s="213"/>
      <c r="M527" s="213"/>
      <c r="N527" s="213"/>
    </row>
    <row r="528" spans="1:2" ht="15.75" customHeight="1" thickBot="1">
      <c r="A528" s="153"/>
      <c r="B528" s="147"/>
    </row>
    <row r="529" spans="1:14" ht="15.75" customHeight="1">
      <c r="A529" s="56" t="s">
        <v>55</v>
      </c>
      <c r="B529" s="147"/>
      <c r="C529" s="215"/>
      <c r="D529" s="216"/>
      <c r="E529" s="217"/>
      <c r="F529" s="216"/>
      <c r="G529" s="217"/>
      <c r="H529" s="216"/>
      <c r="I529" s="217"/>
      <c r="J529" s="218"/>
      <c r="K529" s="217"/>
      <c r="L529" s="245"/>
      <c r="M529" s="332" t="s">
        <v>56</v>
      </c>
      <c r="N529" s="331"/>
    </row>
    <row r="530" spans="2:14" ht="15.75" customHeight="1" thickBot="1">
      <c r="B530" s="147"/>
      <c r="C530" s="4" t="s">
        <v>2</v>
      </c>
      <c r="D530" s="96" t="s">
        <v>3</v>
      </c>
      <c r="E530" s="5" t="s">
        <v>58</v>
      </c>
      <c r="F530" s="96" t="s">
        <v>4</v>
      </c>
      <c r="G530" s="5" t="s">
        <v>58</v>
      </c>
      <c r="H530" s="96" t="s">
        <v>5</v>
      </c>
      <c r="I530" s="5" t="s">
        <v>58</v>
      </c>
      <c r="J530" s="6" t="s">
        <v>6</v>
      </c>
      <c r="K530" s="5" t="s">
        <v>58</v>
      </c>
      <c r="L530" s="142" t="s">
        <v>270</v>
      </c>
      <c r="M530" s="63" t="s">
        <v>142</v>
      </c>
      <c r="N530" s="64" t="s">
        <v>57</v>
      </c>
    </row>
    <row r="531" spans="1:14" ht="15.75" customHeight="1">
      <c r="A531" s="159" t="s">
        <v>233</v>
      </c>
      <c r="C531" s="10">
        <v>2008</v>
      </c>
      <c r="D531" s="26">
        <v>0.07</v>
      </c>
      <c r="E531" s="12">
        <v>39561</v>
      </c>
      <c r="F531" s="16">
        <v>0.067</v>
      </c>
      <c r="G531" s="12">
        <v>39646</v>
      </c>
      <c r="H531" s="16">
        <v>0.061</v>
      </c>
      <c r="I531" s="12">
        <v>39624</v>
      </c>
      <c r="J531" s="16">
        <v>0.06</v>
      </c>
      <c r="K531" s="45">
        <v>39625</v>
      </c>
      <c r="L531" s="40">
        <v>0</v>
      </c>
      <c r="M531" s="10" t="s">
        <v>188</v>
      </c>
      <c r="N531" s="310">
        <v>0.065</v>
      </c>
    </row>
    <row r="532" spans="1:14" ht="15.75" customHeight="1">
      <c r="A532" s="25" t="s">
        <v>130</v>
      </c>
      <c r="C532" s="10">
        <v>2009</v>
      </c>
      <c r="D532" s="26">
        <v>0.068</v>
      </c>
      <c r="E532" s="12">
        <v>39970</v>
      </c>
      <c r="F532" s="26">
        <v>0.068</v>
      </c>
      <c r="G532" s="12">
        <v>39953</v>
      </c>
      <c r="H532" s="16">
        <v>0.067</v>
      </c>
      <c r="I532" s="12">
        <v>39991</v>
      </c>
      <c r="J532" s="16">
        <v>0.066</v>
      </c>
      <c r="K532" s="45">
        <v>39987</v>
      </c>
      <c r="L532" s="40">
        <v>0</v>
      </c>
      <c r="M532" s="10" t="s">
        <v>199</v>
      </c>
      <c r="N532" s="310">
        <v>0.066</v>
      </c>
    </row>
    <row r="533" spans="3:14" ht="15.75" customHeight="1">
      <c r="C533" s="10">
        <v>2010</v>
      </c>
      <c r="D533" s="26">
        <v>0.067</v>
      </c>
      <c r="E533" s="12">
        <v>40362</v>
      </c>
      <c r="F533" s="26">
        <v>0.067</v>
      </c>
      <c r="G533" s="12">
        <v>40281</v>
      </c>
      <c r="H533" s="16">
        <v>0.066</v>
      </c>
      <c r="I533" s="12">
        <v>40282</v>
      </c>
      <c r="J533" s="16">
        <v>0.066</v>
      </c>
      <c r="K533" s="45">
        <v>40280</v>
      </c>
      <c r="L533" s="40">
        <v>0</v>
      </c>
      <c r="M533" s="10" t="s">
        <v>205</v>
      </c>
      <c r="N533" s="310">
        <f aca="true" t="shared" si="30" ref="N533:N538">TRUNC(AVERAGE(J531:J533),3)</f>
        <v>0.064</v>
      </c>
    </row>
    <row r="534" spans="3:14" ht="15.75" customHeight="1">
      <c r="C534" s="10">
        <v>2011</v>
      </c>
      <c r="D534" s="26">
        <v>0.073</v>
      </c>
      <c r="E534" s="12">
        <v>40724</v>
      </c>
      <c r="F534" s="26">
        <v>0.069</v>
      </c>
      <c r="G534" s="12">
        <v>40702</v>
      </c>
      <c r="H534" s="26">
        <v>0.069</v>
      </c>
      <c r="I534" s="12">
        <v>40697</v>
      </c>
      <c r="J534" s="16">
        <v>0.068</v>
      </c>
      <c r="K534" s="45">
        <v>40701</v>
      </c>
      <c r="L534" s="40">
        <v>0</v>
      </c>
      <c r="M534" s="10" t="s">
        <v>208</v>
      </c>
      <c r="N534" s="310">
        <f t="shared" si="30"/>
        <v>0.066</v>
      </c>
    </row>
    <row r="535" spans="3:14" ht="15.75" customHeight="1">
      <c r="C535" s="10">
        <v>2012</v>
      </c>
      <c r="D535" s="26">
        <v>0.079</v>
      </c>
      <c r="E535" s="12">
        <v>41144</v>
      </c>
      <c r="F535" s="26">
        <v>0.074</v>
      </c>
      <c r="G535" s="12">
        <v>41145</v>
      </c>
      <c r="H535" s="26">
        <v>0.074</v>
      </c>
      <c r="I535" s="12">
        <v>41053</v>
      </c>
      <c r="J535" s="16">
        <v>0.072</v>
      </c>
      <c r="K535" s="45">
        <v>41048</v>
      </c>
      <c r="L535" s="40">
        <v>1</v>
      </c>
      <c r="M535" s="10" t="s">
        <v>209</v>
      </c>
      <c r="N535" s="310">
        <f t="shared" si="30"/>
        <v>0.068</v>
      </c>
    </row>
    <row r="536" spans="1:14" ht="15.75" customHeight="1">
      <c r="A536" s="9" t="s">
        <v>198</v>
      </c>
      <c r="C536" s="10">
        <v>2013</v>
      </c>
      <c r="D536" s="16">
        <v>0.064</v>
      </c>
      <c r="E536" s="12">
        <v>41431</v>
      </c>
      <c r="F536" s="16">
        <v>0.063</v>
      </c>
      <c r="G536" s="12">
        <v>41409</v>
      </c>
      <c r="H536" s="16">
        <v>0.0621</v>
      </c>
      <c r="I536" s="12">
        <v>41446</v>
      </c>
      <c r="J536" s="16">
        <v>0.061</v>
      </c>
      <c r="K536" s="45">
        <v>41445</v>
      </c>
      <c r="L536" s="40">
        <v>0</v>
      </c>
      <c r="M536" s="10" t="s">
        <v>220</v>
      </c>
      <c r="N536" s="310">
        <f t="shared" si="30"/>
        <v>0.067</v>
      </c>
    </row>
    <row r="537" spans="1:14" ht="15.75" customHeight="1">
      <c r="A537" s="9"/>
      <c r="C537" s="10">
        <v>2014</v>
      </c>
      <c r="D537" s="16">
        <v>0.067</v>
      </c>
      <c r="E537" s="12">
        <v>41855</v>
      </c>
      <c r="F537" s="16">
        <v>0.066</v>
      </c>
      <c r="G537" s="12">
        <v>41749</v>
      </c>
      <c r="H537" s="16">
        <v>0.065</v>
      </c>
      <c r="I537" s="12">
        <v>41797</v>
      </c>
      <c r="J537" s="16">
        <v>0.063</v>
      </c>
      <c r="K537" s="45">
        <v>41854</v>
      </c>
      <c r="L537" s="40">
        <v>0</v>
      </c>
      <c r="M537" s="10" t="s">
        <v>222</v>
      </c>
      <c r="N537" s="310">
        <f t="shared" si="30"/>
        <v>0.065</v>
      </c>
    </row>
    <row r="538" spans="1:14" ht="15.75" customHeight="1" thickBot="1">
      <c r="A538" s="9"/>
      <c r="C538" s="17">
        <v>2015</v>
      </c>
      <c r="D538" s="27">
        <v>0.066</v>
      </c>
      <c r="E538" s="19">
        <v>42130</v>
      </c>
      <c r="F538" s="27">
        <v>0.065</v>
      </c>
      <c r="G538" s="19">
        <v>42252</v>
      </c>
      <c r="H538" s="27">
        <v>0.065</v>
      </c>
      <c r="I538" s="19">
        <v>42147</v>
      </c>
      <c r="J538" s="27">
        <v>0.064</v>
      </c>
      <c r="K538" s="46">
        <v>42127</v>
      </c>
      <c r="L538" s="41">
        <v>0</v>
      </c>
      <c r="M538" s="17" t="s">
        <v>254</v>
      </c>
      <c r="N538" s="311">
        <f t="shared" si="30"/>
        <v>0.062</v>
      </c>
    </row>
    <row r="539" spans="1:14" ht="15.75" customHeight="1" thickBot="1">
      <c r="A539" s="9"/>
      <c r="C539" s="240"/>
      <c r="D539" s="241"/>
      <c r="E539" s="242"/>
      <c r="F539" s="241"/>
      <c r="G539" s="242"/>
      <c r="H539" s="241"/>
      <c r="I539" s="242"/>
      <c r="J539" s="243"/>
      <c r="K539" s="244"/>
      <c r="L539" s="266" t="s">
        <v>271</v>
      </c>
      <c r="M539" s="240"/>
      <c r="N539" s="316"/>
    </row>
    <row r="540" spans="1:14" ht="15.75" customHeight="1">
      <c r="A540" s="9"/>
      <c r="C540" s="10">
        <v>2016</v>
      </c>
      <c r="D540" s="16">
        <v>0.071</v>
      </c>
      <c r="E540" s="172">
        <v>42530</v>
      </c>
      <c r="F540" s="16">
        <v>0.069</v>
      </c>
      <c r="G540" s="172">
        <v>42546</v>
      </c>
      <c r="H540" s="16">
        <v>0.069</v>
      </c>
      <c r="I540" s="172">
        <v>42532</v>
      </c>
      <c r="J540" s="11">
        <v>0.066</v>
      </c>
      <c r="K540" s="181">
        <v>42531</v>
      </c>
      <c r="L540" s="40">
        <v>1</v>
      </c>
      <c r="M540" s="10" t="s">
        <v>260</v>
      </c>
      <c r="N540" s="310">
        <f>TRUNC(AVERAGE(J537:J540),3)</f>
        <v>0.064</v>
      </c>
    </row>
    <row r="541" spans="1:14" ht="15.75" customHeight="1" thickBot="1">
      <c r="A541" s="9"/>
      <c r="C541" s="17">
        <v>2017</v>
      </c>
      <c r="D541" s="27">
        <v>0.071</v>
      </c>
      <c r="E541" s="169">
        <v>42891</v>
      </c>
      <c r="F541" s="27">
        <v>0.069</v>
      </c>
      <c r="G541" s="169">
        <v>42888</v>
      </c>
      <c r="H541" s="27">
        <v>0.068</v>
      </c>
      <c r="I541" s="169">
        <v>42896</v>
      </c>
      <c r="J541" s="18">
        <v>0.067</v>
      </c>
      <c r="K541" s="169">
        <v>42895</v>
      </c>
      <c r="L541" s="41">
        <v>1</v>
      </c>
      <c r="M541" s="18" t="s">
        <v>302</v>
      </c>
      <c r="N541" s="310">
        <f>TRUNC(AVERAGE(J538:J541),3)</f>
        <v>0.065</v>
      </c>
    </row>
    <row r="542" spans="1:14" ht="15.75" customHeight="1">
      <c r="A542" s="9"/>
      <c r="C542" s="128"/>
      <c r="D542" s="129"/>
      <c r="E542" s="212"/>
      <c r="F542" s="129"/>
      <c r="G542" s="128"/>
      <c r="H542" s="129"/>
      <c r="I542" s="128"/>
      <c r="J542" s="128"/>
      <c r="K542" s="128"/>
      <c r="L542" s="213"/>
      <c r="M542" s="213"/>
      <c r="N542" s="213"/>
    </row>
    <row r="543" ht="15.75" customHeight="1">
      <c r="A543" s="9"/>
    </row>
    <row r="544" spans="1:5" ht="15.75" customHeight="1">
      <c r="A544" s="9"/>
      <c r="E544" s="67" t="s">
        <v>139</v>
      </c>
    </row>
    <row r="545" spans="1:5" ht="15.75" customHeight="1">
      <c r="A545" s="9"/>
      <c r="E545" s="68" t="s">
        <v>0</v>
      </c>
    </row>
    <row r="546" ht="15.75" customHeight="1" thickBot="1">
      <c r="A546" s="9"/>
    </row>
    <row r="547" spans="1:14" ht="15.75" customHeight="1">
      <c r="A547" s="68" t="s">
        <v>178</v>
      </c>
      <c r="C547" s="246"/>
      <c r="D547" s="247"/>
      <c r="E547" s="248"/>
      <c r="F547" s="247"/>
      <c r="G547" s="248"/>
      <c r="H547" s="247"/>
      <c r="I547" s="248"/>
      <c r="J547" s="249"/>
      <c r="K547" s="248"/>
      <c r="L547" s="250"/>
      <c r="M547" s="332" t="s">
        <v>56</v>
      </c>
      <c r="N547" s="331"/>
    </row>
    <row r="548" spans="3:14" ht="15.75" customHeight="1" thickBot="1">
      <c r="C548" s="4" t="s">
        <v>2</v>
      </c>
      <c r="D548" s="96" t="s">
        <v>3</v>
      </c>
      <c r="E548" s="5" t="s">
        <v>58</v>
      </c>
      <c r="F548" s="96" t="s">
        <v>4</v>
      </c>
      <c r="G548" s="5" t="s">
        <v>58</v>
      </c>
      <c r="H548" s="96" t="s">
        <v>5</v>
      </c>
      <c r="I548" s="5" t="s">
        <v>58</v>
      </c>
      <c r="J548" s="6" t="s">
        <v>6</v>
      </c>
      <c r="K548" s="5" t="s">
        <v>58</v>
      </c>
      <c r="L548" s="142" t="s">
        <v>270</v>
      </c>
      <c r="M548" s="63" t="s">
        <v>142</v>
      </c>
      <c r="N548" s="64" t="s">
        <v>57</v>
      </c>
    </row>
    <row r="549" spans="1:14" ht="15.75" customHeight="1">
      <c r="A549" s="161" t="s">
        <v>43</v>
      </c>
      <c r="C549" s="10">
        <v>2008</v>
      </c>
      <c r="D549" s="94">
        <v>0.075</v>
      </c>
      <c r="E549" s="12">
        <v>39561</v>
      </c>
      <c r="F549" s="16">
        <v>0.075</v>
      </c>
      <c r="G549" s="12">
        <v>39647</v>
      </c>
      <c r="H549" s="16">
        <v>0.072</v>
      </c>
      <c r="I549" s="12">
        <v>39560</v>
      </c>
      <c r="J549" s="16">
        <v>0.072</v>
      </c>
      <c r="K549" s="45">
        <v>39645</v>
      </c>
      <c r="L549" s="40">
        <v>0</v>
      </c>
      <c r="M549" s="10" t="s">
        <v>188</v>
      </c>
      <c r="N549" s="310">
        <v>0.077</v>
      </c>
    </row>
    <row r="550" spans="1:14" ht="15.75" customHeight="1">
      <c r="A550" s="25" t="s">
        <v>132</v>
      </c>
      <c r="C550" s="10">
        <v>2009</v>
      </c>
      <c r="D550" s="94">
        <v>0.071</v>
      </c>
      <c r="E550" s="12">
        <v>39989</v>
      </c>
      <c r="F550" s="94">
        <v>0.07</v>
      </c>
      <c r="G550" s="12">
        <v>39988</v>
      </c>
      <c r="H550" s="16">
        <v>0.07</v>
      </c>
      <c r="I550" s="12">
        <v>39971</v>
      </c>
      <c r="J550" s="16">
        <v>0.068</v>
      </c>
      <c r="K550" s="45">
        <v>39991</v>
      </c>
      <c r="L550" s="40">
        <v>0</v>
      </c>
      <c r="M550" s="10" t="s">
        <v>199</v>
      </c>
      <c r="N550" s="310">
        <v>0.074</v>
      </c>
    </row>
    <row r="551" spans="3:14" ht="15.75" customHeight="1">
      <c r="C551" s="10">
        <v>2010</v>
      </c>
      <c r="D551" s="94">
        <v>0.076</v>
      </c>
      <c r="E551" s="12">
        <v>40280</v>
      </c>
      <c r="F551" s="94">
        <v>0.075</v>
      </c>
      <c r="G551" s="12">
        <v>40281</v>
      </c>
      <c r="H551" s="16">
        <v>0.074</v>
      </c>
      <c r="I551" s="12">
        <v>40303</v>
      </c>
      <c r="J551" s="16">
        <v>0.074</v>
      </c>
      <c r="K551" s="45">
        <v>40282</v>
      </c>
      <c r="L551" s="40">
        <v>1</v>
      </c>
      <c r="M551" s="10" t="s">
        <v>205</v>
      </c>
      <c r="N551" s="310">
        <f aca="true" t="shared" si="31" ref="N551:N556">TRUNC(AVERAGE(J549:J551),3)</f>
        <v>0.071</v>
      </c>
    </row>
    <row r="552" spans="3:14" ht="15.75" customHeight="1">
      <c r="C552" s="10">
        <v>2011</v>
      </c>
      <c r="D552" s="26">
        <v>0.089</v>
      </c>
      <c r="E552" s="12">
        <v>40701</v>
      </c>
      <c r="F552" s="26">
        <v>0.082</v>
      </c>
      <c r="G552" s="12">
        <v>40757</v>
      </c>
      <c r="H552" s="16">
        <v>0.08</v>
      </c>
      <c r="I552" s="12">
        <v>40789</v>
      </c>
      <c r="J552" s="16">
        <v>0.08</v>
      </c>
      <c r="K552" s="45">
        <v>40756</v>
      </c>
      <c r="L552" s="40">
        <v>7</v>
      </c>
      <c r="M552" s="10" t="s">
        <v>208</v>
      </c>
      <c r="N552" s="310">
        <f t="shared" si="31"/>
        <v>0.074</v>
      </c>
    </row>
    <row r="553" spans="3:14" ht="15.75" customHeight="1">
      <c r="C553" s="10">
        <v>2012</v>
      </c>
      <c r="D553" s="26">
        <v>0.086</v>
      </c>
      <c r="E553" s="12">
        <v>41084</v>
      </c>
      <c r="F553" s="26">
        <v>0.083</v>
      </c>
      <c r="G553" s="12">
        <v>41089</v>
      </c>
      <c r="H553" s="26">
        <v>0.083</v>
      </c>
      <c r="I553" s="12">
        <v>41088</v>
      </c>
      <c r="J553" s="26">
        <v>0.082</v>
      </c>
      <c r="K553" s="45">
        <v>41129</v>
      </c>
      <c r="L553" s="40">
        <v>10</v>
      </c>
      <c r="M553" s="10" t="s">
        <v>209</v>
      </c>
      <c r="N553" s="310">
        <f t="shared" si="31"/>
        <v>0.078</v>
      </c>
    </row>
    <row r="554" spans="1:14" ht="15.75" customHeight="1">
      <c r="A554" s="9" t="s">
        <v>198</v>
      </c>
      <c r="C554" s="10">
        <v>2013</v>
      </c>
      <c r="D554" s="16">
        <v>0.077</v>
      </c>
      <c r="E554" s="12">
        <v>41526</v>
      </c>
      <c r="F554" s="16">
        <v>0.07</v>
      </c>
      <c r="G554" s="12">
        <v>41409</v>
      </c>
      <c r="H554" s="16">
        <v>0.068</v>
      </c>
      <c r="I554" s="12">
        <v>41440</v>
      </c>
      <c r="J554" s="16">
        <v>0.068</v>
      </c>
      <c r="K554" s="45">
        <v>41431</v>
      </c>
      <c r="L554" s="40">
        <v>1</v>
      </c>
      <c r="M554" s="10" t="s">
        <v>220</v>
      </c>
      <c r="N554" s="310">
        <f t="shared" si="31"/>
        <v>0.076</v>
      </c>
    </row>
    <row r="555" spans="1:14" ht="15.75" customHeight="1">
      <c r="A555" s="9"/>
      <c r="C555" s="10">
        <v>2014</v>
      </c>
      <c r="D555" s="16">
        <v>0.066</v>
      </c>
      <c r="E555" s="12">
        <v>41785</v>
      </c>
      <c r="F555" s="16">
        <v>0.066</v>
      </c>
      <c r="G555" s="12">
        <v>41765</v>
      </c>
      <c r="H555" s="16">
        <v>0.065</v>
      </c>
      <c r="I555" s="12">
        <v>41797</v>
      </c>
      <c r="J555" s="16">
        <v>0.064</v>
      </c>
      <c r="K555" s="45">
        <v>41854</v>
      </c>
      <c r="L555" s="40">
        <v>0</v>
      </c>
      <c r="M555" s="10" t="s">
        <v>222</v>
      </c>
      <c r="N555" s="310">
        <f t="shared" si="31"/>
        <v>0.071</v>
      </c>
    </row>
    <row r="556" spans="1:14" ht="15.75" customHeight="1" thickBot="1">
      <c r="A556" s="9"/>
      <c r="C556" s="17">
        <v>2015</v>
      </c>
      <c r="D556" s="27">
        <v>0.075</v>
      </c>
      <c r="E556" s="19">
        <v>42166</v>
      </c>
      <c r="F556" s="27">
        <v>0.073</v>
      </c>
      <c r="G556" s="19">
        <v>42165</v>
      </c>
      <c r="H556" s="27">
        <v>0.067</v>
      </c>
      <c r="I556" s="19">
        <v>42131</v>
      </c>
      <c r="J556" s="27">
        <v>0.067</v>
      </c>
      <c r="K556" s="46">
        <v>42130</v>
      </c>
      <c r="L556" s="41">
        <v>0</v>
      </c>
      <c r="M556" s="17" t="s">
        <v>254</v>
      </c>
      <c r="N556" s="311">
        <f t="shared" si="31"/>
        <v>0.066</v>
      </c>
    </row>
    <row r="557" spans="1:14" ht="15.75" customHeight="1" thickBot="1">
      <c r="A557" s="9"/>
      <c r="C557" s="251"/>
      <c r="D557" s="252"/>
      <c r="E557" s="253"/>
      <c r="F557" s="252"/>
      <c r="G557" s="253"/>
      <c r="H557" s="252"/>
      <c r="I557" s="253"/>
      <c r="J557" s="254"/>
      <c r="K557" s="255"/>
      <c r="L557" s="266" t="s">
        <v>271</v>
      </c>
      <c r="M557" s="251"/>
      <c r="N557" s="315"/>
    </row>
    <row r="558" spans="1:14" ht="15.75" customHeight="1">
      <c r="A558" s="9"/>
      <c r="C558" s="10">
        <v>2016</v>
      </c>
      <c r="D558" s="16">
        <v>0.082</v>
      </c>
      <c r="E558" s="172">
        <v>42531</v>
      </c>
      <c r="F558" s="16">
        <v>0.079</v>
      </c>
      <c r="G558" s="172">
        <v>42532</v>
      </c>
      <c r="H558" s="16">
        <v>0.071</v>
      </c>
      <c r="I558" s="172">
        <v>42514</v>
      </c>
      <c r="J558" s="11">
        <v>0.069</v>
      </c>
      <c r="K558" s="181">
        <v>42546</v>
      </c>
      <c r="L558" s="40">
        <v>3</v>
      </c>
      <c r="M558" s="10" t="s">
        <v>260</v>
      </c>
      <c r="N558" s="310">
        <f>TRUNC(AVERAGE(J555:J558),3)</f>
        <v>0.066</v>
      </c>
    </row>
    <row r="559" spans="1:14" ht="15.75" customHeight="1" thickBot="1">
      <c r="A559" s="9"/>
      <c r="C559" s="17">
        <v>2017</v>
      </c>
      <c r="D559" s="27">
        <v>0.071</v>
      </c>
      <c r="E559" s="169">
        <v>42870</v>
      </c>
      <c r="F559" s="27">
        <v>0.07</v>
      </c>
      <c r="G559" s="169">
        <v>42890</v>
      </c>
      <c r="H559" s="27">
        <v>0.069</v>
      </c>
      <c r="I559" s="169">
        <v>42895</v>
      </c>
      <c r="J559" s="18">
        <v>0.067</v>
      </c>
      <c r="K559" s="169">
        <v>42891</v>
      </c>
      <c r="L559" s="41">
        <v>1</v>
      </c>
      <c r="M559" s="18" t="s">
        <v>302</v>
      </c>
      <c r="N559" s="310">
        <f>TRUNC(AVERAGE(J556:J559),3)</f>
        <v>0.067</v>
      </c>
    </row>
    <row r="560" spans="1:14" ht="15.75" customHeight="1">
      <c r="A560" s="9"/>
      <c r="C560" s="128"/>
      <c r="D560" s="129"/>
      <c r="E560" s="212"/>
      <c r="F560" s="129"/>
      <c r="G560" s="128"/>
      <c r="H560" s="129"/>
      <c r="I560" s="128"/>
      <c r="J560" s="128"/>
      <c r="K560" s="128"/>
      <c r="L560" s="213"/>
      <c r="M560" s="213"/>
      <c r="N560" s="213"/>
    </row>
    <row r="561" spans="1:14" ht="15.75" customHeight="1" thickBot="1">
      <c r="A561" s="9"/>
      <c r="C561" s="60"/>
      <c r="D561" s="102"/>
      <c r="E561" s="214"/>
      <c r="F561" s="102"/>
      <c r="G561" s="60"/>
      <c r="H561" s="102"/>
      <c r="I561" s="60"/>
      <c r="J561" s="60"/>
      <c r="K561" s="60"/>
      <c r="L561" s="167"/>
      <c r="M561" s="167"/>
      <c r="N561" s="167"/>
    </row>
    <row r="562" spans="1:14" ht="15.75" customHeight="1">
      <c r="A562" s="68" t="s">
        <v>284</v>
      </c>
      <c r="C562" s="246"/>
      <c r="D562" s="247"/>
      <c r="E562" s="248"/>
      <c r="F562" s="247"/>
      <c r="G562" s="248"/>
      <c r="H562" s="247"/>
      <c r="I562" s="248"/>
      <c r="J562" s="249"/>
      <c r="K562" s="248"/>
      <c r="L562" s="250"/>
      <c r="M562" s="330" t="s">
        <v>56</v>
      </c>
      <c r="N562" s="331"/>
    </row>
    <row r="563" spans="3:14" ht="15.75" customHeight="1" thickBot="1">
      <c r="C563" s="4" t="s">
        <v>2</v>
      </c>
      <c r="D563" s="96" t="s">
        <v>3</v>
      </c>
      <c r="E563" s="5" t="s">
        <v>58</v>
      </c>
      <c r="F563" s="96" t="s">
        <v>4</v>
      </c>
      <c r="G563" s="5" t="s">
        <v>58</v>
      </c>
      <c r="H563" s="96" t="s">
        <v>5</v>
      </c>
      <c r="I563" s="5" t="s">
        <v>58</v>
      </c>
      <c r="J563" s="6" t="s">
        <v>6</v>
      </c>
      <c r="K563" s="5" t="s">
        <v>58</v>
      </c>
      <c r="L563" s="142" t="s">
        <v>270</v>
      </c>
      <c r="M563" s="63" t="s">
        <v>142</v>
      </c>
      <c r="N563" s="64" t="s">
        <v>57</v>
      </c>
    </row>
    <row r="564" spans="1:14" ht="15.75" customHeight="1">
      <c r="A564" s="161" t="s">
        <v>285</v>
      </c>
      <c r="C564" s="10">
        <v>2011</v>
      </c>
      <c r="D564" s="26">
        <v>0.087</v>
      </c>
      <c r="E564" s="12">
        <v>42551</v>
      </c>
      <c r="F564" s="26">
        <v>0.086</v>
      </c>
      <c r="G564" s="12">
        <v>42528</v>
      </c>
      <c r="H564" s="16">
        <v>0.08</v>
      </c>
      <c r="I564" s="12">
        <v>42567</v>
      </c>
      <c r="J564" s="16">
        <v>0.077</v>
      </c>
      <c r="K564" s="45">
        <v>42616</v>
      </c>
      <c r="L564" s="40">
        <v>4</v>
      </c>
      <c r="M564" s="10" t="s">
        <v>208</v>
      </c>
      <c r="N564" s="310">
        <f>TRUNC(AVERAGE(J564:J564),3)</f>
        <v>0.077</v>
      </c>
    </row>
    <row r="565" spans="1:14" ht="15.75" customHeight="1">
      <c r="A565" s="25" t="s">
        <v>286</v>
      </c>
      <c r="C565" s="10">
        <v>2012</v>
      </c>
      <c r="D565" s="26">
        <v>0.081</v>
      </c>
      <c r="E565" s="12">
        <v>42584</v>
      </c>
      <c r="F565" s="26">
        <v>0.081</v>
      </c>
      <c r="G565" s="12">
        <v>42549</v>
      </c>
      <c r="H565" s="26">
        <v>0.08</v>
      </c>
      <c r="I565" s="12">
        <v>42536</v>
      </c>
      <c r="J565" s="26">
        <v>0.079</v>
      </c>
      <c r="K565" s="45">
        <v>42551</v>
      </c>
      <c r="L565" s="40">
        <v>8</v>
      </c>
      <c r="M565" s="10" t="s">
        <v>209</v>
      </c>
      <c r="N565" s="310">
        <f>TRUNC(AVERAGE(J564:J565),3)</f>
        <v>0.078</v>
      </c>
    </row>
    <row r="566" spans="3:14" ht="15.75" customHeight="1">
      <c r="C566" s="10">
        <v>2013</v>
      </c>
      <c r="D566" s="16">
        <v>0.067</v>
      </c>
      <c r="E566" s="12">
        <v>42505</v>
      </c>
      <c r="F566" s="16">
        <v>0.065</v>
      </c>
      <c r="G566" s="12">
        <v>42504</v>
      </c>
      <c r="H566" s="16">
        <v>0.065</v>
      </c>
      <c r="I566" s="12">
        <v>42527</v>
      </c>
      <c r="J566" s="16">
        <v>0.064</v>
      </c>
      <c r="K566" s="45">
        <v>42536</v>
      </c>
      <c r="L566" s="40">
        <v>0</v>
      </c>
      <c r="M566" s="10" t="s">
        <v>220</v>
      </c>
      <c r="N566" s="310">
        <f>TRUNC(AVERAGE(J564:J566),3)</f>
        <v>0.073</v>
      </c>
    </row>
    <row r="567" spans="3:14" ht="15.75" customHeight="1">
      <c r="C567" s="10">
        <v>2014</v>
      </c>
      <c r="D567" s="16">
        <v>0.067</v>
      </c>
      <c r="E567" s="12">
        <v>42496</v>
      </c>
      <c r="F567" s="16">
        <v>0.065</v>
      </c>
      <c r="G567" s="12">
        <v>42583</v>
      </c>
      <c r="H567" s="16">
        <v>0.065</v>
      </c>
      <c r="I567" s="12">
        <v>42480</v>
      </c>
      <c r="J567" s="16">
        <v>0.062</v>
      </c>
      <c r="K567" s="45">
        <v>42638</v>
      </c>
      <c r="L567" s="40">
        <v>0</v>
      </c>
      <c r="M567" s="10" t="s">
        <v>222</v>
      </c>
      <c r="N567" s="310">
        <f>TRUNC(AVERAGE(J565:J567),3)</f>
        <v>0.068</v>
      </c>
    </row>
    <row r="568" spans="1:14" ht="15.75" customHeight="1" thickBot="1">
      <c r="A568" s="9"/>
      <c r="C568" s="17">
        <v>2015</v>
      </c>
      <c r="D568" s="27">
        <v>0.068</v>
      </c>
      <c r="E568" s="19">
        <v>42531</v>
      </c>
      <c r="F568" s="27">
        <v>0.067</v>
      </c>
      <c r="G568" s="19">
        <v>42496</v>
      </c>
      <c r="H568" s="27">
        <v>0.064</v>
      </c>
      <c r="I568" s="19">
        <v>42493</v>
      </c>
      <c r="J568" s="27">
        <v>0.063</v>
      </c>
      <c r="K568" s="46">
        <v>42525</v>
      </c>
      <c r="L568" s="41">
        <v>0</v>
      </c>
      <c r="M568" s="17" t="s">
        <v>254</v>
      </c>
      <c r="N568" s="311">
        <f>TRUNC(AVERAGE(J566:J568),3)</f>
        <v>0.063</v>
      </c>
    </row>
    <row r="569" spans="1:14" ht="15.75" customHeight="1" thickBot="1">
      <c r="A569" s="9"/>
      <c r="C569" s="251"/>
      <c r="D569" s="252"/>
      <c r="E569" s="253"/>
      <c r="F569" s="252"/>
      <c r="G569" s="253"/>
      <c r="H569" s="252"/>
      <c r="I569" s="253"/>
      <c r="J569" s="254"/>
      <c r="K569" s="255"/>
      <c r="L569" s="266" t="s">
        <v>271</v>
      </c>
      <c r="M569" s="251"/>
      <c r="N569" s="315"/>
    </row>
    <row r="570" spans="1:14" ht="15.75" customHeight="1">
      <c r="A570" s="9"/>
      <c r="C570" s="10">
        <v>2016</v>
      </c>
      <c r="D570" s="16">
        <v>0.076</v>
      </c>
      <c r="E570" s="172">
        <v>42546</v>
      </c>
      <c r="F570" s="16">
        <v>0.076</v>
      </c>
      <c r="G570" s="172">
        <v>42531</v>
      </c>
      <c r="H570" s="16">
        <v>0.073</v>
      </c>
      <c r="I570" s="172">
        <v>42532</v>
      </c>
      <c r="J570" s="11">
        <v>0.071</v>
      </c>
      <c r="K570" s="181">
        <v>42534</v>
      </c>
      <c r="L570" s="40">
        <v>4</v>
      </c>
      <c r="M570" s="10" t="s">
        <v>260</v>
      </c>
      <c r="N570" s="310">
        <f>TRUNC(AVERAGE(J567:J570),3)</f>
        <v>0.065</v>
      </c>
    </row>
    <row r="571" spans="1:14" ht="15.75" customHeight="1" thickBot="1">
      <c r="A571" s="9"/>
      <c r="C571" s="17">
        <v>2017</v>
      </c>
      <c r="D571" s="27">
        <v>0.07</v>
      </c>
      <c r="E571" s="169">
        <v>42902</v>
      </c>
      <c r="F571" s="27">
        <v>0.068</v>
      </c>
      <c r="G571" s="169">
        <v>42895</v>
      </c>
      <c r="H571" s="27">
        <v>0.068</v>
      </c>
      <c r="I571" s="169">
        <v>42888</v>
      </c>
      <c r="J571" s="18">
        <v>0.066</v>
      </c>
      <c r="K571" s="169">
        <v>42891</v>
      </c>
      <c r="L571" s="41">
        <v>0</v>
      </c>
      <c r="M571" s="18" t="s">
        <v>302</v>
      </c>
      <c r="N571" s="310">
        <f>TRUNC(AVERAGE(J568:J571),3)</f>
        <v>0.066</v>
      </c>
    </row>
    <row r="572" spans="1:14" ht="15.75" customHeight="1">
      <c r="A572" s="9"/>
      <c r="C572" s="128"/>
      <c r="D572" s="129"/>
      <c r="E572" s="212"/>
      <c r="F572" s="129"/>
      <c r="G572" s="128"/>
      <c r="H572" s="129"/>
      <c r="I572" s="128"/>
      <c r="J572" s="128"/>
      <c r="K572" s="128"/>
      <c r="L572" s="213"/>
      <c r="M572" s="213"/>
      <c r="N572" s="213"/>
    </row>
    <row r="573" spans="1:14" ht="15.75" customHeight="1" thickBot="1">
      <c r="A573" s="9"/>
      <c r="C573" s="60"/>
      <c r="D573" s="102"/>
      <c r="E573" s="214"/>
      <c r="F573" s="102"/>
      <c r="G573" s="60"/>
      <c r="H573" s="102"/>
      <c r="I573" s="60"/>
      <c r="J573" s="60"/>
      <c r="K573" s="60"/>
      <c r="L573" s="167"/>
      <c r="M573" s="167"/>
      <c r="N573" s="167"/>
    </row>
    <row r="574" spans="1:14" ht="15.75" customHeight="1">
      <c r="A574" s="68" t="s">
        <v>44</v>
      </c>
      <c r="C574" s="246"/>
      <c r="D574" s="247"/>
      <c r="E574" s="248"/>
      <c r="F574" s="247"/>
      <c r="G574" s="248"/>
      <c r="H574" s="247"/>
      <c r="I574" s="248"/>
      <c r="J574" s="249"/>
      <c r="K574" s="248"/>
      <c r="L574" s="250"/>
      <c r="M574" s="332" t="s">
        <v>56</v>
      </c>
      <c r="N574" s="331"/>
    </row>
    <row r="575" spans="3:14" ht="15.75" customHeight="1" thickBot="1">
      <c r="C575" s="4" t="s">
        <v>2</v>
      </c>
      <c r="D575" s="96" t="s">
        <v>3</v>
      </c>
      <c r="E575" s="5" t="s">
        <v>58</v>
      </c>
      <c r="F575" s="96" t="s">
        <v>4</v>
      </c>
      <c r="G575" s="5" t="s">
        <v>58</v>
      </c>
      <c r="H575" s="96" t="s">
        <v>5</v>
      </c>
      <c r="I575" s="5" t="s">
        <v>58</v>
      </c>
      <c r="J575" s="6" t="s">
        <v>6</v>
      </c>
      <c r="K575" s="5" t="s">
        <v>58</v>
      </c>
      <c r="L575" s="142" t="s">
        <v>270</v>
      </c>
      <c r="M575" s="63" t="s">
        <v>142</v>
      </c>
      <c r="N575" s="64" t="s">
        <v>57</v>
      </c>
    </row>
    <row r="576" spans="1:14" ht="15.75" customHeight="1">
      <c r="A576" s="161" t="s">
        <v>62</v>
      </c>
      <c r="C576" s="10">
        <v>2008</v>
      </c>
      <c r="D576" s="16">
        <v>0.08</v>
      </c>
      <c r="E576" s="12">
        <v>39647</v>
      </c>
      <c r="F576" s="16">
        <v>0.078</v>
      </c>
      <c r="G576" s="12">
        <v>39680</v>
      </c>
      <c r="H576" s="16">
        <v>0.075</v>
      </c>
      <c r="I576" s="12">
        <v>39657</v>
      </c>
      <c r="J576" s="16">
        <v>0.073</v>
      </c>
      <c r="K576" s="45">
        <v>39658</v>
      </c>
      <c r="L576" s="40">
        <v>2</v>
      </c>
      <c r="M576" s="10" t="s">
        <v>188</v>
      </c>
      <c r="N576" s="310">
        <v>0.077</v>
      </c>
    </row>
    <row r="577" spans="1:14" ht="15.75" customHeight="1">
      <c r="A577" s="25" t="s">
        <v>134</v>
      </c>
      <c r="C577" s="10">
        <v>2009</v>
      </c>
      <c r="D577" s="16">
        <v>0.076</v>
      </c>
      <c r="E577" s="12">
        <v>39989</v>
      </c>
      <c r="F577" s="16">
        <v>0.067</v>
      </c>
      <c r="G577" s="12">
        <v>39966</v>
      </c>
      <c r="H577" s="16">
        <v>0.067</v>
      </c>
      <c r="I577" s="12">
        <v>39965</v>
      </c>
      <c r="J577" s="16">
        <v>0.065</v>
      </c>
      <c r="K577" s="45">
        <v>39970</v>
      </c>
      <c r="L577" s="40">
        <v>1</v>
      </c>
      <c r="M577" s="10" t="s">
        <v>199</v>
      </c>
      <c r="N577" s="310">
        <v>0.072</v>
      </c>
    </row>
    <row r="578" spans="2:14" ht="15.75" customHeight="1">
      <c r="B578" s="71"/>
      <c r="C578" s="10">
        <v>2010</v>
      </c>
      <c r="D578" s="16">
        <v>0.077</v>
      </c>
      <c r="E578" s="12">
        <v>40399</v>
      </c>
      <c r="F578" s="16">
        <v>0.077</v>
      </c>
      <c r="G578" s="12">
        <v>40350</v>
      </c>
      <c r="H578" s="16">
        <v>0.075</v>
      </c>
      <c r="I578" s="12">
        <v>40373</v>
      </c>
      <c r="J578" s="16">
        <v>0.072</v>
      </c>
      <c r="K578" s="45">
        <v>40403</v>
      </c>
      <c r="L578" s="40">
        <v>2</v>
      </c>
      <c r="M578" s="10" t="s">
        <v>205</v>
      </c>
      <c r="N578" s="310">
        <f aca="true" t="shared" si="32" ref="N578:N583">TRUNC(AVERAGE(J576:J578),3)</f>
        <v>0.07</v>
      </c>
    </row>
    <row r="579" spans="3:14" ht="15.75" customHeight="1">
      <c r="C579" s="10">
        <v>2011</v>
      </c>
      <c r="D579" s="26">
        <v>0.08</v>
      </c>
      <c r="E579" s="12">
        <v>40700</v>
      </c>
      <c r="F579" s="26">
        <v>0.079</v>
      </c>
      <c r="G579" s="12">
        <v>40703</v>
      </c>
      <c r="H579" s="16">
        <v>0.076</v>
      </c>
      <c r="I579" s="12">
        <v>40787</v>
      </c>
      <c r="J579" s="16">
        <v>0.074</v>
      </c>
      <c r="K579" s="45">
        <v>40735</v>
      </c>
      <c r="L579" s="40">
        <v>3</v>
      </c>
      <c r="M579" s="10" t="s">
        <v>208</v>
      </c>
      <c r="N579" s="310">
        <f t="shared" si="32"/>
        <v>0.07</v>
      </c>
    </row>
    <row r="580" spans="3:14" ht="15.75" customHeight="1">
      <c r="C580" s="10">
        <v>2012</v>
      </c>
      <c r="D580" s="26">
        <v>0.092</v>
      </c>
      <c r="E580" s="12">
        <v>41129</v>
      </c>
      <c r="F580" s="26">
        <v>0.091</v>
      </c>
      <c r="G580" s="12">
        <v>41088</v>
      </c>
      <c r="H580" s="26">
        <v>0.083</v>
      </c>
      <c r="I580" s="12">
        <v>41089</v>
      </c>
      <c r="J580" s="16">
        <v>0.081</v>
      </c>
      <c r="K580" s="45">
        <v>41145</v>
      </c>
      <c r="L580" s="40">
        <v>11</v>
      </c>
      <c r="M580" s="10" t="s">
        <v>209</v>
      </c>
      <c r="N580" s="310">
        <f t="shared" si="32"/>
        <v>0.075</v>
      </c>
    </row>
    <row r="581" spans="1:14" ht="15.75" customHeight="1">
      <c r="A581" s="9" t="s">
        <v>198</v>
      </c>
      <c r="C581" s="10">
        <v>2013</v>
      </c>
      <c r="D581" s="16">
        <v>0.07</v>
      </c>
      <c r="E581" s="12">
        <v>41444</v>
      </c>
      <c r="F581" s="16">
        <v>0.065</v>
      </c>
      <c r="G581" s="12">
        <v>41524</v>
      </c>
      <c r="H581" s="16">
        <v>0.065</v>
      </c>
      <c r="I581" s="12">
        <v>41523</v>
      </c>
      <c r="J581" s="16">
        <v>0.064</v>
      </c>
      <c r="K581" s="45">
        <v>41511</v>
      </c>
      <c r="L581" s="40">
        <v>0</v>
      </c>
      <c r="M581" s="10" t="s">
        <v>220</v>
      </c>
      <c r="N581" s="310">
        <f t="shared" si="32"/>
        <v>0.073</v>
      </c>
    </row>
    <row r="582" spans="1:14" ht="15.75" customHeight="1">
      <c r="A582" s="9"/>
      <c r="C582" s="10">
        <v>2014</v>
      </c>
      <c r="D582" s="16">
        <v>0.071</v>
      </c>
      <c r="E582" s="12">
        <v>41764</v>
      </c>
      <c r="F582" s="16">
        <v>0.07</v>
      </c>
      <c r="G582" s="12">
        <v>41749</v>
      </c>
      <c r="H582" s="16">
        <v>0.069</v>
      </c>
      <c r="I582" s="12">
        <v>41765</v>
      </c>
      <c r="J582" s="16">
        <v>0.067</v>
      </c>
      <c r="K582" s="45">
        <v>41852</v>
      </c>
      <c r="L582" s="40">
        <v>0</v>
      </c>
      <c r="M582" s="10" t="s">
        <v>222</v>
      </c>
      <c r="N582" s="310">
        <f t="shared" si="32"/>
        <v>0.07</v>
      </c>
    </row>
    <row r="583" spans="1:14" ht="15.75" customHeight="1" thickBot="1">
      <c r="A583" s="9"/>
      <c r="C583" s="17">
        <v>2015</v>
      </c>
      <c r="D583" s="27">
        <v>0.074</v>
      </c>
      <c r="E583" s="19">
        <v>42160</v>
      </c>
      <c r="F583" s="27">
        <v>0.073</v>
      </c>
      <c r="G583" s="19">
        <v>42165</v>
      </c>
      <c r="H583" s="27">
        <v>0.068</v>
      </c>
      <c r="I583" s="19">
        <v>42131</v>
      </c>
      <c r="J583" s="27">
        <v>0.067</v>
      </c>
      <c r="K583" s="46">
        <v>42251</v>
      </c>
      <c r="L583" s="41">
        <v>0</v>
      </c>
      <c r="M583" s="17" t="s">
        <v>254</v>
      </c>
      <c r="N583" s="311">
        <f t="shared" si="32"/>
        <v>0.066</v>
      </c>
    </row>
    <row r="584" spans="1:14" ht="15.75" customHeight="1" thickBot="1">
      <c r="A584" s="9"/>
      <c r="C584" s="251"/>
      <c r="D584" s="252"/>
      <c r="E584" s="253"/>
      <c r="F584" s="252"/>
      <c r="G584" s="253"/>
      <c r="H584" s="252"/>
      <c r="I584" s="253"/>
      <c r="J584" s="254"/>
      <c r="K584" s="255"/>
      <c r="L584" s="266" t="s">
        <v>271</v>
      </c>
      <c r="M584" s="251"/>
      <c r="N584" s="315"/>
    </row>
    <row r="585" spans="1:14" ht="15.75" customHeight="1">
      <c r="A585" s="9"/>
      <c r="C585" s="10">
        <v>2016</v>
      </c>
      <c r="D585" s="16">
        <v>0.081</v>
      </c>
      <c r="E585" s="172">
        <v>42546</v>
      </c>
      <c r="F585" s="16">
        <v>0.078</v>
      </c>
      <c r="G585" s="172">
        <v>42532</v>
      </c>
      <c r="H585" s="16">
        <v>0.073</v>
      </c>
      <c r="I585" s="172">
        <v>42513</v>
      </c>
      <c r="J585" s="11">
        <v>0.069</v>
      </c>
      <c r="K585" s="181">
        <v>42478</v>
      </c>
      <c r="L585" s="40">
        <v>3</v>
      </c>
      <c r="M585" s="10" t="s">
        <v>260</v>
      </c>
      <c r="N585" s="310">
        <f>TRUNC(AVERAGE(J582:J585),3)</f>
        <v>0.067</v>
      </c>
    </row>
    <row r="586" spans="1:14" ht="15.75" customHeight="1" thickBot="1">
      <c r="A586" s="9"/>
      <c r="C586" s="17">
        <v>2017</v>
      </c>
      <c r="D586" s="27">
        <v>0.071</v>
      </c>
      <c r="E586" s="169">
        <v>42889</v>
      </c>
      <c r="F586" s="27">
        <v>0.069</v>
      </c>
      <c r="G586" s="169">
        <v>42895</v>
      </c>
      <c r="H586" s="27">
        <v>0.068</v>
      </c>
      <c r="I586" s="169">
        <v>42869</v>
      </c>
      <c r="J586" s="18">
        <v>0.066</v>
      </c>
      <c r="K586" s="169">
        <v>42870</v>
      </c>
      <c r="L586" s="41">
        <v>1</v>
      </c>
      <c r="M586" s="18" t="s">
        <v>302</v>
      </c>
      <c r="N586" s="310">
        <f>TRUNC(AVERAGE(J583:J586),3)</f>
        <v>0.067</v>
      </c>
    </row>
    <row r="587" spans="1:14" ht="15.75" customHeight="1">
      <c r="A587" s="9"/>
      <c r="C587" s="128"/>
      <c r="D587" s="129"/>
      <c r="E587" s="212"/>
      <c r="F587" s="129"/>
      <c r="G587" s="128"/>
      <c r="H587" s="129"/>
      <c r="I587" s="128"/>
      <c r="J587" s="128"/>
      <c r="K587" s="128"/>
      <c r="L587" s="213"/>
      <c r="M587" s="213"/>
      <c r="N587" s="213"/>
    </row>
    <row r="588" spans="1:12" ht="15.75" customHeight="1" thickBot="1">
      <c r="A588" s="9"/>
      <c r="C588" s="72"/>
      <c r="D588" s="103"/>
      <c r="E588" s="68"/>
      <c r="F588" s="111"/>
      <c r="G588" s="74"/>
      <c r="H588" s="106"/>
      <c r="I588" s="75"/>
      <c r="J588" s="76"/>
      <c r="K588" s="77"/>
      <c r="L588" s="48"/>
    </row>
    <row r="589" spans="1:14" ht="15.75" customHeight="1">
      <c r="A589" s="68" t="s">
        <v>37</v>
      </c>
      <c r="C589" s="246"/>
      <c r="D589" s="247"/>
      <c r="E589" s="248"/>
      <c r="F589" s="247"/>
      <c r="G589" s="248"/>
      <c r="H589" s="247"/>
      <c r="I589" s="248"/>
      <c r="J589" s="249"/>
      <c r="K589" s="248"/>
      <c r="L589" s="250"/>
      <c r="M589" s="332" t="s">
        <v>56</v>
      </c>
      <c r="N589" s="331"/>
    </row>
    <row r="590" spans="1:14" ht="15.75" customHeight="1" thickBot="1">
      <c r="A590" s="43"/>
      <c r="C590" s="4" t="s">
        <v>2</v>
      </c>
      <c r="D590" s="96" t="s">
        <v>3</v>
      </c>
      <c r="E590" s="5" t="s">
        <v>58</v>
      </c>
      <c r="F590" s="96" t="s">
        <v>4</v>
      </c>
      <c r="G590" s="5" t="s">
        <v>58</v>
      </c>
      <c r="H590" s="96" t="s">
        <v>5</v>
      </c>
      <c r="I590" s="5" t="s">
        <v>58</v>
      </c>
      <c r="J590" s="6" t="s">
        <v>6</v>
      </c>
      <c r="K590" s="5" t="s">
        <v>58</v>
      </c>
      <c r="L590" s="142" t="s">
        <v>270</v>
      </c>
      <c r="M590" s="22" t="s">
        <v>142</v>
      </c>
      <c r="N590" s="8" t="s">
        <v>57</v>
      </c>
    </row>
    <row r="591" spans="1:14" ht="15.75" customHeight="1">
      <c r="A591" s="161" t="s">
        <v>241</v>
      </c>
      <c r="C591" s="10">
        <v>2008</v>
      </c>
      <c r="D591" s="26">
        <v>0.08</v>
      </c>
      <c r="E591" s="12">
        <v>39561</v>
      </c>
      <c r="F591" s="26">
        <v>0.073</v>
      </c>
      <c r="G591" s="12">
        <v>39680</v>
      </c>
      <c r="H591" s="26">
        <v>0.07</v>
      </c>
      <c r="I591" s="12">
        <v>39646</v>
      </c>
      <c r="J591" s="16">
        <v>0.069</v>
      </c>
      <c r="K591" s="45">
        <v>39645</v>
      </c>
      <c r="L591" s="40">
        <v>1</v>
      </c>
      <c r="M591" s="10" t="s">
        <v>188</v>
      </c>
      <c r="N591" s="310">
        <v>0.069</v>
      </c>
    </row>
    <row r="592" spans="1:14" ht="15.75" customHeight="1">
      <c r="A592" s="25" t="s">
        <v>122</v>
      </c>
      <c r="C592" s="10">
        <v>2009</v>
      </c>
      <c r="D592" s="26">
        <v>0.076</v>
      </c>
      <c r="E592" s="12">
        <v>39988</v>
      </c>
      <c r="F592" s="26">
        <v>0.07</v>
      </c>
      <c r="G592" s="12">
        <v>39953</v>
      </c>
      <c r="H592" s="26">
        <v>0.069</v>
      </c>
      <c r="I592" s="12">
        <v>39970</v>
      </c>
      <c r="J592" s="26">
        <v>0.067</v>
      </c>
      <c r="K592" s="45">
        <v>39956</v>
      </c>
      <c r="L592" s="40">
        <v>1</v>
      </c>
      <c r="M592" s="10" t="s">
        <v>199</v>
      </c>
      <c r="N592" s="310">
        <v>0.072</v>
      </c>
    </row>
    <row r="593" spans="2:14" ht="15.75" customHeight="1">
      <c r="B593" s="43"/>
      <c r="C593" s="10">
        <v>2010</v>
      </c>
      <c r="D593" s="26">
        <v>0.072</v>
      </c>
      <c r="E593" s="12">
        <v>40397</v>
      </c>
      <c r="F593" s="26">
        <v>0.071</v>
      </c>
      <c r="G593" s="12">
        <v>40441</v>
      </c>
      <c r="H593" s="26">
        <v>0.071</v>
      </c>
      <c r="I593" s="12">
        <v>40409</v>
      </c>
      <c r="J593" s="26">
        <v>0.069</v>
      </c>
      <c r="K593" s="45">
        <v>40442</v>
      </c>
      <c r="L593" s="40">
        <v>0</v>
      </c>
      <c r="M593" s="10" t="s">
        <v>205</v>
      </c>
      <c r="N593" s="310">
        <f aca="true" t="shared" si="33" ref="N593:N598">TRUNC(AVERAGE(J591:J593),3)</f>
        <v>0.068</v>
      </c>
    </row>
    <row r="594" spans="3:14" ht="15.75" customHeight="1">
      <c r="C594" s="10">
        <v>2011</v>
      </c>
      <c r="D594" s="26">
        <v>0.079</v>
      </c>
      <c r="E594" s="12">
        <v>40696</v>
      </c>
      <c r="F594" s="16">
        <v>0.076</v>
      </c>
      <c r="G594" s="12">
        <v>40724</v>
      </c>
      <c r="H594" s="16">
        <v>0.076</v>
      </c>
      <c r="I594" s="12">
        <v>40723</v>
      </c>
      <c r="J594" s="16">
        <v>0.076</v>
      </c>
      <c r="K594" s="45">
        <v>40701</v>
      </c>
      <c r="L594" s="40">
        <v>4</v>
      </c>
      <c r="M594" s="10" t="s">
        <v>208</v>
      </c>
      <c r="N594" s="310">
        <f t="shared" si="33"/>
        <v>0.07</v>
      </c>
    </row>
    <row r="595" spans="3:14" ht="15.75" customHeight="1">
      <c r="C595" s="10">
        <v>2012</v>
      </c>
      <c r="D595" s="26">
        <v>0.073</v>
      </c>
      <c r="E595" s="12">
        <v>41129</v>
      </c>
      <c r="F595" s="26">
        <v>0.071</v>
      </c>
      <c r="G595" s="12">
        <v>41112</v>
      </c>
      <c r="H595" s="26">
        <v>0.07</v>
      </c>
      <c r="I595" s="12">
        <v>41145</v>
      </c>
      <c r="J595" s="26">
        <v>0.07</v>
      </c>
      <c r="K595" s="45">
        <v>41068</v>
      </c>
      <c r="L595" s="40">
        <v>0</v>
      </c>
      <c r="M595" s="10" t="s">
        <v>209</v>
      </c>
      <c r="N595" s="310">
        <f t="shared" si="33"/>
        <v>0.071</v>
      </c>
    </row>
    <row r="596" spans="1:14" ht="15.75" customHeight="1">
      <c r="A596" s="9" t="s">
        <v>198</v>
      </c>
      <c r="C596" s="10">
        <v>2013</v>
      </c>
      <c r="D596" s="26">
        <v>0.07</v>
      </c>
      <c r="E596" s="12">
        <v>41444</v>
      </c>
      <c r="F596" s="16">
        <v>0.068</v>
      </c>
      <c r="G596" s="12">
        <v>41408</v>
      </c>
      <c r="H596" s="16">
        <v>0.067</v>
      </c>
      <c r="I596" s="12">
        <v>41409</v>
      </c>
      <c r="J596" s="16">
        <v>0.065</v>
      </c>
      <c r="K596" s="45">
        <v>41431</v>
      </c>
      <c r="L596" s="40">
        <v>0</v>
      </c>
      <c r="M596" s="10" t="s">
        <v>220</v>
      </c>
      <c r="N596" s="310">
        <f t="shared" si="33"/>
        <v>0.07</v>
      </c>
    </row>
    <row r="597" spans="1:14" ht="15.75" customHeight="1">
      <c r="A597" s="9"/>
      <c r="C597" s="10">
        <v>2014</v>
      </c>
      <c r="D597" s="26">
        <v>0.07</v>
      </c>
      <c r="E597" s="12">
        <v>41855</v>
      </c>
      <c r="F597" s="16">
        <v>0.069</v>
      </c>
      <c r="G597" s="12">
        <v>41852</v>
      </c>
      <c r="H597" s="16">
        <v>0.068</v>
      </c>
      <c r="I597" s="12">
        <v>41764</v>
      </c>
      <c r="J597" s="16">
        <v>0.065</v>
      </c>
      <c r="K597" s="45">
        <v>41831</v>
      </c>
      <c r="L597" s="40">
        <v>0</v>
      </c>
      <c r="M597" s="10" t="s">
        <v>222</v>
      </c>
      <c r="N597" s="310">
        <f t="shared" si="33"/>
        <v>0.066</v>
      </c>
    </row>
    <row r="598" spans="1:14" ht="15.75" customHeight="1" thickBot="1">
      <c r="A598" s="9"/>
      <c r="C598" s="17">
        <v>2015</v>
      </c>
      <c r="D598" s="126">
        <v>0.075</v>
      </c>
      <c r="E598" s="19">
        <v>42231</v>
      </c>
      <c r="F598" s="27">
        <v>0.072</v>
      </c>
      <c r="G598" s="19">
        <v>42209</v>
      </c>
      <c r="H598" s="27">
        <v>0.067</v>
      </c>
      <c r="I598" s="19">
        <v>42165</v>
      </c>
      <c r="J598" s="27">
        <v>0.067</v>
      </c>
      <c r="K598" s="46">
        <v>42159</v>
      </c>
      <c r="L598" s="41">
        <v>0</v>
      </c>
      <c r="M598" s="17" t="s">
        <v>254</v>
      </c>
      <c r="N598" s="311">
        <f t="shared" si="33"/>
        <v>0.065</v>
      </c>
    </row>
    <row r="599" spans="1:14" ht="15.75" customHeight="1" thickBot="1">
      <c r="A599" s="9"/>
      <c r="C599" s="251"/>
      <c r="D599" s="252"/>
      <c r="E599" s="253"/>
      <c r="F599" s="252"/>
      <c r="G599" s="253"/>
      <c r="H599" s="252"/>
      <c r="I599" s="253"/>
      <c r="J599" s="254"/>
      <c r="K599" s="255"/>
      <c r="L599" s="266" t="s">
        <v>271</v>
      </c>
      <c r="M599" s="251"/>
      <c r="N599" s="315"/>
    </row>
    <row r="600" spans="1:14" ht="15.75" customHeight="1">
      <c r="A600" s="9"/>
      <c r="C600" s="10">
        <v>2016</v>
      </c>
      <c r="D600" s="16">
        <v>0.074</v>
      </c>
      <c r="E600" s="172">
        <v>42531</v>
      </c>
      <c r="F600" s="16">
        <v>0.069</v>
      </c>
      <c r="G600" s="172">
        <v>42633</v>
      </c>
      <c r="H600" s="16">
        <v>0.068</v>
      </c>
      <c r="I600" s="172">
        <v>42532</v>
      </c>
      <c r="J600" s="11">
        <v>0.068</v>
      </c>
      <c r="K600" s="181">
        <v>42530</v>
      </c>
      <c r="L600" s="40">
        <v>1</v>
      </c>
      <c r="M600" s="10" t="s">
        <v>260</v>
      </c>
      <c r="N600" s="310">
        <f>TRUNC(AVERAGE(J597:J600),3)</f>
        <v>0.066</v>
      </c>
    </row>
    <row r="601" spans="1:14" ht="15.75" customHeight="1" thickBot="1">
      <c r="A601" s="9"/>
      <c r="C601" s="17">
        <v>2017</v>
      </c>
      <c r="D601" s="27">
        <v>0.078</v>
      </c>
      <c r="E601" s="169">
        <v>42888</v>
      </c>
      <c r="F601" s="27">
        <v>0.073</v>
      </c>
      <c r="G601" s="169">
        <v>42889</v>
      </c>
      <c r="H601" s="27">
        <v>0.069</v>
      </c>
      <c r="I601" s="169">
        <v>42895</v>
      </c>
      <c r="J601" s="18">
        <v>0.068</v>
      </c>
      <c r="K601" s="169">
        <v>42869</v>
      </c>
      <c r="L601" s="41">
        <v>2</v>
      </c>
      <c r="M601" s="18" t="s">
        <v>302</v>
      </c>
      <c r="N601" s="310">
        <f>TRUNC(AVERAGE(J598:J601),3)</f>
        <v>0.067</v>
      </c>
    </row>
    <row r="602" spans="1:14" ht="15.75" customHeight="1">
      <c r="A602" s="9"/>
      <c r="C602" s="128"/>
      <c r="D602" s="129"/>
      <c r="E602" s="212"/>
      <c r="F602" s="129"/>
      <c r="G602" s="128"/>
      <c r="H602" s="129"/>
      <c r="I602" s="128"/>
      <c r="J602" s="128"/>
      <c r="K602" s="128"/>
      <c r="L602" s="213"/>
      <c r="M602" s="213"/>
      <c r="N602" s="213"/>
    </row>
    <row r="603" ht="15.75" customHeight="1" thickBot="1">
      <c r="A603" s="9"/>
    </row>
    <row r="604" spans="1:14" ht="15.75" customHeight="1">
      <c r="A604" s="68" t="s">
        <v>38</v>
      </c>
      <c r="C604" s="246"/>
      <c r="D604" s="247"/>
      <c r="E604" s="248"/>
      <c r="F604" s="247"/>
      <c r="G604" s="248"/>
      <c r="H604" s="247"/>
      <c r="I604" s="248"/>
      <c r="J604" s="249"/>
      <c r="K604" s="248"/>
      <c r="L604" s="250"/>
      <c r="M604" s="332" t="s">
        <v>56</v>
      </c>
      <c r="N604" s="331"/>
    </row>
    <row r="605" spans="1:14" ht="15.75" customHeight="1" thickBot="1">
      <c r="A605" s="9"/>
      <c r="C605" s="4" t="s">
        <v>2</v>
      </c>
      <c r="D605" s="96" t="s">
        <v>3</v>
      </c>
      <c r="E605" s="5" t="s">
        <v>58</v>
      </c>
      <c r="F605" s="96" t="s">
        <v>4</v>
      </c>
      <c r="G605" s="5" t="s">
        <v>58</v>
      </c>
      <c r="H605" s="96" t="s">
        <v>5</v>
      </c>
      <c r="I605" s="5" t="s">
        <v>58</v>
      </c>
      <c r="J605" s="6" t="s">
        <v>6</v>
      </c>
      <c r="K605" s="5" t="s">
        <v>58</v>
      </c>
      <c r="L605" s="142" t="s">
        <v>270</v>
      </c>
      <c r="M605" s="22" t="s">
        <v>142</v>
      </c>
      <c r="N605" s="8" t="s">
        <v>57</v>
      </c>
    </row>
    <row r="606" spans="1:14" ht="15.75" customHeight="1">
      <c r="A606" s="161" t="s">
        <v>179</v>
      </c>
      <c r="C606" s="10">
        <v>2008</v>
      </c>
      <c r="D606" s="26">
        <v>0.077</v>
      </c>
      <c r="E606" s="12">
        <v>39680</v>
      </c>
      <c r="F606" s="26">
        <v>0.075</v>
      </c>
      <c r="G606" s="12">
        <v>39646</v>
      </c>
      <c r="H606" s="16">
        <v>0.075</v>
      </c>
      <c r="I606" s="12">
        <v>39645</v>
      </c>
      <c r="J606" s="16">
        <v>0.072</v>
      </c>
      <c r="K606" s="45">
        <v>39561</v>
      </c>
      <c r="L606" s="40">
        <v>1</v>
      </c>
      <c r="M606" s="10" t="s">
        <v>188</v>
      </c>
      <c r="N606" s="310">
        <v>0.08</v>
      </c>
    </row>
    <row r="607" spans="1:14" ht="15.75" customHeight="1">
      <c r="A607" s="25" t="s">
        <v>124</v>
      </c>
      <c r="C607" s="10">
        <v>2009</v>
      </c>
      <c r="D607" s="26">
        <v>0.076</v>
      </c>
      <c r="E607" s="12">
        <v>39988</v>
      </c>
      <c r="F607" s="26">
        <v>0.069</v>
      </c>
      <c r="G607" s="12">
        <v>39970</v>
      </c>
      <c r="H607" s="26">
        <v>0.069</v>
      </c>
      <c r="I607" s="12">
        <v>39953</v>
      </c>
      <c r="J607" s="16">
        <v>0.068</v>
      </c>
      <c r="K607" s="45">
        <v>39991</v>
      </c>
      <c r="L607" s="40">
        <v>1</v>
      </c>
      <c r="M607" s="10" t="s">
        <v>199</v>
      </c>
      <c r="N607" s="310">
        <v>0.076</v>
      </c>
    </row>
    <row r="608" spans="3:14" ht="15.75" customHeight="1">
      <c r="C608" s="10">
        <v>2010</v>
      </c>
      <c r="D608" s="26">
        <v>0.077</v>
      </c>
      <c r="E608" s="12">
        <v>40282</v>
      </c>
      <c r="F608" s="26">
        <v>0.073</v>
      </c>
      <c r="G608" s="12">
        <v>40280</v>
      </c>
      <c r="H608" s="26">
        <v>0.071</v>
      </c>
      <c r="I608" s="12">
        <v>40400</v>
      </c>
      <c r="J608" s="16">
        <v>0.071</v>
      </c>
      <c r="K608" s="45">
        <v>40398</v>
      </c>
      <c r="L608" s="40">
        <v>1</v>
      </c>
      <c r="M608" s="10" t="s">
        <v>205</v>
      </c>
      <c r="N608" s="310">
        <f aca="true" t="shared" si="34" ref="N608:N613">TRUNC(AVERAGE(J606:J608),3)</f>
        <v>0.07</v>
      </c>
    </row>
    <row r="609" spans="3:14" ht="15.75" customHeight="1">
      <c r="C609" s="10">
        <v>2011</v>
      </c>
      <c r="D609" s="26">
        <v>0.08</v>
      </c>
      <c r="E609" s="12">
        <v>40701</v>
      </c>
      <c r="F609" s="26">
        <v>0.074</v>
      </c>
      <c r="G609" s="12">
        <v>40731</v>
      </c>
      <c r="H609" s="26">
        <v>0.073</v>
      </c>
      <c r="I609" s="12">
        <v>40724</v>
      </c>
      <c r="J609" s="16">
        <v>0.072</v>
      </c>
      <c r="K609" s="45">
        <v>40789</v>
      </c>
      <c r="L609" s="40">
        <v>1</v>
      </c>
      <c r="M609" s="10" t="s">
        <v>208</v>
      </c>
      <c r="N609" s="310">
        <f t="shared" si="34"/>
        <v>0.07</v>
      </c>
    </row>
    <row r="610" spans="3:14" ht="15.75" customHeight="1">
      <c r="C610" s="10">
        <v>2012</v>
      </c>
      <c r="D610" s="26">
        <v>0.084</v>
      </c>
      <c r="E610" s="12">
        <v>41123</v>
      </c>
      <c r="F610" s="26">
        <v>0.082</v>
      </c>
      <c r="G610" s="12">
        <v>41097</v>
      </c>
      <c r="H610" s="26">
        <v>0.081</v>
      </c>
      <c r="I610" s="12">
        <v>41129</v>
      </c>
      <c r="J610" s="16">
        <v>0.078</v>
      </c>
      <c r="K610" s="45">
        <v>41089</v>
      </c>
      <c r="L610" s="40">
        <v>5</v>
      </c>
      <c r="M610" s="10" t="s">
        <v>209</v>
      </c>
      <c r="N610" s="310">
        <f t="shared" si="34"/>
        <v>0.073</v>
      </c>
    </row>
    <row r="611" spans="1:14" ht="15.75" customHeight="1">
      <c r="A611" s="9" t="s">
        <v>198</v>
      </c>
      <c r="C611" s="10">
        <v>2013</v>
      </c>
      <c r="D611" s="16">
        <v>0.073</v>
      </c>
      <c r="E611" s="12">
        <v>41408</v>
      </c>
      <c r="F611" s="16">
        <v>0.071</v>
      </c>
      <c r="G611" s="12">
        <v>41409</v>
      </c>
      <c r="H611" s="16">
        <v>0.068</v>
      </c>
      <c r="I611" s="12">
        <v>41444</v>
      </c>
      <c r="J611" s="16">
        <v>0.068</v>
      </c>
      <c r="K611" s="45">
        <v>41431</v>
      </c>
      <c r="L611" s="40">
        <v>0</v>
      </c>
      <c r="M611" s="10" t="s">
        <v>220</v>
      </c>
      <c r="N611" s="310">
        <f t="shared" si="34"/>
        <v>0.072</v>
      </c>
    </row>
    <row r="612" spans="1:14" ht="15.75" customHeight="1">
      <c r="A612" s="9"/>
      <c r="C612" s="10">
        <v>2014</v>
      </c>
      <c r="D612" s="16">
        <v>0.073</v>
      </c>
      <c r="E612" s="12">
        <v>41831</v>
      </c>
      <c r="F612" s="16">
        <v>0.072</v>
      </c>
      <c r="G612" s="12">
        <v>41764</v>
      </c>
      <c r="H612" s="16">
        <v>0.07</v>
      </c>
      <c r="I612" s="12">
        <v>41855</v>
      </c>
      <c r="J612" s="16">
        <v>0.07</v>
      </c>
      <c r="K612" s="45">
        <v>41765</v>
      </c>
      <c r="L612" s="40">
        <v>0</v>
      </c>
      <c r="M612" s="10" t="s">
        <v>222</v>
      </c>
      <c r="N612" s="310">
        <f t="shared" si="34"/>
        <v>0.072</v>
      </c>
    </row>
    <row r="613" spans="1:14" ht="15.75" customHeight="1" thickBot="1">
      <c r="A613" s="9"/>
      <c r="C613" s="17">
        <v>2015</v>
      </c>
      <c r="D613" s="27">
        <v>0.073</v>
      </c>
      <c r="E613" s="19">
        <v>42165</v>
      </c>
      <c r="F613" s="27">
        <v>0.069</v>
      </c>
      <c r="G613" s="19">
        <v>42231</v>
      </c>
      <c r="H613" s="27">
        <v>0.068</v>
      </c>
      <c r="I613" s="19">
        <v>42251</v>
      </c>
      <c r="J613" s="27">
        <v>0.068</v>
      </c>
      <c r="K613" s="46">
        <v>42210</v>
      </c>
      <c r="L613" s="41">
        <v>0</v>
      </c>
      <c r="M613" s="17" t="s">
        <v>254</v>
      </c>
      <c r="N613" s="311">
        <f t="shared" si="34"/>
        <v>0.068</v>
      </c>
    </row>
    <row r="614" spans="1:14" ht="15.75" customHeight="1" thickBot="1">
      <c r="A614" s="9"/>
      <c r="C614" s="251"/>
      <c r="D614" s="252"/>
      <c r="E614" s="253"/>
      <c r="F614" s="252"/>
      <c r="G614" s="253"/>
      <c r="H614" s="252"/>
      <c r="I614" s="253"/>
      <c r="J614" s="254"/>
      <c r="K614" s="255"/>
      <c r="L614" s="266" t="s">
        <v>271</v>
      </c>
      <c r="M614" s="251"/>
      <c r="N614" s="315"/>
    </row>
    <row r="615" spans="1:14" ht="15.75" customHeight="1">
      <c r="A615" s="9"/>
      <c r="C615" s="10">
        <v>2016</v>
      </c>
      <c r="D615" s="16">
        <v>0.082</v>
      </c>
      <c r="E615" s="172">
        <v>42546</v>
      </c>
      <c r="F615" s="16">
        <v>0.079</v>
      </c>
      <c r="G615" s="172">
        <v>42531</v>
      </c>
      <c r="H615" s="16">
        <v>0.072</v>
      </c>
      <c r="I615" s="172">
        <v>42532</v>
      </c>
      <c r="J615" s="11">
        <v>0.07</v>
      </c>
      <c r="K615" s="181">
        <v>42530</v>
      </c>
      <c r="L615" s="40">
        <v>3</v>
      </c>
      <c r="M615" s="10" t="s">
        <v>260</v>
      </c>
      <c r="N615" s="310">
        <f>TRUNC(AVERAGE(J612:J615),3)</f>
        <v>0.069</v>
      </c>
    </row>
    <row r="616" spans="1:14" ht="15.75" customHeight="1" thickBot="1">
      <c r="A616" s="9"/>
      <c r="C616" s="17">
        <v>2017</v>
      </c>
      <c r="D616" s="27">
        <v>0.075</v>
      </c>
      <c r="E616" s="169">
        <v>42888</v>
      </c>
      <c r="F616" s="27">
        <v>0.071</v>
      </c>
      <c r="G616" s="169">
        <v>42889</v>
      </c>
      <c r="H616" s="27">
        <v>0.068</v>
      </c>
      <c r="I616" s="169">
        <v>42895</v>
      </c>
      <c r="J616" s="18">
        <v>0.068</v>
      </c>
      <c r="K616" s="177">
        <v>42870</v>
      </c>
      <c r="L616" s="41">
        <v>2</v>
      </c>
      <c r="M616" s="18" t="s">
        <v>302</v>
      </c>
      <c r="N616" s="310">
        <f>TRUNC(AVERAGE(J613:J616),3)</f>
        <v>0.068</v>
      </c>
    </row>
    <row r="617" spans="1:14" ht="15.75" customHeight="1">
      <c r="A617" s="9"/>
      <c r="C617" s="128"/>
      <c r="D617" s="129"/>
      <c r="E617" s="212"/>
      <c r="F617" s="129"/>
      <c r="G617" s="128"/>
      <c r="H617" s="129"/>
      <c r="I617" s="323"/>
      <c r="J617" s="128"/>
      <c r="K617" s="128"/>
      <c r="L617" s="213"/>
      <c r="M617" s="213"/>
      <c r="N617" s="213"/>
    </row>
    <row r="618" ht="15.75" customHeight="1" thickBot="1">
      <c r="A618" s="9"/>
    </row>
    <row r="619" spans="1:14" ht="15.75" customHeight="1">
      <c r="A619" s="68" t="s">
        <v>38</v>
      </c>
      <c r="C619" s="246"/>
      <c r="D619" s="247"/>
      <c r="E619" s="248"/>
      <c r="F619" s="247"/>
      <c r="G619" s="248"/>
      <c r="H619" s="247"/>
      <c r="I619" s="248"/>
      <c r="J619" s="249"/>
      <c r="K619" s="248"/>
      <c r="L619" s="250"/>
      <c r="M619" s="332" t="s">
        <v>56</v>
      </c>
      <c r="N619" s="331"/>
    </row>
    <row r="620" spans="1:14" ht="15.75" customHeight="1" thickBot="1">
      <c r="A620" s="9"/>
      <c r="C620" s="4" t="s">
        <v>2</v>
      </c>
      <c r="D620" s="96" t="s">
        <v>3</v>
      </c>
      <c r="E620" s="5" t="s">
        <v>58</v>
      </c>
      <c r="F620" s="96" t="s">
        <v>4</v>
      </c>
      <c r="G620" s="5" t="s">
        <v>58</v>
      </c>
      <c r="H620" s="96" t="s">
        <v>5</v>
      </c>
      <c r="I620" s="5" t="s">
        <v>58</v>
      </c>
      <c r="J620" s="6" t="s">
        <v>6</v>
      </c>
      <c r="K620" s="5" t="s">
        <v>58</v>
      </c>
      <c r="L620" s="142" t="s">
        <v>270</v>
      </c>
      <c r="M620" s="22" t="s">
        <v>142</v>
      </c>
      <c r="N620" s="8" t="s">
        <v>57</v>
      </c>
    </row>
    <row r="621" spans="1:14" ht="15.75" customHeight="1">
      <c r="A621" s="161" t="s">
        <v>39</v>
      </c>
      <c r="C621" s="10">
        <v>2008</v>
      </c>
      <c r="D621" s="26">
        <v>0.083</v>
      </c>
      <c r="E621" s="12">
        <v>39645</v>
      </c>
      <c r="F621" s="26">
        <v>0.079</v>
      </c>
      <c r="G621" s="12">
        <v>39646</v>
      </c>
      <c r="H621" s="16">
        <v>0.074</v>
      </c>
      <c r="I621" s="12">
        <v>39647</v>
      </c>
      <c r="J621" s="16">
        <v>0.074</v>
      </c>
      <c r="K621" s="45">
        <v>39597</v>
      </c>
      <c r="L621" s="40">
        <v>2</v>
      </c>
      <c r="M621" s="10" t="s">
        <v>188</v>
      </c>
      <c r="N621" s="310">
        <v>0.078</v>
      </c>
    </row>
    <row r="622" spans="1:14" ht="15.75" customHeight="1">
      <c r="A622" s="25" t="s">
        <v>123</v>
      </c>
      <c r="B622" s="66"/>
      <c r="C622" s="154" t="s">
        <v>263</v>
      </c>
      <c r="D622" s="26">
        <v>0.064</v>
      </c>
      <c r="E622" s="12">
        <v>39988</v>
      </c>
      <c r="F622" s="26">
        <v>0.062</v>
      </c>
      <c r="G622" s="12">
        <v>39953</v>
      </c>
      <c r="H622" s="26">
        <v>0.061</v>
      </c>
      <c r="I622" s="12">
        <v>39989</v>
      </c>
      <c r="J622" s="16">
        <v>0.061</v>
      </c>
      <c r="K622" s="45">
        <v>39970</v>
      </c>
      <c r="L622" s="40">
        <v>0</v>
      </c>
      <c r="M622" s="10" t="s">
        <v>296</v>
      </c>
      <c r="N622" s="310">
        <v>0.073</v>
      </c>
    </row>
    <row r="623" spans="1:14" ht="15.75" customHeight="1">
      <c r="A623" s="161" t="s">
        <v>234</v>
      </c>
      <c r="C623" s="10">
        <v>2010</v>
      </c>
      <c r="D623" s="26">
        <v>0.067</v>
      </c>
      <c r="E623" s="12">
        <v>40354</v>
      </c>
      <c r="F623" s="26">
        <v>0.067</v>
      </c>
      <c r="G623" s="12">
        <v>40332</v>
      </c>
      <c r="H623" s="26">
        <v>0.064</v>
      </c>
      <c r="I623" s="12">
        <v>40350</v>
      </c>
      <c r="J623" s="16">
        <v>0.064</v>
      </c>
      <c r="K623" s="45">
        <v>40327</v>
      </c>
      <c r="L623" s="40">
        <v>0</v>
      </c>
      <c r="M623" s="10" t="s">
        <v>295</v>
      </c>
      <c r="N623" s="310">
        <f aca="true" t="shared" si="35" ref="N623:N628">TRUNC(AVERAGE(J621:J623),3)</f>
        <v>0.066</v>
      </c>
    </row>
    <row r="624" spans="1:14" ht="15.75" customHeight="1">
      <c r="A624" s="25" t="s">
        <v>202</v>
      </c>
      <c r="C624" s="10">
        <v>2011</v>
      </c>
      <c r="D624" s="26">
        <v>0.085</v>
      </c>
      <c r="E624" s="12">
        <v>40725</v>
      </c>
      <c r="F624" s="26">
        <v>0.078</v>
      </c>
      <c r="G624" s="12">
        <v>40701</v>
      </c>
      <c r="H624" s="26">
        <v>0.077</v>
      </c>
      <c r="I624" s="12">
        <v>40726</v>
      </c>
      <c r="J624" s="16">
        <v>0.077</v>
      </c>
      <c r="K624" s="45">
        <v>40696</v>
      </c>
      <c r="L624" s="40">
        <v>5</v>
      </c>
      <c r="M624" s="10" t="s">
        <v>294</v>
      </c>
      <c r="N624" s="310">
        <f t="shared" si="35"/>
        <v>0.067</v>
      </c>
    </row>
    <row r="625" spans="3:14" ht="15.75" customHeight="1">
      <c r="C625" s="10">
        <v>2012</v>
      </c>
      <c r="D625" s="26">
        <v>0.09</v>
      </c>
      <c r="E625" s="12">
        <v>41097</v>
      </c>
      <c r="F625" s="26">
        <v>0.087</v>
      </c>
      <c r="G625" s="12">
        <v>41129</v>
      </c>
      <c r="H625" s="26">
        <v>0.083</v>
      </c>
      <c r="I625" s="12">
        <v>41123</v>
      </c>
      <c r="J625" s="16">
        <v>0.08</v>
      </c>
      <c r="K625" s="45">
        <v>41088</v>
      </c>
      <c r="L625" s="40">
        <v>8</v>
      </c>
      <c r="M625" s="10" t="s">
        <v>209</v>
      </c>
      <c r="N625" s="310">
        <f t="shared" si="35"/>
        <v>0.073</v>
      </c>
    </row>
    <row r="626" spans="3:14" ht="15.75" customHeight="1">
      <c r="C626" s="10">
        <v>2013</v>
      </c>
      <c r="D626" s="16">
        <v>0.073</v>
      </c>
      <c r="E626" s="12">
        <v>41444</v>
      </c>
      <c r="F626" s="16">
        <v>0.07</v>
      </c>
      <c r="G626" s="12">
        <v>41409</v>
      </c>
      <c r="H626" s="16">
        <v>0.07</v>
      </c>
      <c r="I626" s="12">
        <v>41408</v>
      </c>
      <c r="J626" s="16">
        <v>0.066</v>
      </c>
      <c r="K626" s="45">
        <v>41522</v>
      </c>
      <c r="L626" s="40">
        <v>0</v>
      </c>
      <c r="M626" s="10" t="s">
        <v>220</v>
      </c>
      <c r="N626" s="310">
        <f t="shared" si="35"/>
        <v>0.074</v>
      </c>
    </row>
    <row r="627" spans="3:14" ht="15.75" customHeight="1">
      <c r="C627" s="10">
        <v>2014</v>
      </c>
      <c r="D627" s="16">
        <v>0.072</v>
      </c>
      <c r="E627" s="12">
        <v>41855</v>
      </c>
      <c r="F627" s="16">
        <v>0.071</v>
      </c>
      <c r="G627" s="12">
        <v>41764</v>
      </c>
      <c r="H627" s="16">
        <v>0.07</v>
      </c>
      <c r="I627" s="12">
        <v>41877</v>
      </c>
      <c r="J627" s="16">
        <v>0.068</v>
      </c>
      <c r="K627" s="45">
        <v>41763</v>
      </c>
      <c r="L627" s="40">
        <v>0</v>
      </c>
      <c r="M627" s="10" t="s">
        <v>222</v>
      </c>
      <c r="N627" s="310">
        <f t="shared" si="35"/>
        <v>0.071</v>
      </c>
    </row>
    <row r="628" spans="3:14" ht="15.75" customHeight="1" thickBot="1">
      <c r="C628" s="17">
        <v>2015</v>
      </c>
      <c r="D628" s="27">
        <v>0.08</v>
      </c>
      <c r="E628" s="19">
        <v>42209</v>
      </c>
      <c r="F628" s="27">
        <v>0.075</v>
      </c>
      <c r="G628" s="19">
        <v>42231</v>
      </c>
      <c r="H628" s="27">
        <v>0.073</v>
      </c>
      <c r="I628" s="19">
        <v>42210</v>
      </c>
      <c r="J628" s="27">
        <v>0.072</v>
      </c>
      <c r="K628" s="46">
        <v>42252</v>
      </c>
      <c r="L628" s="41">
        <v>1</v>
      </c>
      <c r="M628" s="17" t="s">
        <v>254</v>
      </c>
      <c r="N628" s="311">
        <f t="shared" si="35"/>
        <v>0.068</v>
      </c>
    </row>
    <row r="629" spans="1:14" ht="15.75" customHeight="1" thickBot="1">
      <c r="A629" s="9"/>
      <c r="C629" s="251"/>
      <c r="D629" s="252"/>
      <c r="E629" s="253"/>
      <c r="F629" s="252"/>
      <c r="G629" s="253"/>
      <c r="H629" s="252"/>
      <c r="I629" s="253"/>
      <c r="J629" s="254"/>
      <c r="K629" s="255"/>
      <c r="L629" s="266" t="s">
        <v>271</v>
      </c>
      <c r="M629" s="251"/>
      <c r="N629" s="315"/>
    </row>
    <row r="630" spans="1:14" ht="15.75" customHeight="1">
      <c r="A630" s="9"/>
      <c r="C630" s="14">
        <v>2016</v>
      </c>
      <c r="D630" s="100">
        <v>0.082</v>
      </c>
      <c r="E630" s="178">
        <v>42531</v>
      </c>
      <c r="F630" s="100">
        <v>0.081</v>
      </c>
      <c r="G630" s="178">
        <v>42546</v>
      </c>
      <c r="H630" s="100">
        <v>0.074</v>
      </c>
      <c r="I630" s="178">
        <v>42532</v>
      </c>
      <c r="J630" s="127">
        <v>0.072</v>
      </c>
      <c r="K630" s="324">
        <v>42534</v>
      </c>
      <c r="L630" s="65">
        <v>4</v>
      </c>
      <c r="M630" s="14" t="s">
        <v>260</v>
      </c>
      <c r="N630" s="309">
        <f>TRUNC(AVERAGE(J627:J630),3)</f>
        <v>0.07</v>
      </c>
    </row>
    <row r="631" spans="1:14" ht="15.75" customHeight="1" thickBot="1">
      <c r="A631" s="9"/>
      <c r="C631" s="17">
        <v>2017</v>
      </c>
      <c r="D631" s="27">
        <v>0.071</v>
      </c>
      <c r="E631" s="169">
        <v>42888</v>
      </c>
      <c r="F631" s="27">
        <v>0.07</v>
      </c>
      <c r="G631" s="169">
        <v>42889</v>
      </c>
      <c r="H631" s="27">
        <v>0.067</v>
      </c>
      <c r="I631" s="169">
        <v>42895</v>
      </c>
      <c r="J631" s="18">
        <v>0.064</v>
      </c>
      <c r="K631" s="177">
        <v>42870</v>
      </c>
      <c r="L631" s="41">
        <v>1</v>
      </c>
      <c r="M631" s="18" t="s">
        <v>302</v>
      </c>
      <c r="N631" s="311">
        <f>TRUNC(AVERAGE(J628:J631),3)</f>
        <v>0.069</v>
      </c>
    </row>
    <row r="632" spans="1:14" ht="15.75" customHeight="1">
      <c r="A632" s="9"/>
      <c r="C632" s="258" t="s">
        <v>293</v>
      </c>
      <c r="D632" s="129"/>
      <c r="E632" s="212"/>
      <c r="F632" s="129"/>
      <c r="G632" s="128"/>
      <c r="H632" s="129"/>
      <c r="I632" s="128"/>
      <c r="J632" s="128"/>
      <c r="K632" s="128"/>
      <c r="L632" s="213"/>
      <c r="M632" s="213"/>
      <c r="N632" s="213"/>
    </row>
    <row r="633" spans="1:14" ht="15.75" customHeight="1">
      <c r="A633" s="9"/>
      <c r="C633" s="259" t="s">
        <v>265</v>
      </c>
      <c r="D633" s="102"/>
      <c r="E633" s="214"/>
      <c r="F633" s="102"/>
      <c r="G633" s="60"/>
      <c r="H633" s="102"/>
      <c r="I633" s="60"/>
      <c r="J633" s="60"/>
      <c r="K633" s="60"/>
      <c r="L633" s="167"/>
      <c r="M633" s="167"/>
      <c r="N633" s="167"/>
    </row>
    <row r="634" spans="3:5" ht="15.75" customHeight="1">
      <c r="C634" s="130"/>
      <c r="E634" s="167"/>
    </row>
    <row r="635" ht="15.75" customHeight="1" thickBot="1"/>
    <row r="636" spans="1:14" ht="15.75" customHeight="1">
      <c r="A636" s="68" t="s">
        <v>40</v>
      </c>
      <c r="C636" s="246"/>
      <c r="D636" s="247"/>
      <c r="E636" s="248"/>
      <c r="F636" s="247"/>
      <c r="G636" s="248"/>
      <c r="H636" s="247"/>
      <c r="I636" s="248"/>
      <c r="J636" s="249"/>
      <c r="K636" s="248"/>
      <c r="L636" s="250"/>
      <c r="M636" s="332" t="s">
        <v>56</v>
      </c>
      <c r="N636" s="331"/>
    </row>
    <row r="637" spans="1:14" ht="15.75" customHeight="1" thickBot="1">
      <c r="A637" s="9"/>
      <c r="C637" s="4" t="s">
        <v>2</v>
      </c>
      <c r="D637" s="96" t="s">
        <v>3</v>
      </c>
      <c r="E637" s="5" t="s">
        <v>58</v>
      </c>
      <c r="F637" s="96" t="s">
        <v>4</v>
      </c>
      <c r="G637" s="5" t="s">
        <v>58</v>
      </c>
      <c r="H637" s="96" t="s">
        <v>5</v>
      </c>
      <c r="I637" s="5" t="s">
        <v>58</v>
      </c>
      <c r="J637" s="6" t="s">
        <v>6</v>
      </c>
      <c r="K637" s="5" t="s">
        <v>58</v>
      </c>
      <c r="L637" s="142" t="s">
        <v>270</v>
      </c>
      <c r="M637" s="22" t="s">
        <v>142</v>
      </c>
      <c r="N637" s="8" t="s">
        <v>57</v>
      </c>
    </row>
    <row r="638" spans="1:14" ht="15.75" customHeight="1">
      <c r="A638" s="161" t="s">
        <v>180</v>
      </c>
      <c r="C638" s="10">
        <v>2008</v>
      </c>
      <c r="D638" s="26">
        <v>0.073</v>
      </c>
      <c r="E638" s="12">
        <v>39680</v>
      </c>
      <c r="F638" s="26">
        <v>0.072</v>
      </c>
      <c r="G638" s="12">
        <v>39658</v>
      </c>
      <c r="H638" s="26">
        <v>0.072</v>
      </c>
      <c r="I638" s="12">
        <v>39645</v>
      </c>
      <c r="J638" s="26">
        <v>0.071</v>
      </c>
      <c r="K638" s="45">
        <v>39647</v>
      </c>
      <c r="L638" s="40">
        <v>0</v>
      </c>
      <c r="M638" s="10" t="s">
        <v>188</v>
      </c>
      <c r="N638" s="310">
        <v>0.077</v>
      </c>
    </row>
    <row r="639" spans="1:14" ht="15.75" customHeight="1">
      <c r="A639" s="25" t="s">
        <v>125</v>
      </c>
      <c r="C639" s="10">
        <v>2009</v>
      </c>
      <c r="D639" s="26">
        <v>0.071</v>
      </c>
      <c r="E639" s="12">
        <v>39989</v>
      </c>
      <c r="F639" s="26">
        <v>0.066</v>
      </c>
      <c r="G639" s="12">
        <v>39966</v>
      </c>
      <c r="H639" s="26">
        <v>0.066</v>
      </c>
      <c r="I639" s="12">
        <v>39953</v>
      </c>
      <c r="J639" s="26">
        <v>0.064</v>
      </c>
      <c r="K639" s="45">
        <v>40003</v>
      </c>
      <c r="L639" s="40">
        <v>0</v>
      </c>
      <c r="M639" s="10" t="s">
        <v>199</v>
      </c>
      <c r="N639" s="310">
        <v>0.072</v>
      </c>
    </row>
    <row r="640" spans="3:14" ht="15.75" customHeight="1">
      <c r="C640" s="10">
        <v>2010</v>
      </c>
      <c r="D640" s="26">
        <v>0.077</v>
      </c>
      <c r="E640" s="12">
        <v>40392</v>
      </c>
      <c r="F640" s="26">
        <v>0.076</v>
      </c>
      <c r="G640" s="12">
        <v>40398</v>
      </c>
      <c r="H640" s="26">
        <v>0.072</v>
      </c>
      <c r="I640" s="12">
        <v>40281</v>
      </c>
      <c r="J640" s="26">
        <v>0.071</v>
      </c>
      <c r="K640" s="45">
        <v>40332</v>
      </c>
      <c r="L640" s="40">
        <v>2</v>
      </c>
      <c r="M640" s="10" t="s">
        <v>205</v>
      </c>
      <c r="N640" s="310">
        <f aca="true" t="shared" si="36" ref="N640:N645">TRUNC(AVERAGE(J638:J640),3)</f>
        <v>0.068</v>
      </c>
    </row>
    <row r="641" spans="3:14" ht="15.75" customHeight="1">
      <c r="C641" s="10">
        <v>2011</v>
      </c>
      <c r="D641" s="26">
        <v>0.089</v>
      </c>
      <c r="E641" s="12">
        <v>40725</v>
      </c>
      <c r="F641" s="26">
        <v>0.085</v>
      </c>
      <c r="G641" s="12">
        <v>40701</v>
      </c>
      <c r="H641" s="16">
        <v>0.076</v>
      </c>
      <c r="I641" s="12">
        <v>40756</v>
      </c>
      <c r="J641" s="16">
        <v>0.075</v>
      </c>
      <c r="K641" s="45">
        <v>40726</v>
      </c>
      <c r="L641" s="40">
        <v>3</v>
      </c>
      <c r="M641" s="10" t="s">
        <v>208</v>
      </c>
      <c r="N641" s="310">
        <f t="shared" si="36"/>
        <v>0.07</v>
      </c>
    </row>
    <row r="642" spans="3:14" ht="15.75" customHeight="1">
      <c r="C642" s="10">
        <v>2012</v>
      </c>
      <c r="D642" s="26">
        <v>0.083</v>
      </c>
      <c r="E642" s="12">
        <v>41097</v>
      </c>
      <c r="F642" s="26">
        <v>0.073</v>
      </c>
      <c r="G642" s="12">
        <v>41129</v>
      </c>
      <c r="H642" s="26">
        <v>0.073</v>
      </c>
      <c r="I642" s="12">
        <v>41089</v>
      </c>
      <c r="J642" s="16">
        <v>0.073</v>
      </c>
      <c r="K642" s="45">
        <v>41088</v>
      </c>
      <c r="L642" s="40">
        <v>1</v>
      </c>
      <c r="M642" s="10" t="s">
        <v>209</v>
      </c>
      <c r="N642" s="310">
        <f t="shared" si="36"/>
        <v>0.073</v>
      </c>
    </row>
    <row r="643" spans="1:14" ht="15.75" customHeight="1">
      <c r="A643" s="9" t="s">
        <v>198</v>
      </c>
      <c r="C643" s="10">
        <v>2013</v>
      </c>
      <c r="D643" s="16">
        <v>0.069</v>
      </c>
      <c r="E643" s="12">
        <v>41446</v>
      </c>
      <c r="F643" s="16">
        <v>0.065</v>
      </c>
      <c r="G643" s="12">
        <v>41523</v>
      </c>
      <c r="H643" s="16">
        <v>0.063</v>
      </c>
      <c r="I643" s="12">
        <v>41524</v>
      </c>
      <c r="J643" s="16">
        <v>0.063</v>
      </c>
      <c r="K643" s="45">
        <v>41431</v>
      </c>
      <c r="L643" s="40">
        <v>0</v>
      </c>
      <c r="M643" s="10" t="s">
        <v>220</v>
      </c>
      <c r="N643" s="310">
        <f t="shared" si="36"/>
        <v>0.07</v>
      </c>
    </row>
    <row r="644" spans="1:14" ht="15.75" customHeight="1">
      <c r="A644" s="9"/>
      <c r="C644" s="10">
        <v>2014</v>
      </c>
      <c r="D644" s="16">
        <v>0.072</v>
      </c>
      <c r="E644" s="12">
        <v>41831</v>
      </c>
      <c r="F644" s="16">
        <v>0.069</v>
      </c>
      <c r="G644" s="12">
        <v>41763</v>
      </c>
      <c r="H644" s="16">
        <v>0.067</v>
      </c>
      <c r="I644" s="12">
        <v>41764</v>
      </c>
      <c r="J644" s="16">
        <v>0.065</v>
      </c>
      <c r="K644" s="45">
        <v>41907</v>
      </c>
      <c r="L644" s="40">
        <v>0</v>
      </c>
      <c r="M644" s="10" t="s">
        <v>222</v>
      </c>
      <c r="N644" s="310">
        <f t="shared" si="36"/>
        <v>0.067</v>
      </c>
    </row>
    <row r="645" spans="1:14" ht="15.75" customHeight="1" thickBot="1">
      <c r="A645" s="9"/>
      <c r="C645" s="17">
        <v>2015</v>
      </c>
      <c r="D645" s="27">
        <v>0.075</v>
      </c>
      <c r="E645" s="19">
        <v>42165</v>
      </c>
      <c r="F645" s="27">
        <v>0.072</v>
      </c>
      <c r="G645" s="19">
        <v>42210</v>
      </c>
      <c r="H645" s="27">
        <v>0.07</v>
      </c>
      <c r="I645" s="19">
        <v>42251</v>
      </c>
      <c r="J645" s="27">
        <v>0.069</v>
      </c>
      <c r="K645" s="46">
        <v>42159</v>
      </c>
      <c r="L645" s="41">
        <v>0</v>
      </c>
      <c r="M645" s="17" t="s">
        <v>254</v>
      </c>
      <c r="N645" s="311">
        <f t="shared" si="36"/>
        <v>0.065</v>
      </c>
    </row>
    <row r="646" spans="1:14" ht="15.75" customHeight="1" thickBot="1">
      <c r="A646" s="9"/>
      <c r="C646" s="251"/>
      <c r="D646" s="252"/>
      <c r="E646" s="253"/>
      <c r="F646" s="252"/>
      <c r="G646" s="253"/>
      <c r="H646" s="252"/>
      <c r="I646" s="253"/>
      <c r="J646" s="254"/>
      <c r="K646" s="255"/>
      <c r="L646" s="266" t="s">
        <v>271</v>
      </c>
      <c r="M646" s="251"/>
      <c r="N646" s="315"/>
    </row>
    <row r="647" spans="1:14" ht="15.75" customHeight="1">
      <c r="A647" s="9"/>
      <c r="C647" s="14">
        <v>2016</v>
      </c>
      <c r="D647" s="100">
        <v>0.084</v>
      </c>
      <c r="E647" s="178">
        <v>42546</v>
      </c>
      <c r="F647" s="100">
        <v>0.081</v>
      </c>
      <c r="G647" s="178">
        <v>42531</v>
      </c>
      <c r="H647" s="100">
        <v>0.075</v>
      </c>
      <c r="I647" s="178">
        <v>42532</v>
      </c>
      <c r="J647" s="127">
        <v>0.07</v>
      </c>
      <c r="K647" s="324">
        <v>42636</v>
      </c>
      <c r="L647" s="65">
        <v>3</v>
      </c>
      <c r="M647" s="14" t="s">
        <v>260</v>
      </c>
      <c r="N647" s="309">
        <f>TRUNC(AVERAGE(J644:J647),3)</f>
        <v>0.068</v>
      </c>
    </row>
    <row r="648" spans="1:14" ht="15.75" customHeight="1" thickBot="1">
      <c r="A648" s="9"/>
      <c r="C648" s="17">
        <v>2017</v>
      </c>
      <c r="D648" s="27">
        <v>0.074</v>
      </c>
      <c r="E648" s="169">
        <v>42888</v>
      </c>
      <c r="F648" s="27">
        <v>0.073</v>
      </c>
      <c r="G648" s="169">
        <v>42889</v>
      </c>
      <c r="H648" s="27">
        <v>0.071</v>
      </c>
      <c r="I648" s="169">
        <v>42870</v>
      </c>
      <c r="J648" s="18">
        <v>0.068</v>
      </c>
      <c r="K648" s="177">
        <v>42895</v>
      </c>
      <c r="L648" s="41">
        <v>3</v>
      </c>
      <c r="M648" s="18" t="s">
        <v>302</v>
      </c>
      <c r="N648" s="311">
        <f>TRUNC(AVERAGE(J645:J648),3)</f>
        <v>0.069</v>
      </c>
    </row>
    <row r="649" spans="1:14" ht="15.75" customHeight="1">
      <c r="A649" s="9"/>
      <c r="C649" s="128"/>
      <c r="D649" s="129"/>
      <c r="E649" s="212"/>
      <c r="F649" s="129"/>
      <c r="G649" s="128"/>
      <c r="H649" s="129"/>
      <c r="I649" s="128"/>
      <c r="J649" s="128"/>
      <c r="K649" s="128"/>
      <c r="L649" s="213"/>
      <c r="M649" s="213"/>
      <c r="N649" s="213"/>
    </row>
    <row r="650" ht="15.75" customHeight="1" thickBot="1">
      <c r="A650" s="9"/>
    </row>
    <row r="651" spans="1:14" ht="15.75" customHeight="1">
      <c r="A651" s="68" t="s">
        <v>40</v>
      </c>
      <c r="C651" s="246"/>
      <c r="D651" s="247"/>
      <c r="E651" s="248"/>
      <c r="F651" s="247"/>
      <c r="G651" s="248"/>
      <c r="H651" s="247"/>
      <c r="I651" s="248"/>
      <c r="J651" s="249"/>
      <c r="K651" s="248"/>
      <c r="L651" s="250"/>
      <c r="M651" s="332" t="s">
        <v>56</v>
      </c>
      <c r="N651" s="331"/>
    </row>
    <row r="652" spans="1:14" ht="15.75" customHeight="1" thickBot="1">
      <c r="A652" s="9"/>
      <c r="C652" s="4" t="s">
        <v>2</v>
      </c>
      <c r="D652" s="96" t="s">
        <v>3</v>
      </c>
      <c r="E652" s="5" t="s">
        <v>58</v>
      </c>
      <c r="F652" s="96" t="s">
        <v>4</v>
      </c>
      <c r="G652" s="5" t="s">
        <v>58</v>
      </c>
      <c r="H652" s="96" t="s">
        <v>5</v>
      </c>
      <c r="I652" s="5" t="s">
        <v>58</v>
      </c>
      <c r="J652" s="6" t="s">
        <v>6</v>
      </c>
      <c r="K652" s="5" t="s">
        <v>58</v>
      </c>
      <c r="L652" s="142" t="s">
        <v>270</v>
      </c>
      <c r="M652" s="22" t="s">
        <v>142</v>
      </c>
      <c r="N652" s="8" t="s">
        <v>57</v>
      </c>
    </row>
    <row r="653" spans="1:14" ht="15.75" customHeight="1">
      <c r="A653" s="161" t="s">
        <v>181</v>
      </c>
      <c r="C653" s="10">
        <v>2008</v>
      </c>
      <c r="D653" s="26">
        <v>0.076</v>
      </c>
      <c r="E653" s="12">
        <v>39680</v>
      </c>
      <c r="F653" s="26">
        <v>0.068</v>
      </c>
      <c r="G653" s="12">
        <v>39561</v>
      </c>
      <c r="H653" s="16">
        <v>0.064</v>
      </c>
      <c r="I653" s="12">
        <v>39715</v>
      </c>
      <c r="J653" s="16">
        <v>0.064</v>
      </c>
      <c r="K653" s="45">
        <v>39658</v>
      </c>
      <c r="L653" s="40">
        <v>1</v>
      </c>
      <c r="M653" s="10" t="s">
        <v>188</v>
      </c>
      <c r="N653" s="310">
        <v>0.071</v>
      </c>
    </row>
    <row r="654" spans="1:14" ht="15.75" customHeight="1">
      <c r="A654" s="25" t="s">
        <v>127</v>
      </c>
      <c r="C654" s="10">
        <v>2009</v>
      </c>
      <c r="D654" s="26">
        <v>0.068</v>
      </c>
      <c r="E654" s="12">
        <v>39988</v>
      </c>
      <c r="F654" s="26">
        <v>0.066</v>
      </c>
      <c r="G654" s="12">
        <v>39991</v>
      </c>
      <c r="H654" s="26">
        <v>0.066</v>
      </c>
      <c r="I654" s="12">
        <v>39953</v>
      </c>
      <c r="J654" s="16">
        <v>0.064</v>
      </c>
      <c r="K654" s="45">
        <v>39989</v>
      </c>
      <c r="L654" s="40">
        <v>0</v>
      </c>
      <c r="M654" s="10" t="s">
        <v>199</v>
      </c>
      <c r="N654" s="310">
        <v>0.069</v>
      </c>
    </row>
    <row r="655" spans="3:14" ht="15.75" customHeight="1">
      <c r="C655" s="10">
        <v>2010</v>
      </c>
      <c r="D655" s="26">
        <v>0.073</v>
      </c>
      <c r="E655" s="12">
        <v>40398</v>
      </c>
      <c r="F655" s="26">
        <v>0.07</v>
      </c>
      <c r="G655" s="12">
        <v>40403</v>
      </c>
      <c r="H655" s="26">
        <v>0.07</v>
      </c>
      <c r="I655" s="12">
        <v>40399</v>
      </c>
      <c r="J655" s="16">
        <v>0.07</v>
      </c>
      <c r="K655" s="45">
        <v>40281</v>
      </c>
      <c r="L655" s="40">
        <v>0</v>
      </c>
      <c r="M655" s="10" t="s">
        <v>205</v>
      </c>
      <c r="N655" s="310">
        <f aca="true" t="shared" si="37" ref="N655:N660">TRUNC(AVERAGE(J653:J655),3)</f>
        <v>0.066</v>
      </c>
    </row>
    <row r="656" spans="3:14" ht="15.75" customHeight="1">
      <c r="C656" s="10">
        <v>2011</v>
      </c>
      <c r="D656" s="26">
        <v>0.079</v>
      </c>
      <c r="E656" s="12">
        <v>40701</v>
      </c>
      <c r="F656" s="16">
        <v>0.076</v>
      </c>
      <c r="G656" s="12">
        <v>40725</v>
      </c>
      <c r="H656" s="16">
        <v>0.072</v>
      </c>
      <c r="I656" s="12">
        <v>40724</v>
      </c>
      <c r="J656" s="16">
        <v>0.072</v>
      </c>
      <c r="K656" s="45">
        <v>40700</v>
      </c>
      <c r="L656" s="40">
        <v>2</v>
      </c>
      <c r="M656" s="10" t="s">
        <v>208</v>
      </c>
      <c r="N656" s="310">
        <f t="shared" si="37"/>
        <v>0.068</v>
      </c>
    </row>
    <row r="657" spans="3:14" ht="15.75" customHeight="1">
      <c r="C657" s="10">
        <v>2012</v>
      </c>
      <c r="D657" s="26">
        <v>0.087</v>
      </c>
      <c r="E657" s="12">
        <v>41129</v>
      </c>
      <c r="F657" s="26">
        <v>0.077</v>
      </c>
      <c r="G657" s="12">
        <v>41123</v>
      </c>
      <c r="H657" s="26">
        <v>0.076</v>
      </c>
      <c r="I657" s="12">
        <v>41121</v>
      </c>
      <c r="J657" s="16">
        <v>0.075</v>
      </c>
      <c r="K657" s="45">
        <v>41144</v>
      </c>
      <c r="L657" s="40">
        <v>3</v>
      </c>
      <c r="M657" s="10" t="s">
        <v>209</v>
      </c>
      <c r="N657" s="310">
        <f t="shared" si="37"/>
        <v>0.072</v>
      </c>
    </row>
    <row r="658" spans="1:14" ht="15.75" customHeight="1">
      <c r="A658" s="9" t="s">
        <v>198</v>
      </c>
      <c r="C658" s="10">
        <v>2013</v>
      </c>
      <c r="D658" s="16">
        <v>0.065</v>
      </c>
      <c r="E658" s="12">
        <v>41433</v>
      </c>
      <c r="F658" s="16">
        <v>0.062</v>
      </c>
      <c r="G658" s="12">
        <v>41431</v>
      </c>
      <c r="H658" s="16">
        <v>0.061</v>
      </c>
      <c r="I658" s="12">
        <v>41444</v>
      </c>
      <c r="J658" s="16">
        <v>0.061</v>
      </c>
      <c r="K658" s="45">
        <v>41440</v>
      </c>
      <c r="L658" s="40">
        <v>0</v>
      </c>
      <c r="M658" s="10" t="s">
        <v>220</v>
      </c>
      <c r="N658" s="310">
        <f t="shared" si="37"/>
        <v>0.069</v>
      </c>
    </row>
    <row r="659" spans="1:14" ht="15.75" customHeight="1">
      <c r="A659" s="9"/>
      <c r="C659" s="10">
        <v>2014</v>
      </c>
      <c r="D659" s="16">
        <v>0.069</v>
      </c>
      <c r="E659" s="12">
        <v>41764</v>
      </c>
      <c r="F659" s="16">
        <v>0.066</v>
      </c>
      <c r="G659" s="12">
        <v>41765</v>
      </c>
      <c r="H659" s="16">
        <v>0.065</v>
      </c>
      <c r="I659" s="12">
        <v>41749</v>
      </c>
      <c r="J659" s="16">
        <v>0.064</v>
      </c>
      <c r="K659" s="45">
        <v>41831</v>
      </c>
      <c r="L659" s="40">
        <v>0</v>
      </c>
      <c r="M659" s="10" t="s">
        <v>222</v>
      </c>
      <c r="N659" s="310">
        <f t="shared" si="37"/>
        <v>0.066</v>
      </c>
    </row>
    <row r="660" spans="1:14" ht="15.75" customHeight="1" thickBot="1">
      <c r="A660" s="9"/>
      <c r="C660" s="17">
        <v>2015</v>
      </c>
      <c r="D660" s="27">
        <v>0.074</v>
      </c>
      <c r="E660" s="19">
        <v>42165</v>
      </c>
      <c r="F660" s="27">
        <v>0.065</v>
      </c>
      <c r="G660" s="19">
        <v>42210</v>
      </c>
      <c r="H660" s="27">
        <v>0.062</v>
      </c>
      <c r="I660" s="19">
        <v>42249</v>
      </c>
      <c r="J660" s="27">
        <v>0.062</v>
      </c>
      <c r="K660" s="46">
        <v>42164</v>
      </c>
      <c r="L660" s="41">
        <v>0</v>
      </c>
      <c r="M660" s="17" t="s">
        <v>254</v>
      </c>
      <c r="N660" s="311">
        <f t="shared" si="37"/>
        <v>0.062</v>
      </c>
    </row>
    <row r="661" spans="1:14" ht="15.75" customHeight="1" thickBot="1">
      <c r="A661" s="9"/>
      <c r="C661" s="251"/>
      <c r="D661" s="252"/>
      <c r="E661" s="253"/>
      <c r="F661" s="252"/>
      <c r="G661" s="253"/>
      <c r="H661" s="252"/>
      <c r="I661" s="253"/>
      <c r="J661" s="254"/>
      <c r="K661" s="255"/>
      <c r="L661" s="266" t="s">
        <v>271</v>
      </c>
      <c r="M661" s="251"/>
      <c r="N661" s="315"/>
    </row>
    <row r="662" spans="1:14" ht="15.75" customHeight="1">
      <c r="A662" s="9"/>
      <c r="C662" s="14">
        <v>2016</v>
      </c>
      <c r="D662" s="100">
        <v>0.086</v>
      </c>
      <c r="E662" s="178">
        <v>42546</v>
      </c>
      <c r="F662" s="100">
        <v>0.078</v>
      </c>
      <c r="G662" s="178">
        <v>42531</v>
      </c>
      <c r="H662" s="100">
        <v>0.073</v>
      </c>
      <c r="I662" s="178">
        <v>42534</v>
      </c>
      <c r="J662" s="127">
        <v>0.072</v>
      </c>
      <c r="K662" s="324">
        <v>42532</v>
      </c>
      <c r="L662" s="65">
        <v>4</v>
      </c>
      <c r="M662" s="14" t="s">
        <v>260</v>
      </c>
      <c r="N662" s="309">
        <f>TRUNC(AVERAGE(J659:J662),3)</f>
        <v>0.066</v>
      </c>
    </row>
    <row r="663" spans="1:14" ht="15.75" customHeight="1" thickBot="1">
      <c r="A663" s="9"/>
      <c r="C663" s="17">
        <v>2017</v>
      </c>
      <c r="D663" s="27">
        <v>0.069</v>
      </c>
      <c r="E663" s="169">
        <v>42888</v>
      </c>
      <c r="F663" s="27">
        <v>0.067</v>
      </c>
      <c r="G663" s="169">
        <v>42889</v>
      </c>
      <c r="H663" s="27">
        <v>0.066</v>
      </c>
      <c r="I663" s="169">
        <v>42895</v>
      </c>
      <c r="J663" s="18">
        <v>0.064</v>
      </c>
      <c r="K663" s="169">
        <v>42902</v>
      </c>
      <c r="L663" s="41">
        <v>0</v>
      </c>
      <c r="M663" s="18" t="s">
        <v>302</v>
      </c>
      <c r="N663" s="311">
        <f>TRUNC(AVERAGE(J660:J663),3)</f>
        <v>0.066</v>
      </c>
    </row>
    <row r="664" spans="1:14" ht="15.75" customHeight="1">
      <c r="A664" s="9"/>
      <c r="C664" s="128"/>
      <c r="D664" s="129"/>
      <c r="E664" s="212"/>
      <c r="F664" s="129"/>
      <c r="G664" s="128"/>
      <c r="H664" s="129"/>
      <c r="I664" s="128"/>
      <c r="J664" s="128"/>
      <c r="K664" s="128"/>
      <c r="L664" s="213"/>
      <c r="M664" s="213"/>
      <c r="N664" s="213"/>
    </row>
    <row r="665" ht="15.75" customHeight="1" thickBot="1">
      <c r="A665" s="9"/>
    </row>
    <row r="666" spans="1:14" ht="15.75" customHeight="1">
      <c r="A666" s="68" t="s">
        <v>40</v>
      </c>
      <c r="C666" s="246"/>
      <c r="D666" s="247"/>
      <c r="E666" s="248"/>
      <c r="F666" s="247"/>
      <c r="G666" s="248"/>
      <c r="H666" s="247"/>
      <c r="I666" s="248"/>
      <c r="J666" s="249"/>
      <c r="K666" s="248"/>
      <c r="L666" s="250"/>
      <c r="M666" s="332" t="s">
        <v>56</v>
      </c>
      <c r="N666" s="331"/>
    </row>
    <row r="667" spans="1:14" ht="15.75" customHeight="1" thickBot="1">
      <c r="A667" s="9"/>
      <c r="C667" s="4" t="s">
        <v>2</v>
      </c>
      <c r="D667" s="96" t="s">
        <v>3</v>
      </c>
      <c r="E667" s="5" t="s">
        <v>58</v>
      </c>
      <c r="F667" s="96" t="s">
        <v>4</v>
      </c>
      <c r="G667" s="5" t="s">
        <v>58</v>
      </c>
      <c r="H667" s="96" t="s">
        <v>5</v>
      </c>
      <c r="I667" s="5" t="s">
        <v>58</v>
      </c>
      <c r="J667" s="6" t="s">
        <v>6</v>
      </c>
      <c r="K667" s="5" t="s">
        <v>58</v>
      </c>
      <c r="L667" s="142" t="s">
        <v>270</v>
      </c>
      <c r="M667" s="22" t="s">
        <v>142</v>
      </c>
      <c r="N667" s="8" t="s">
        <v>57</v>
      </c>
    </row>
    <row r="668" spans="1:14" ht="15.75" customHeight="1">
      <c r="A668" s="161" t="s">
        <v>86</v>
      </c>
      <c r="C668" s="10">
        <v>2008</v>
      </c>
      <c r="D668" s="16">
        <v>0.067</v>
      </c>
      <c r="E668" s="12">
        <v>39561</v>
      </c>
      <c r="F668" s="16">
        <v>0.063</v>
      </c>
      <c r="G668" s="12">
        <v>39645</v>
      </c>
      <c r="H668" s="16">
        <v>0.061</v>
      </c>
      <c r="I668" s="12">
        <v>39560</v>
      </c>
      <c r="J668" s="16">
        <v>0.06</v>
      </c>
      <c r="K668" s="45">
        <v>39680</v>
      </c>
      <c r="L668" s="40">
        <v>0</v>
      </c>
      <c r="M668" s="10" t="s">
        <v>188</v>
      </c>
      <c r="N668" s="310">
        <v>0.071</v>
      </c>
    </row>
    <row r="669" spans="1:14" ht="15.75" customHeight="1">
      <c r="A669" s="25" t="s">
        <v>126</v>
      </c>
      <c r="C669" s="10">
        <v>2009</v>
      </c>
      <c r="D669" s="16">
        <v>0.068</v>
      </c>
      <c r="E669" s="12">
        <v>39991</v>
      </c>
      <c r="F669" s="16">
        <v>0.059</v>
      </c>
      <c r="G669" s="12">
        <v>40003</v>
      </c>
      <c r="H669" s="16">
        <v>0.059</v>
      </c>
      <c r="I669" s="12">
        <v>39993</v>
      </c>
      <c r="J669" s="16">
        <v>0.057</v>
      </c>
      <c r="K669" s="45">
        <v>40039</v>
      </c>
      <c r="L669" s="40">
        <v>0</v>
      </c>
      <c r="M669" s="10" t="s">
        <v>199</v>
      </c>
      <c r="N669" s="310">
        <v>0.064</v>
      </c>
    </row>
    <row r="670" spans="3:14" ht="15.75" customHeight="1">
      <c r="C670" s="10">
        <v>2010</v>
      </c>
      <c r="D670" s="16">
        <v>0.077</v>
      </c>
      <c r="E670" s="12">
        <v>40354</v>
      </c>
      <c r="F670" s="16">
        <v>0.074</v>
      </c>
      <c r="G670" s="12">
        <v>40398</v>
      </c>
      <c r="H670" s="16">
        <v>0.073</v>
      </c>
      <c r="I670" s="12">
        <v>40436</v>
      </c>
      <c r="J670" s="16">
        <v>0.07</v>
      </c>
      <c r="K670" s="45">
        <v>40435</v>
      </c>
      <c r="L670" s="40">
        <v>1</v>
      </c>
      <c r="M670" s="10" t="s">
        <v>205</v>
      </c>
      <c r="N670" s="310">
        <f aca="true" t="shared" si="38" ref="N670:N675">TRUNC(AVERAGE(J668:J670),3)</f>
        <v>0.062</v>
      </c>
    </row>
    <row r="671" spans="3:14" ht="15.75" customHeight="1">
      <c r="C671" s="10">
        <v>2011</v>
      </c>
      <c r="D671" s="26">
        <v>0.079</v>
      </c>
      <c r="E671" s="12">
        <v>40701</v>
      </c>
      <c r="F671" s="16">
        <v>0.077</v>
      </c>
      <c r="G671" s="12">
        <v>40725</v>
      </c>
      <c r="H671" s="16">
        <v>0.074</v>
      </c>
      <c r="I671" s="12">
        <v>40696</v>
      </c>
      <c r="J671" s="16">
        <v>0.072</v>
      </c>
      <c r="K671" s="45">
        <v>40700</v>
      </c>
      <c r="L671" s="40">
        <v>2</v>
      </c>
      <c r="M671" s="10" t="s">
        <v>208</v>
      </c>
      <c r="N671" s="310">
        <f t="shared" si="38"/>
        <v>0.066</v>
      </c>
    </row>
    <row r="672" spans="3:14" ht="15.75" customHeight="1">
      <c r="C672" s="10">
        <v>2012</v>
      </c>
      <c r="D672" s="26">
        <v>0.089</v>
      </c>
      <c r="E672" s="12">
        <v>41097</v>
      </c>
      <c r="F672" s="26">
        <v>0.085</v>
      </c>
      <c r="G672" s="12">
        <v>41089</v>
      </c>
      <c r="H672" s="26">
        <v>0.085</v>
      </c>
      <c r="I672" s="12">
        <v>41088</v>
      </c>
      <c r="J672" s="16">
        <v>0.081</v>
      </c>
      <c r="K672" s="45">
        <v>41129</v>
      </c>
      <c r="L672" s="40">
        <v>9</v>
      </c>
      <c r="M672" s="10" t="s">
        <v>209</v>
      </c>
      <c r="N672" s="310">
        <f t="shared" si="38"/>
        <v>0.074</v>
      </c>
    </row>
    <row r="673" spans="1:14" ht="15.75" customHeight="1">
      <c r="A673" s="9" t="s">
        <v>198</v>
      </c>
      <c r="C673" s="10">
        <v>2013</v>
      </c>
      <c r="D673" s="16">
        <v>0.067</v>
      </c>
      <c r="E673" s="12">
        <v>41444</v>
      </c>
      <c r="F673" s="16">
        <v>0.067</v>
      </c>
      <c r="G673" s="12">
        <v>41408</v>
      </c>
      <c r="H673" s="16">
        <v>0.066</v>
      </c>
      <c r="I673" s="12">
        <v>41433</v>
      </c>
      <c r="J673" s="16">
        <v>0.066</v>
      </c>
      <c r="K673" s="45">
        <v>41409</v>
      </c>
      <c r="L673" s="40">
        <v>0</v>
      </c>
      <c r="M673" s="10" t="s">
        <v>220</v>
      </c>
      <c r="N673" s="310">
        <f t="shared" si="38"/>
        <v>0.073</v>
      </c>
    </row>
    <row r="674" spans="1:14" ht="15.75" customHeight="1">
      <c r="A674" s="9"/>
      <c r="C674" s="10">
        <v>2014</v>
      </c>
      <c r="D674" s="16">
        <v>0.071</v>
      </c>
      <c r="E674" s="12">
        <v>41763</v>
      </c>
      <c r="F674" s="16">
        <v>0.067</v>
      </c>
      <c r="G674" s="12">
        <v>41852</v>
      </c>
      <c r="H674" s="16">
        <v>0.067</v>
      </c>
      <c r="I674" s="12">
        <v>41764</v>
      </c>
      <c r="J674" s="16">
        <v>0.066</v>
      </c>
      <c r="K674" s="45">
        <v>41855</v>
      </c>
      <c r="L674" s="40">
        <v>0</v>
      </c>
      <c r="M674" s="10" t="s">
        <v>222</v>
      </c>
      <c r="N674" s="310">
        <f t="shared" si="38"/>
        <v>0.071</v>
      </c>
    </row>
    <row r="675" spans="1:14" ht="15.75" customHeight="1" thickBot="1">
      <c r="A675" s="9"/>
      <c r="B675" s="66"/>
      <c r="C675" s="17">
        <v>2015</v>
      </c>
      <c r="D675" s="27">
        <v>0.071</v>
      </c>
      <c r="E675" s="19">
        <v>42165</v>
      </c>
      <c r="F675" s="27">
        <v>0.066</v>
      </c>
      <c r="G675" s="19">
        <v>42252</v>
      </c>
      <c r="H675" s="27">
        <v>0.066</v>
      </c>
      <c r="I675" s="19">
        <v>42210</v>
      </c>
      <c r="J675" s="27">
        <v>0.065</v>
      </c>
      <c r="K675" s="46">
        <v>42164</v>
      </c>
      <c r="L675" s="41">
        <v>0</v>
      </c>
      <c r="M675" s="17" t="s">
        <v>254</v>
      </c>
      <c r="N675" s="311">
        <f t="shared" si="38"/>
        <v>0.065</v>
      </c>
    </row>
    <row r="676" spans="1:14" ht="15.75" customHeight="1" thickBot="1">
      <c r="A676" s="9"/>
      <c r="C676" s="251"/>
      <c r="D676" s="252"/>
      <c r="E676" s="253"/>
      <c r="F676" s="252"/>
      <c r="G676" s="253"/>
      <c r="H676" s="252"/>
      <c r="I676" s="253"/>
      <c r="J676" s="254"/>
      <c r="K676" s="255"/>
      <c r="L676" s="266" t="s">
        <v>271</v>
      </c>
      <c r="M676" s="251"/>
      <c r="N676" s="315"/>
    </row>
    <row r="677" spans="1:14" ht="15.75" customHeight="1">
      <c r="A677" s="9"/>
      <c r="C677" s="14">
        <v>2016</v>
      </c>
      <c r="D677" s="100">
        <v>0.077</v>
      </c>
      <c r="E677" s="178">
        <v>42531</v>
      </c>
      <c r="F677" s="100">
        <v>0.075</v>
      </c>
      <c r="G677" s="178">
        <v>42546</v>
      </c>
      <c r="H677" s="100">
        <v>0.073</v>
      </c>
      <c r="I677" s="178">
        <v>42532</v>
      </c>
      <c r="J677" s="127">
        <v>0.071</v>
      </c>
      <c r="K677" s="324">
        <v>42537</v>
      </c>
      <c r="L677" s="65">
        <v>5</v>
      </c>
      <c r="M677" s="14" t="s">
        <v>260</v>
      </c>
      <c r="N677" s="309">
        <f>TRUNC(AVERAGE(J674:J677),3)</f>
        <v>0.067</v>
      </c>
    </row>
    <row r="678" spans="1:14" ht="15.75" customHeight="1" thickBot="1">
      <c r="A678" s="9"/>
      <c r="C678" s="17">
        <v>2017</v>
      </c>
      <c r="D678" s="27">
        <v>0.074</v>
      </c>
      <c r="E678" s="169">
        <v>42888</v>
      </c>
      <c r="F678" s="27">
        <v>0.073</v>
      </c>
      <c r="G678" s="169">
        <v>42889</v>
      </c>
      <c r="H678" s="27">
        <v>0.068</v>
      </c>
      <c r="I678" s="169">
        <v>42895</v>
      </c>
      <c r="J678" s="18">
        <v>0.068</v>
      </c>
      <c r="K678" s="177">
        <v>42870</v>
      </c>
      <c r="L678" s="41">
        <v>2</v>
      </c>
      <c r="M678" s="18" t="s">
        <v>302</v>
      </c>
      <c r="N678" s="311">
        <f>TRUNC(AVERAGE(J675:J678),3)</f>
        <v>0.068</v>
      </c>
    </row>
    <row r="679" spans="1:14" ht="15.75" customHeight="1">
      <c r="A679" s="9"/>
      <c r="C679" s="128"/>
      <c r="D679" s="129"/>
      <c r="E679" s="212"/>
      <c r="F679" s="129"/>
      <c r="G679" s="128"/>
      <c r="H679" s="129"/>
      <c r="I679" s="128"/>
      <c r="J679" s="128"/>
      <c r="K679" s="128"/>
      <c r="L679" s="213"/>
      <c r="M679" s="213"/>
      <c r="N679" s="213"/>
    </row>
    <row r="680" ht="15.75" customHeight="1">
      <c r="A680" s="9"/>
    </row>
    <row r="681" spans="1:14" ht="15.75" customHeight="1">
      <c r="A681" s="9"/>
      <c r="C681" s="43"/>
      <c r="D681" s="104"/>
      <c r="E681" s="78" t="s">
        <v>140</v>
      </c>
      <c r="F681" s="112"/>
      <c r="G681" s="79"/>
      <c r="H681" s="107"/>
      <c r="I681" s="80"/>
      <c r="J681" s="81"/>
      <c r="K681" s="82"/>
      <c r="L681" s="43"/>
      <c r="M681" s="43"/>
      <c r="N681" s="43"/>
    </row>
    <row r="682" spans="1:14" ht="15.75" customHeight="1">
      <c r="A682" s="9"/>
      <c r="C682" s="48"/>
      <c r="D682" s="105"/>
      <c r="E682" s="83" t="s">
        <v>0</v>
      </c>
      <c r="F682" s="113"/>
      <c r="G682" s="84"/>
      <c r="H682" s="108"/>
      <c r="I682" s="85"/>
      <c r="J682" s="76"/>
      <c r="K682" s="77"/>
      <c r="L682" s="48"/>
      <c r="M682" s="48"/>
      <c r="N682" s="48"/>
    </row>
    <row r="683" spans="1:14" ht="15.75" customHeight="1" thickBot="1">
      <c r="A683" s="9"/>
      <c r="C683" s="72"/>
      <c r="D683" s="103"/>
      <c r="E683" s="77"/>
      <c r="F683" s="103"/>
      <c r="G683" s="77"/>
      <c r="H683" s="103"/>
      <c r="I683" s="77"/>
      <c r="J683" s="76"/>
      <c r="K683" s="77"/>
      <c r="L683" s="48"/>
      <c r="M683" s="48"/>
      <c r="N683" s="48"/>
    </row>
    <row r="684" spans="1:14" ht="15.75" customHeight="1">
      <c r="A684" s="83" t="s">
        <v>9</v>
      </c>
      <c r="C684" s="284"/>
      <c r="D684" s="285"/>
      <c r="E684" s="286"/>
      <c r="F684" s="285"/>
      <c r="G684" s="286"/>
      <c r="H684" s="285"/>
      <c r="I684" s="286"/>
      <c r="J684" s="287"/>
      <c r="K684" s="286"/>
      <c r="L684" s="288"/>
      <c r="M684" s="330" t="s">
        <v>56</v>
      </c>
      <c r="N684" s="331"/>
    </row>
    <row r="685" spans="1:14" ht="15.75" customHeight="1" thickBot="1">
      <c r="A685" s="86"/>
      <c r="C685" s="4" t="s">
        <v>2</v>
      </c>
      <c r="D685" s="96" t="s">
        <v>3</v>
      </c>
      <c r="E685" s="5" t="s">
        <v>58</v>
      </c>
      <c r="F685" s="96" t="s">
        <v>4</v>
      </c>
      <c r="G685" s="5" t="s">
        <v>58</v>
      </c>
      <c r="H685" s="96" t="s">
        <v>5</v>
      </c>
      <c r="I685" s="5" t="s">
        <v>58</v>
      </c>
      <c r="J685" s="6" t="s">
        <v>6</v>
      </c>
      <c r="K685" s="5" t="s">
        <v>58</v>
      </c>
      <c r="L685" s="4" t="s">
        <v>270</v>
      </c>
      <c r="M685" s="7" t="s">
        <v>142</v>
      </c>
      <c r="N685" s="8" t="s">
        <v>57</v>
      </c>
    </row>
    <row r="686" spans="1:14" ht="16.5" customHeight="1">
      <c r="A686" s="163" t="s">
        <v>235</v>
      </c>
      <c r="B686" s="43"/>
      <c r="C686" s="343" t="s">
        <v>193</v>
      </c>
      <c r="D686" s="344"/>
      <c r="E686" s="344"/>
      <c r="F686" s="344"/>
      <c r="G686" s="344"/>
      <c r="H686" s="344"/>
      <c r="I686" s="344"/>
      <c r="J686" s="344"/>
      <c r="K686" s="345"/>
      <c r="L686" s="40"/>
      <c r="M686" s="10"/>
      <c r="N686" s="15"/>
    </row>
    <row r="687" spans="1:14" ht="15.75" customHeight="1">
      <c r="A687" s="25" t="s">
        <v>195</v>
      </c>
      <c r="C687" s="10">
        <v>2008</v>
      </c>
      <c r="D687" s="26">
        <v>0.085</v>
      </c>
      <c r="E687" s="12">
        <v>39658</v>
      </c>
      <c r="F687" s="26">
        <v>0.084</v>
      </c>
      <c r="G687" s="12">
        <v>39657</v>
      </c>
      <c r="H687" s="26">
        <v>0.078</v>
      </c>
      <c r="I687" s="12">
        <v>39647</v>
      </c>
      <c r="J687" s="16">
        <v>0.075</v>
      </c>
      <c r="K687" s="45">
        <v>39664</v>
      </c>
      <c r="L687" s="40">
        <v>3</v>
      </c>
      <c r="M687" s="10" t="s">
        <v>289</v>
      </c>
      <c r="N687" s="310">
        <f>TRUNC(AVERAGE('Historic Data - 1995 thru 2007'!J673,'Historic Data - 1995 thru 2007'!J674,J687),3)</f>
        <v>0.081</v>
      </c>
    </row>
    <row r="688" spans="2:14" ht="15.75" customHeight="1">
      <c r="B688" s="21"/>
      <c r="C688" s="10">
        <v>2009</v>
      </c>
      <c r="D688" s="26">
        <v>0.072</v>
      </c>
      <c r="E688" s="12">
        <v>40040</v>
      </c>
      <c r="F688" s="26">
        <v>0.07</v>
      </c>
      <c r="G688" s="12">
        <v>39989</v>
      </c>
      <c r="H688" s="26">
        <v>0.068</v>
      </c>
      <c r="I688" s="12">
        <v>39970</v>
      </c>
      <c r="J688" s="26">
        <v>0.067</v>
      </c>
      <c r="K688" s="45">
        <v>39953</v>
      </c>
      <c r="L688" s="40">
        <v>0</v>
      </c>
      <c r="M688" s="10" t="s">
        <v>199</v>
      </c>
      <c r="N688" s="310">
        <v>0.077</v>
      </c>
    </row>
    <row r="689" spans="2:14" ht="15.75" customHeight="1">
      <c r="B689" s="60"/>
      <c r="C689" s="10">
        <v>2010</v>
      </c>
      <c r="D689" s="26">
        <v>0.084</v>
      </c>
      <c r="E689" s="12">
        <v>40403</v>
      </c>
      <c r="F689" s="26">
        <v>0.08</v>
      </c>
      <c r="G689" s="12">
        <v>40400</v>
      </c>
      <c r="H689" s="26">
        <v>0.079</v>
      </c>
      <c r="I689" s="12">
        <v>40282</v>
      </c>
      <c r="J689" s="26">
        <v>0.077</v>
      </c>
      <c r="K689" s="45">
        <v>40461</v>
      </c>
      <c r="L689" s="40">
        <v>4</v>
      </c>
      <c r="M689" s="10" t="s">
        <v>205</v>
      </c>
      <c r="N689" s="310">
        <f aca="true" t="shared" si="39" ref="N689:N694">TRUNC(AVERAGE(J687:J689),3)</f>
        <v>0.073</v>
      </c>
    </row>
    <row r="690" spans="3:14" ht="15.75" customHeight="1">
      <c r="C690" s="10">
        <v>2011</v>
      </c>
      <c r="D690" s="26">
        <v>0.09</v>
      </c>
      <c r="E690" s="12">
        <v>40700</v>
      </c>
      <c r="F690" s="16">
        <v>0.086</v>
      </c>
      <c r="G690" s="12">
        <v>40757</v>
      </c>
      <c r="H690" s="16">
        <v>0.083</v>
      </c>
      <c r="I690" s="12">
        <v>40787</v>
      </c>
      <c r="J690" s="26">
        <v>0.082</v>
      </c>
      <c r="K690" s="45">
        <v>40701</v>
      </c>
      <c r="L690" s="40">
        <v>6</v>
      </c>
      <c r="M690" s="10" t="s">
        <v>208</v>
      </c>
      <c r="N690" s="310">
        <f t="shared" si="39"/>
        <v>0.075</v>
      </c>
    </row>
    <row r="691" spans="3:14" ht="15.75" customHeight="1">
      <c r="C691" s="10">
        <v>2012</v>
      </c>
      <c r="D691" s="26">
        <v>0.091</v>
      </c>
      <c r="E691" s="12">
        <v>41088</v>
      </c>
      <c r="F691" s="26">
        <v>0.086</v>
      </c>
      <c r="G691" s="12">
        <v>41129</v>
      </c>
      <c r="H691" s="26">
        <v>0.086</v>
      </c>
      <c r="I691" s="12">
        <v>41089</v>
      </c>
      <c r="J691" s="16">
        <v>0.085</v>
      </c>
      <c r="K691" s="45">
        <v>41097</v>
      </c>
      <c r="L691" s="40">
        <v>10</v>
      </c>
      <c r="M691" s="10" t="s">
        <v>209</v>
      </c>
      <c r="N691" s="310">
        <f t="shared" si="39"/>
        <v>0.081</v>
      </c>
    </row>
    <row r="692" spans="1:14" ht="15.75" customHeight="1">
      <c r="A692" s="9" t="s">
        <v>198</v>
      </c>
      <c r="C692" s="10">
        <v>2013</v>
      </c>
      <c r="D692" s="26">
        <v>0.068</v>
      </c>
      <c r="E692" s="12">
        <v>41409</v>
      </c>
      <c r="F692" s="26">
        <v>0.067</v>
      </c>
      <c r="G692" s="12">
        <v>41526</v>
      </c>
      <c r="H692" s="16">
        <v>0.067</v>
      </c>
      <c r="I692" s="12">
        <v>41446</v>
      </c>
      <c r="J692" s="16">
        <v>0.067</v>
      </c>
      <c r="K692" s="45">
        <v>41430</v>
      </c>
      <c r="L692" s="40">
        <v>0</v>
      </c>
      <c r="M692" s="10" t="s">
        <v>220</v>
      </c>
      <c r="N692" s="310">
        <f t="shared" si="39"/>
        <v>0.078</v>
      </c>
    </row>
    <row r="693" spans="1:14" ht="15.75" customHeight="1">
      <c r="A693" s="9"/>
      <c r="C693" s="10">
        <v>2014</v>
      </c>
      <c r="D693" s="26">
        <v>0.077</v>
      </c>
      <c r="E693" s="12">
        <v>41831</v>
      </c>
      <c r="F693" s="26">
        <v>0.07</v>
      </c>
      <c r="G693" s="12">
        <v>41765</v>
      </c>
      <c r="H693" s="16">
        <v>0.069</v>
      </c>
      <c r="I693" s="12">
        <v>41749</v>
      </c>
      <c r="J693" s="16">
        <v>0.066</v>
      </c>
      <c r="K693" s="45">
        <v>41855</v>
      </c>
      <c r="L693" s="40">
        <v>1</v>
      </c>
      <c r="M693" s="10" t="s">
        <v>222</v>
      </c>
      <c r="N693" s="310">
        <f t="shared" si="39"/>
        <v>0.072</v>
      </c>
    </row>
    <row r="694" spans="1:14" ht="15.75" customHeight="1" thickBot="1">
      <c r="A694" s="9"/>
      <c r="C694" s="17">
        <v>2015</v>
      </c>
      <c r="D694" s="126">
        <v>0.091</v>
      </c>
      <c r="E694" s="19">
        <v>42251</v>
      </c>
      <c r="F694" s="126">
        <v>0.083</v>
      </c>
      <c r="G694" s="19">
        <v>42210</v>
      </c>
      <c r="H694" s="27">
        <v>0.078</v>
      </c>
      <c r="I694" s="19">
        <v>42165</v>
      </c>
      <c r="J694" s="27">
        <v>0.074</v>
      </c>
      <c r="K694" s="46">
        <v>42130</v>
      </c>
      <c r="L694" s="41">
        <v>3</v>
      </c>
      <c r="M694" s="17" t="s">
        <v>254</v>
      </c>
      <c r="N694" s="311">
        <f t="shared" si="39"/>
        <v>0.069</v>
      </c>
    </row>
    <row r="695" spans="1:14" ht="15.75" customHeight="1" thickBot="1">
      <c r="A695" s="9"/>
      <c r="C695" s="290"/>
      <c r="D695" s="289"/>
      <c r="E695" s="291"/>
      <c r="F695" s="289"/>
      <c r="G695" s="291"/>
      <c r="H695" s="289"/>
      <c r="I695" s="291"/>
      <c r="J695" s="292"/>
      <c r="K695" s="293"/>
      <c r="L695" s="266" t="s">
        <v>271</v>
      </c>
      <c r="M695" s="290"/>
      <c r="N695" s="314"/>
    </row>
    <row r="696" spans="1:14" ht="15.75" customHeight="1">
      <c r="A696" s="9"/>
      <c r="C696" s="14">
        <v>2016</v>
      </c>
      <c r="D696" s="100">
        <v>0.083</v>
      </c>
      <c r="E696" s="178">
        <v>42531</v>
      </c>
      <c r="F696" s="100">
        <v>0.077</v>
      </c>
      <c r="G696" s="178">
        <v>42530</v>
      </c>
      <c r="H696" s="100">
        <v>0.073</v>
      </c>
      <c r="I696" s="178">
        <v>42478</v>
      </c>
      <c r="J696" s="127">
        <v>0.072</v>
      </c>
      <c r="K696" s="324">
        <v>42572</v>
      </c>
      <c r="L696" s="65">
        <v>7</v>
      </c>
      <c r="M696" s="14" t="s">
        <v>260</v>
      </c>
      <c r="N696" s="309">
        <f>TRUNC(AVERAGE(J693:J696),3)</f>
        <v>0.07</v>
      </c>
    </row>
    <row r="697" spans="1:14" ht="15.75" customHeight="1" thickBot="1">
      <c r="A697" s="9"/>
      <c r="C697" s="17">
        <v>2017</v>
      </c>
      <c r="D697" s="27">
        <v>0.071</v>
      </c>
      <c r="E697" s="169">
        <v>42889</v>
      </c>
      <c r="F697" s="27">
        <v>0.07</v>
      </c>
      <c r="G697" s="169">
        <v>42890</v>
      </c>
      <c r="H697" s="27">
        <v>0.07</v>
      </c>
      <c r="I697" s="169">
        <v>42870</v>
      </c>
      <c r="J697" s="18">
        <v>0.068</v>
      </c>
      <c r="K697" s="177">
        <v>42902</v>
      </c>
      <c r="L697" s="41">
        <v>1</v>
      </c>
      <c r="M697" s="18" t="s">
        <v>302</v>
      </c>
      <c r="N697" s="311">
        <f>TRUNC(AVERAGE(J694:J697),3)</f>
        <v>0.071</v>
      </c>
    </row>
    <row r="698" spans="1:14" ht="15.75" customHeight="1">
      <c r="A698" s="9"/>
      <c r="C698" s="258" t="s">
        <v>266</v>
      </c>
      <c r="D698" s="129"/>
      <c r="E698" s="212"/>
      <c r="F698" s="129"/>
      <c r="G698" s="128"/>
      <c r="H698" s="129"/>
      <c r="I698" s="128"/>
      <c r="J698" s="128"/>
      <c r="K698" s="128"/>
      <c r="L698" s="213"/>
      <c r="M698" s="213"/>
      <c r="N698" s="213"/>
    </row>
    <row r="699" spans="1:12" ht="15.75" customHeight="1">
      <c r="A699" s="9"/>
      <c r="C699" s="259" t="s">
        <v>265</v>
      </c>
      <c r="D699" s="102"/>
      <c r="E699" s="60"/>
      <c r="F699" s="102"/>
      <c r="G699" s="60"/>
      <c r="H699" s="102"/>
      <c r="I699" s="60"/>
      <c r="J699" s="60"/>
      <c r="K699" s="60"/>
      <c r="L699" s="60"/>
    </row>
    <row r="700" spans="1:12" ht="15.75" customHeight="1">
      <c r="A700" s="9"/>
      <c r="C700" s="60"/>
      <c r="D700" s="102"/>
      <c r="E700" s="60"/>
      <c r="F700" s="102"/>
      <c r="G700" s="60"/>
      <c r="H700" s="102"/>
      <c r="I700" s="60"/>
      <c r="J700" s="60"/>
      <c r="K700" s="60"/>
      <c r="L700" s="60"/>
    </row>
    <row r="701" spans="1:14" ht="15.75" customHeight="1" thickBot="1">
      <c r="A701" s="9"/>
      <c r="C701" s="72"/>
      <c r="D701" s="103"/>
      <c r="E701" s="77"/>
      <c r="F701" s="103"/>
      <c r="G701" s="77"/>
      <c r="H701" s="103"/>
      <c r="I701" s="77"/>
      <c r="J701" s="76"/>
      <c r="K701" s="77"/>
      <c r="L701" s="48"/>
      <c r="M701" s="48"/>
      <c r="N701" s="48"/>
    </row>
    <row r="702" spans="1:14" ht="15.75" customHeight="1">
      <c r="A702" s="83" t="s">
        <v>10</v>
      </c>
      <c r="C702" s="284"/>
      <c r="D702" s="285"/>
      <c r="E702" s="286"/>
      <c r="F702" s="285"/>
      <c r="G702" s="286"/>
      <c r="H702" s="285"/>
      <c r="I702" s="286"/>
      <c r="J702" s="287"/>
      <c r="K702" s="286"/>
      <c r="L702" s="288"/>
      <c r="M702" s="330" t="s">
        <v>56</v>
      </c>
      <c r="N702" s="331"/>
    </row>
    <row r="703" spans="1:14" ht="15.75" customHeight="1" thickBot="1">
      <c r="A703" s="25"/>
      <c r="B703" s="60"/>
      <c r="C703" s="4" t="s">
        <v>2</v>
      </c>
      <c r="D703" s="96" t="s">
        <v>3</v>
      </c>
      <c r="E703" s="5" t="s">
        <v>58</v>
      </c>
      <c r="F703" s="96" t="s">
        <v>4</v>
      </c>
      <c r="G703" s="5" t="s">
        <v>58</v>
      </c>
      <c r="H703" s="96" t="s">
        <v>5</v>
      </c>
      <c r="I703" s="5" t="s">
        <v>58</v>
      </c>
      <c r="J703" s="6" t="s">
        <v>6</v>
      </c>
      <c r="K703" s="5" t="s">
        <v>58</v>
      </c>
      <c r="L703" s="4" t="s">
        <v>270</v>
      </c>
      <c r="M703" s="7" t="s">
        <v>142</v>
      </c>
      <c r="N703" s="8" t="s">
        <v>57</v>
      </c>
    </row>
    <row r="704" spans="1:14" ht="15.75" customHeight="1">
      <c r="A704" s="162" t="s">
        <v>11</v>
      </c>
      <c r="B704" s="48"/>
      <c r="C704" s="10">
        <v>2008</v>
      </c>
      <c r="D704" s="26">
        <v>0.091</v>
      </c>
      <c r="E704" s="12">
        <v>39658</v>
      </c>
      <c r="F704" s="26">
        <v>0.084</v>
      </c>
      <c r="G704" s="12">
        <v>39646</v>
      </c>
      <c r="H704" s="16">
        <v>0.077</v>
      </c>
      <c r="I704" s="12">
        <v>39657</v>
      </c>
      <c r="J704" s="16">
        <v>0.075</v>
      </c>
      <c r="K704" s="45">
        <v>39647</v>
      </c>
      <c r="L704" s="40">
        <v>3</v>
      </c>
      <c r="M704" s="10" t="s">
        <v>188</v>
      </c>
      <c r="N704" s="310">
        <v>0.077</v>
      </c>
    </row>
    <row r="705" spans="1:14" ht="15.75" customHeight="1">
      <c r="A705" s="25" t="s">
        <v>95</v>
      </c>
      <c r="C705" s="10">
        <v>2009</v>
      </c>
      <c r="D705" s="26">
        <v>0.069</v>
      </c>
      <c r="E705" s="12">
        <v>39989</v>
      </c>
      <c r="F705" s="26">
        <v>0.068</v>
      </c>
      <c r="G705" s="12">
        <v>39970</v>
      </c>
      <c r="H705" s="26">
        <v>0.066</v>
      </c>
      <c r="I705" s="12">
        <v>40003</v>
      </c>
      <c r="J705" s="16">
        <v>0.063</v>
      </c>
      <c r="K705" s="45">
        <v>40039</v>
      </c>
      <c r="L705" s="40">
        <v>0</v>
      </c>
      <c r="M705" s="10" t="s">
        <v>199</v>
      </c>
      <c r="N705" s="310">
        <v>0.073</v>
      </c>
    </row>
    <row r="706" spans="2:14" ht="15.75" customHeight="1">
      <c r="B706" s="21"/>
      <c r="C706" s="10">
        <v>2010</v>
      </c>
      <c r="D706" s="26">
        <v>0.084</v>
      </c>
      <c r="E706" s="12">
        <v>40375</v>
      </c>
      <c r="F706" s="26">
        <v>0.083</v>
      </c>
      <c r="G706" s="12">
        <v>40366</v>
      </c>
      <c r="H706" s="26">
        <v>0.073</v>
      </c>
      <c r="I706" s="12">
        <v>40400</v>
      </c>
      <c r="J706" s="16">
        <v>0.072</v>
      </c>
      <c r="K706" s="45">
        <v>40398</v>
      </c>
      <c r="L706" s="40">
        <v>2</v>
      </c>
      <c r="M706" s="10" t="s">
        <v>205</v>
      </c>
      <c r="N706" s="310">
        <f aca="true" t="shared" si="40" ref="N706:N711">TRUNC(AVERAGE(J704:J706),3)</f>
        <v>0.07</v>
      </c>
    </row>
    <row r="707" spans="3:14" ht="15.75" customHeight="1">
      <c r="C707" s="10">
        <v>2011</v>
      </c>
      <c r="D707" s="26">
        <v>0.095</v>
      </c>
      <c r="E707" s="12">
        <v>40724</v>
      </c>
      <c r="F707" s="26">
        <v>0.085</v>
      </c>
      <c r="G707" s="12">
        <v>40700</v>
      </c>
      <c r="H707" s="16">
        <v>0.08</v>
      </c>
      <c r="I707" s="12">
        <v>40787</v>
      </c>
      <c r="J707" s="16">
        <v>0.08</v>
      </c>
      <c r="K707" s="45">
        <v>40757</v>
      </c>
      <c r="L707" s="40">
        <v>5</v>
      </c>
      <c r="M707" s="10" t="s">
        <v>208</v>
      </c>
      <c r="N707" s="310">
        <f t="shared" si="40"/>
        <v>0.071</v>
      </c>
    </row>
    <row r="708" spans="3:14" ht="15.75" customHeight="1">
      <c r="C708" s="10">
        <v>2012</v>
      </c>
      <c r="D708" s="26">
        <v>0.104</v>
      </c>
      <c r="E708" s="12">
        <v>41123</v>
      </c>
      <c r="F708" s="26">
        <v>0.098</v>
      </c>
      <c r="G708" s="12">
        <v>41097</v>
      </c>
      <c r="H708" s="26">
        <v>0.095</v>
      </c>
      <c r="I708" s="12">
        <v>41088</v>
      </c>
      <c r="J708" s="16">
        <v>0.087</v>
      </c>
      <c r="K708" s="45">
        <v>41075</v>
      </c>
      <c r="L708" s="40">
        <v>13</v>
      </c>
      <c r="M708" s="10" t="s">
        <v>209</v>
      </c>
      <c r="N708" s="310">
        <f t="shared" si="40"/>
        <v>0.079</v>
      </c>
    </row>
    <row r="709" spans="1:14" ht="15.75" customHeight="1">
      <c r="A709" s="9" t="s">
        <v>198</v>
      </c>
      <c r="C709" s="10">
        <v>2013</v>
      </c>
      <c r="D709" s="26">
        <v>0.071</v>
      </c>
      <c r="E709" s="12">
        <v>41430</v>
      </c>
      <c r="F709" s="26">
        <v>0.071</v>
      </c>
      <c r="G709" s="12">
        <v>41409</v>
      </c>
      <c r="H709" s="16">
        <v>0.07</v>
      </c>
      <c r="I709" s="12">
        <v>41473</v>
      </c>
      <c r="J709" s="16">
        <v>0.068</v>
      </c>
      <c r="K709" s="45">
        <v>41446</v>
      </c>
      <c r="L709" s="40">
        <v>0</v>
      </c>
      <c r="M709" s="10" t="s">
        <v>220</v>
      </c>
      <c r="N709" s="310">
        <f t="shared" si="40"/>
        <v>0.078</v>
      </c>
    </row>
    <row r="710" spans="1:14" ht="15.75" customHeight="1">
      <c r="A710" s="9"/>
      <c r="C710" s="10">
        <v>2014</v>
      </c>
      <c r="D710" s="26">
        <v>0.076</v>
      </c>
      <c r="E710" s="12">
        <v>41852</v>
      </c>
      <c r="F710" s="26">
        <v>0.076</v>
      </c>
      <c r="G710" s="12">
        <v>41831</v>
      </c>
      <c r="H710" s="16">
        <v>0.068</v>
      </c>
      <c r="I710" s="12">
        <v>41749</v>
      </c>
      <c r="J710" s="16">
        <v>0.066</v>
      </c>
      <c r="K710" s="45">
        <v>41796</v>
      </c>
      <c r="L710" s="40">
        <v>2</v>
      </c>
      <c r="M710" s="10" t="s">
        <v>222</v>
      </c>
      <c r="N710" s="310">
        <f t="shared" si="40"/>
        <v>0.073</v>
      </c>
    </row>
    <row r="711" spans="1:14" ht="15.75" customHeight="1" thickBot="1">
      <c r="A711" s="9"/>
      <c r="C711" s="17">
        <v>2015</v>
      </c>
      <c r="D711" s="126">
        <v>0.072</v>
      </c>
      <c r="E711" s="19">
        <v>42251</v>
      </c>
      <c r="F711" s="126">
        <v>0.067</v>
      </c>
      <c r="G711" s="19">
        <v>42210</v>
      </c>
      <c r="H711" s="27">
        <v>0.067</v>
      </c>
      <c r="I711" s="19">
        <v>42165</v>
      </c>
      <c r="J711" s="27">
        <v>0.065</v>
      </c>
      <c r="K711" s="46">
        <v>42252</v>
      </c>
      <c r="L711" s="41">
        <v>0</v>
      </c>
      <c r="M711" s="17" t="s">
        <v>254</v>
      </c>
      <c r="N711" s="311">
        <f t="shared" si="40"/>
        <v>0.066</v>
      </c>
    </row>
    <row r="712" spans="1:14" ht="15.75" customHeight="1" thickBot="1">
      <c r="A712" s="9"/>
      <c r="C712" s="290"/>
      <c r="D712" s="289"/>
      <c r="E712" s="291"/>
      <c r="F712" s="289"/>
      <c r="G712" s="291"/>
      <c r="H712" s="289"/>
      <c r="I712" s="291"/>
      <c r="J712" s="292"/>
      <c r="K712" s="293"/>
      <c r="L712" s="266" t="s">
        <v>271</v>
      </c>
      <c r="M712" s="290"/>
      <c r="N712" s="314"/>
    </row>
    <row r="713" spans="1:14" ht="15.75" customHeight="1">
      <c r="A713" s="9"/>
      <c r="C713" s="14">
        <v>2016</v>
      </c>
      <c r="D713" s="100">
        <v>0.083</v>
      </c>
      <c r="E713" s="178">
        <v>42546</v>
      </c>
      <c r="F713" s="100">
        <v>0.08</v>
      </c>
      <c r="G713" s="178">
        <v>42531</v>
      </c>
      <c r="H713" s="100">
        <v>0.073</v>
      </c>
      <c r="I713" s="178">
        <v>42532</v>
      </c>
      <c r="J713" s="127">
        <v>0.073</v>
      </c>
      <c r="K713" s="324">
        <v>42480</v>
      </c>
      <c r="L713" s="65">
        <v>6</v>
      </c>
      <c r="M713" s="14" t="s">
        <v>308</v>
      </c>
      <c r="N713" s="309">
        <f>TRUNC(AVERAGE(0.068,0.067,J713),3)</f>
        <v>0.069</v>
      </c>
    </row>
    <row r="714" spans="1:14" ht="15.75" customHeight="1" thickBot="1">
      <c r="A714" s="9"/>
      <c r="C714" s="17">
        <v>2017</v>
      </c>
      <c r="D714" s="27">
        <v>0.075</v>
      </c>
      <c r="E714" s="169">
        <v>42890</v>
      </c>
      <c r="F714" s="27">
        <v>0.075</v>
      </c>
      <c r="G714" s="169">
        <v>42889</v>
      </c>
      <c r="H714" s="27">
        <v>0.074</v>
      </c>
      <c r="I714" s="169">
        <v>42933</v>
      </c>
      <c r="J714" s="18">
        <v>0.074</v>
      </c>
      <c r="K714" s="177">
        <v>42902</v>
      </c>
      <c r="L714" s="41">
        <v>5</v>
      </c>
      <c r="M714" s="18" t="s">
        <v>307</v>
      </c>
      <c r="N714" s="311">
        <f>TRUNC(AVERAGE(0.067,J713:J714),3)</f>
        <v>0.071</v>
      </c>
    </row>
    <row r="715" spans="1:14" ht="15.75" customHeight="1">
      <c r="A715" s="9"/>
      <c r="C715" s="329" t="s">
        <v>309</v>
      </c>
      <c r="D715" s="16"/>
      <c r="E715" s="172"/>
      <c r="F715" s="16"/>
      <c r="G715" s="172"/>
      <c r="H715" s="16"/>
      <c r="I715" s="172"/>
      <c r="J715" s="11"/>
      <c r="K715" s="172"/>
      <c r="L715" s="11"/>
      <c r="M715" s="11"/>
      <c r="N715" s="16"/>
    </row>
    <row r="716" spans="1:14" ht="15.75" customHeight="1">
      <c r="A716" s="9"/>
      <c r="C716" s="329" t="s">
        <v>310</v>
      </c>
      <c r="D716" s="16"/>
      <c r="E716" s="172"/>
      <c r="F716" s="16"/>
      <c r="G716" s="172"/>
      <c r="H716" s="16"/>
      <c r="I716" s="172"/>
      <c r="J716" s="11"/>
      <c r="K716" s="172"/>
      <c r="L716" s="11"/>
      <c r="M716" s="11"/>
      <c r="N716" s="16"/>
    </row>
    <row r="717" spans="1:14" ht="15.75" customHeight="1">
      <c r="A717" s="9"/>
      <c r="C717" s="60"/>
      <c r="D717" s="102"/>
      <c r="E717" s="214"/>
      <c r="F717" s="102"/>
      <c r="G717" s="60"/>
      <c r="H717" s="102"/>
      <c r="I717" s="60"/>
      <c r="J717" s="60"/>
      <c r="K717" s="60"/>
      <c r="L717" s="167"/>
      <c r="M717" s="167"/>
      <c r="N717" s="167"/>
    </row>
    <row r="718" ht="15.75" customHeight="1" thickBot="1">
      <c r="A718" s="9"/>
    </row>
    <row r="719" spans="1:14" ht="15.75" customHeight="1">
      <c r="A719" s="83" t="s">
        <v>42</v>
      </c>
      <c r="C719" s="284"/>
      <c r="D719" s="285"/>
      <c r="E719" s="286"/>
      <c r="F719" s="285"/>
      <c r="G719" s="286"/>
      <c r="H719" s="285"/>
      <c r="I719" s="286"/>
      <c r="J719" s="287"/>
      <c r="K719" s="286"/>
      <c r="L719" s="294"/>
      <c r="M719" s="332" t="s">
        <v>56</v>
      </c>
      <c r="N719" s="331"/>
    </row>
    <row r="720" spans="3:14" ht="15.75" customHeight="1" thickBot="1">
      <c r="C720" s="4" t="s">
        <v>2</v>
      </c>
      <c r="D720" s="96" t="s">
        <v>3</v>
      </c>
      <c r="E720" s="5" t="s">
        <v>58</v>
      </c>
      <c r="F720" s="96" t="s">
        <v>4</v>
      </c>
      <c r="G720" s="5" t="s">
        <v>58</v>
      </c>
      <c r="H720" s="96" t="s">
        <v>5</v>
      </c>
      <c r="I720" s="5" t="s">
        <v>58</v>
      </c>
      <c r="J720" s="6" t="s">
        <v>6</v>
      </c>
      <c r="K720" s="5" t="s">
        <v>58</v>
      </c>
      <c r="L720" s="142" t="s">
        <v>270</v>
      </c>
      <c r="M720" s="63" t="s">
        <v>142</v>
      </c>
      <c r="N720" s="64" t="s">
        <v>57</v>
      </c>
    </row>
    <row r="721" spans="1:14" ht="15.75" customHeight="1">
      <c r="A721" s="162" t="s">
        <v>46</v>
      </c>
      <c r="C721" s="10">
        <v>2008</v>
      </c>
      <c r="D721" s="94">
        <v>0.077</v>
      </c>
      <c r="E721" s="12">
        <v>39646</v>
      </c>
      <c r="F721" s="94">
        <v>0.072</v>
      </c>
      <c r="G721" s="12">
        <v>39561</v>
      </c>
      <c r="H721" s="94">
        <v>0.071</v>
      </c>
      <c r="I721" s="132">
        <v>39647</v>
      </c>
      <c r="J721" s="16">
        <v>0.07</v>
      </c>
      <c r="K721" s="133">
        <v>39560</v>
      </c>
      <c r="L721" s="40">
        <v>1</v>
      </c>
      <c r="M721" s="10" t="s">
        <v>188</v>
      </c>
      <c r="N721" s="310">
        <v>0.074</v>
      </c>
    </row>
    <row r="722" spans="1:14" ht="15.75" customHeight="1">
      <c r="A722" s="25" t="s">
        <v>131</v>
      </c>
      <c r="C722" s="10">
        <v>2009</v>
      </c>
      <c r="D722" s="94">
        <v>0.076</v>
      </c>
      <c r="E722" s="12">
        <v>39953</v>
      </c>
      <c r="F722" s="94">
        <v>0.068</v>
      </c>
      <c r="G722" s="12">
        <v>39970</v>
      </c>
      <c r="H722" s="94">
        <v>0.064</v>
      </c>
      <c r="I722" s="12">
        <v>39921</v>
      </c>
      <c r="J722" s="94">
        <v>0.063</v>
      </c>
      <c r="K722" s="133">
        <v>39969</v>
      </c>
      <c r="L722" s="40">
        <v>1</v>
      </c>
      <c r="M722" s="10" t="s">
        <v>199</v>
      </c>
      <c r="N722" s="310">
        <v>0.07</v>
      </c>
    </row>
    <row r="723" spans="3:14" ht="15.75" customHeight="1">
      <c r="C723" s="10">
        <v>2010</v>
      </c>
      <c r="D723" s="94">
        <v>0.072</v>
      </c>
      <c r="E723" s="12">
        <v>40282</v>
      </c>
      <c r="F723" s="94">
        <v>0.071</v>
      </c>
      <c r="G723" s="12">
        <v>40436</v>
      </c>
      <c r="H723" s="94">
        <v>0.07</v>
      </c>
      <c r="I723" s="12">
        <v>40283</v>
      </c>
      <c r="J723" s="94">
        <v>0.069</v>
      </c>
      <c r="K723" s="45">
        <v>40409</v>
      </c>
      <c r="L723" s="40">
        <v>0</v>
      </c>
      <c r="M723" s="10" t="s">
        <v>205</v>
      </c>
      <c r="N723" s="310">
        <f aca="true" t="shared" si="41" ref="N723:N728">TRUNC(AVERAGE(J721:J723),3)</f>
        <v>0.067</v>
      </c>
    </row>
    <row r="724" spans="3:14" ht="15.75" customHeight="1">
      <c r="C724" s="10">
        <v>2011</v>
      </c>
      <c r="D724" s="26">
        <v>0.07</v>
      </c>
      <c r="E724" s="12">
        <v>40702</v>
      </c>
      <c r="F724" s="16">
        <v>0.067</v>
      </c>
      <c r="G724" s="12">
        <v>40788</v>
      </c>
      <c r="H724" s="16">
        <v>0.067</v>
      </c>
      <c r="I724" s="12">
        <v>40757</v>
      </c>
      <c r="J724" s="16">
        <v>0.067</v>
      </c>
      <c r="K724" s="45">
        <v>40701</v>
      </c>
      <c r="L724" s="40">
        <v>0</v>
      </c>
      <c r="M724" s="10" t="s">
        <v>208</v>
      </c>
      <c r="N724" s="310">
        <f t="shared" si="41"/>
        <v>0.066</v>
      </c>
    </row>
    <row r="725" spans="3:14" ht="15.75" customHeight="1">
      <c r="C725" s="10">
        <v>2012</v>
      </c>
      <c r="D725" s="26">
        <v>0.076</v>
      </c>
      <c r="E725" s="12">
        <v>41129</v>
      </c>
      <c r="F725" s="26">
        <v>0.069</v>
      </c>
      <c r="G725" s="12">
        <v>41075</v>
      </c>
      <c r="H725" s="26">
        <v>0.068</v>
      </c>
      <c r="I725" s="12">
        <v>41145</v>
      </c>
      <c r="J725" s="16">
        <v>0.065</v>
      </c>
      <c r="K725" s="45">
        <v>41074</v>
      </c>
      <c r="L725" s="40">
        <v>1</v>
      </c>
      <c r="M725" s="10" t="s">
        <v>209</v>
      </c>
      <c r="N725" s="310">
        <f t="shared" si="41"/>
        <v>0.067</v>
      </c>
    </row>
    <row r="726" spans="1:14" ht="15.75" customHeight="1">
      <c r="A726" s="9" t="s">
        <v>198</v>
      </c>
      <c r="C726" s="10">
        <v>2013</v>
      </c>
      <c r="D726" s="16">
        <v>0.072</v>
      </c>
      <c r="E726" s="12">
        <v>41409</v>
      </c>
      <c r="F726" s="16">
        <v>0.066</v>
      </c>
      <c r="G726" s="12">
        <v>41408</v>
      </c>
      <c r="H726" s="16">
        <v>0.064</v>
      </c>
      <c r="I726" s="12">
        <v>41526</v>
      </c>
      <c r="J726" s="16">
        <v>0.063</v>
      </c>
      <c r="K726" s="45">
        <v>41430</v>
      </c>
      <c r="L726" s="40">
        <v>0</v>
      </c>
      <c r="M726" s="10" t="s">
        <v>220</v>
      </c>
      <c r="N726" s="310">
        <f t="shared" si="41"/>
        <v>0.065</v>
      </c>
    </row>
    <row r="727" spans="1:14" ht="15.75" customHeight="1">
      <c r="A727" s="9"/>
      <c r="C727" s="10">
        <v>2014</v>
      </c>
      <c r="D727" s="16">
        <v>0.068</v>
      </c>
      <c r="E727" s="12">
        <v>41797</v>
      </c>
      <c r="F727" s="16">
        <v>0.066</v>
      </c>
      <c r="G727" s="12">
        <v>41750</v>
      </c>
      <c r="H727" s="16">
        <v>0.065</v>
      </c>
      <c r="I727" s="12">
        <v>41749</v>
      </c>
      <c r="J727" s="16">
        <v>0.064</v>
      </c>
      <c r="K727" s="45">
        <v>41796</v>
      </c>
      <c r="L727" s="40">
        <v>0</v>
      </c>
      <c r="M727" s="10" t="s">
        <v>222</v>
      </c>
      <c r="N727" s="310">
        <f t="shared" si="41"/>
        <v>0.064</v>
      </c>
    </row>
    <row r="728" spans="1:14" ht="15.75" customHeight="1" thickBot="1">
      <c r="A728" s="9"/>
      <c r="C728" s="17">
        <v>2015</v>
      </c>
      <c r="D728" s="27">
        <v>0.071</v>
      </c>
      <c r="E728" s="19">
        <v>42165</v>
      </c>
      <c r="F728" s="27">
        <v>0.069</v>
      </c>
      <c r="G728" s="19">
        <v>42262</v>
      </c>
      <c r="H728" s="27">
        <v>0.067</v>
      </c>
      <c r="I728" s="19">
        <v>42250</v>
      </c>
      <c r="J728" s="27">
        <v>0.064</v>
      </c>
      <c r="K728" s="46">
        <v>42270</v>
      </c>
      <c r="L728" s="41">
        <v>0</v>
      </c>
      <c r="M728" s="17" t="s">
        <v>254</v>
      </c>
      <c r="N728" s="311">
        <f t="shared" si="41"/>
        <v>0.063</v>
      </c>
    </row>
    <row r="729" spans="1:14" ht="15.75" customHeight="1" thickBot="1">
      <c r="A729" s="9"/>
      <c r="C729" s="290"/>
      <c r="D729" s="289"/>
      <c r="E729" s="291"/>
      <c r="F729" s="289"/>
      <c r="G729" s="291"/>
      <c r="H729" s="289"/>
      <c r="I729" s="291"/>
      <c r="J729" s="292"/>
      <c r="K729" s="293"/>
      <c r="L729" s="266" t="s">
        <v>271</v>
      </c>
      <c r="M729" s="290"/>
      <c r="N729" s="314"/>
    </row>
    <row r="730" spans="1:14" ht="15.75" customHeight="1">
      <c r="A730" s="9"/>
      <c r="C730" s="14">
        <v>2016</v>
      </c>
      <c r="D730" s="100">
        <v>0.079</v>
      </c>
      <c r="E730" s="178">
        <v>42532</v>
      </c>
      <c r="F730" s="100">
        <v>0.071</v>
      </c>
      <c r="G730" s="178">
        <v>42514</v>
      </c>
      <c r="H730" s="100">
        <v>0.07</v>
      </c>
      <c r="I730" s="178">
        <v>42531</v>
      </c>
      <c r="J730" s="127">
        <v>0.07</v>
      </c>
      <c r="K730" s="178">
        <v>42513</v>
      </c>
      <c r="L730" s="65">
        <v>2</v>
      </c>
      <c r="M730" s="127" t="s">
        <v>260</v>
      </c>
      <c r="N730" s="309">
        <f>TRUNC(AVERAGE(J727:J730),3)</f>
        <v>0.066</v>
      </c>
    </row>
    <row r="731" spans="1:14" ht="15.75" customHeight="1" thickBot="1">
      <c r="A731" s="9"/>
      <c r="C731" s="17">
        <v>2017</v>
      </c>
      <c r="D731" s="27">
        <v>0.068</v>
      </c>
      <c r="E731" s="169">
        <v>42889</v>
      </c>
      <c r="F731" s="27">
        <v>0.066</v>
      </c>
      <c r="G731" s="169">
        <v>42895</v>
      </c>
      <c r="H731" s="27">
        <v>0.065</v>
      </c>
      <c r="I731" s="169">
        <v>42870</v>
      </c>
      <c r="J731" s="18">
        <v>0.063</v>
      </c>
      <c r="K731" s="169">
        <v>42890</v>
      </c>
      <c r="L731" s="41">
        <v>0</v>
      </c>
      <c r="M731" s="18" t="s">
        <v>302</v>
      </c>
      <c r="N731" s="311">
        <f>TRUNC(AVERAGE(J728:J731),3)</f>
        <v>0.065</v>
      </c>
    </row>
    <row r="732" spans="1:14" ht="15.75" customHeight="1">
      <c r="A732" s="9"/>
      <c r="C732" s="128"/>
      <c r="D732" s="129"/>
      <c r="E732" s="212"/>
      <c r="F732" s="129"/>
      <c r="G732" s="128"/>
      <c r="H732" s="129"/>
      <c r="I732" s="128"/>
      <c r="J732" s="323"/>
      <c r="K732" s="128"/>
      <c r="L732" s="213"/>
      <c r="M732" s="213"/>
      <c r="N732" s="213"/>
    </row>
    <row r="733" ht="15.75" customHeight="1">
      <c r="A733" s="9"/>
    </row>
  </sheetData>
  <sheetProtection/>
  <mergeCells count="57">
    <mergeCell ref="M719:N719"/>
    <mergeCell ref="M702:N702"/>
    <mergeCell ref="C465:K465"/>
    <mergeCell ref="M547:N547"/>
    <mergeCell ref="M529:N529"/>
    <mergeCell ref="M604:N604"/>
    <mergeCell ref="M589:N589"/>
    <mergeCell ref="M574:N574"/>
    <mergeCell ref="M651:N651"/>
    <mergeCell ref="M514:N514"/>
    <mergeCell ref="M8:N8"/>
    <mergeCell ref="M74:N74"/>
    <mergeCell ref="M57:N57"/>
    <mergeCell ref="C84:N84"/>
    <mergeCell ref="C686:K686"/>
    <mergeCell ref="M117:N117"/>
    <mergeCell ref="M162:N162"/>
    <mergeCell ref="M147:N147"/>
    <mergeCell ref="M132:N132"/>
    <mergeCell ref="M177:N177"/>
    <mergeCell ref="A1:N1"/>
    <mergeCell ref="L2:N2"/>
    <mergeCell ref="L5:N6"/>
    <mergeCell ref="M102:N102"/>
    <mergeCell ref="M87:N87"/>
    <mergeCell ref="A2:B2"/>
    <mergeCell ref="L3:N4"/>
    <mergeCell ref="M42:N42"/>
    <mergeCell ref="M33:N33"/>
    <mergeCell ref="M18:N18"/>
    <mergeCell ref="M356:N356"/>
    <mergeCell ref="M215:N215"/>
    <mergeCell ref="M200:N200"/>
    <mergeCell ref="M191:N191"/>
    <mergeCell ref="M248:N248"/>
    <mergeCell ref="M233:N233"/>
    <mergeCell ref="C258:N258"/>
    <mergeCell ref="M484:N484"/>
    <mergeCell ref="M293:N293"/>
    <mergeCell ref="M276:N276"/>
    <mergeCell ref="M261:N261"/>
    <mergeCell ref="M636:N636"/>
    <mergeCell ref="M341:N341"/>
    <mergeCell ref="M323:N323"/>
    <mergeCell ref="M308:N308"/>
    <mergeCell ref="M401:N401"/>
    <mergeCell ref="M371:N371"/>
    <mergeCell ref="M386:N386"/>
    <mergeCell ref="M619:N619"/>
    <mergeCell ref="M562:N562"/>
    <mergeCell ref="M684:N684"/>
    <mergeCell ref="M666:N666"/>
    <mergeCell ref="M446:N446"/>
    <mergeCell ref="M431:N431"/>
    <mergeCell ref="M416:N416"/>
    <mergeCell ref="M463:N463"/>
    <mergeCell ref="M499:N499"/>
  </mergeCells>
  <conditionalFormatting sqref="N387:N400 N563:N572 N20:N32 N44:N56 N59:N73 J10:J83 N76:N83 N89:N101 N104:N116 N119:N131 N134:N146 N149:N161 N164:N176 N202:N214 N217:N232 N235:N247 J85:J257 N250:N257 N263:N275 N278:N292 N295:N307 N310:N322 N325:N340 N343:N355 N358:N370 N373:N385 N403:N415 N418:N430 N433:N445 J259:J464 N448:N462 N466:N483 N486:N498 N501:N513 N516:N528 N531:N546 N549:N561 N576:N588 N591:N603 N606:N618 N621:N635 N638:N650 N653:N665 J466:J685 N668:N683 N687:N701 J687:J712 N704:N718 J717:J732 N721:N732">
    <cfRule type="cellIs" priority="34" dxfId="5" operator="greaterThanOrEqual" stopIfTrue="1">
      <formula>0.071</formula>
    </cfRule>
    <cfRule type="cellIs" priority="35" dxfId="3" operator="lessThan" stopIfTrue="1">
      <formula>0.071</formula>
    </cfRule>
  </conditionalFormatting>
  <conditionalFormatting sqref="N75 N85:N86 N249 N259:N260 N464 N573 N10:N17 N19 N34:N41 N43 N58 N88 N103 N118 N133 N148 N163 N178:N190 N192:N199 N201 N216 N234 N262 N277 N294 N309 N324 N342 N357 N372 N402 N417 N432 N447 N485 N500 N515 N530 N548 N575 N590 N605 N620 N637 N652 N667 N685:N686 N703 N720">
    <cfRule type="cellIs" priority="32" dxfId="5" operator="greaterThanOrEqual" stopIfTrue="1">
      <formula>0.071</formula>
    </cfRule>
    <cfRule type="cellIs" priority="33" dxfId="3" operator="lessThan" stopIfTrue="1">
      <formula>0.071</formula>
    </cfRule>
  </conditionalFormatting>
  <conditionalFormatting sqref="J10:J12 N10:N12 J20:J27 N20:N27 J35:J36 N35:N36 J44:J51 N44:N51 J59:J66 N59:N66 J388:J392 N388:N392 J564:J568 N564:N568">
    <cfRule type="cellIs" priority="31" dxfId="3" operator="lessThan" stopIfTrue="1">
      <formula>0.076</formula>
    </cfRule>
  </conditionalFormatting>
  <conditionalFormatting sqref="J76:J83 N76:N83 J89:J96 N89:N96 J104:J111 N104:N111 J119:J126 N119:N126 J134:J141 N134:N141">
    <cfRule type="cellIs" priority="30" dxfId="3" operator="lessThan" stopIfTrue="1">
      <formula>0.076</formula>
    </cfRule>
  </conditionalFormatting>
  <conditionalFormatting sqref="J149:J156 N149:N156 J164:J171 N164:N171 J179:J185 N179:N185 J193:J194 N193:N194 J202:J209 N202:N209">
    <cfRule type="cellIs" priority="29" dxfId="3" operator="lessThan" stopIfTrue="1">
      <formula>0.076</formula>
    </cfRule>
  </conditionalFormatting>
  <conditionalFormatting sqref="J217:J224 N217:N224 J235:J242 N235:N242 J250:J257 N250:N257 J263:J270 N263:N270 J278:J285 N278:N285">
    <cfRule type="cellIs" priority="28" dxfId="3" operator="lessThan" stopIfTrue="1">
      <formula>0.076</formula>
    </cfRule>
  </conditionalFormatting>
  <conditionalFormatting sqref="J295:J302 N295:N302 J310:J317 N310:N317 J325:J332 N325:N332 J343:J350 N343:N350 J358:J365 N358:N365">
    <cfRule type="cellIs" priority="27" dxfId="3" operator="lessThan" stopIfTrue="1">
      <formula>0.076</formula>
    </cfRule>
  </conditionalFormatting>
  <conditionalFormatting sqref="J373:J380 N373:N380 J403:J410 N403:N410 J418:J425 N418:N425 J433:J440 N433:N440 J448:J455 N448:N455">
    <cfRule type="cellIs" priority="26" dxfId="3" operator="lessThan" stopIfTrue="1">
      <formula>0.076</formula>
    </cfRule>
  </conditionalFormatting>
  <conditionalFormatting sqref="J466:J473 N466:N473 J486:J493 N486:N493 J501:J508 N501:N508 J516:J523 N516:N523 J531:J538 N531:N538">
    <cfRule type="cellIs" priority="25" dxfId="3" operator="lessThan" stopIfTrue="1">
      <formula>0.076</formula>
    </cfRule>
  </conditionalFormatting>
  <conditionalFormatting sqref="J549:J556 N549:N556 J576:J583 N576:N583 J591:J598 N591:N598 J606:J613 N606:N613 J621:J628 N621:N628">
    <cfRule type="cellIs" priority="24" dxfId="3" operator="lessThan" stopIfTrue="1">
      <formula>0.076</formula>
    </cfRule>
  </conditionalFormatting>
  <conditionalFormatting sqref="J638:J645 N638:N645 J653:J660 N653:N660 J668:J675 N668:N675 J687:J694 N687:N694 J704:J711 N704:N711 J721:J728 N721:N728">
    <cfRule type="cellIs" priority="23" dxfId="3" operator="lessThan" stopIfTrue="1">
      <formula>0.076</formula>
    </cfRule>
  </conditionalFormatting>
  <conditionalFormatting sqref="J713:J716">
    <cfRule type="cellIs" priority="13" dxfId="5" operator="greaterThanOrEqual" stopIfTrue="1">
      <formula>0.071</formula>
    </cfRule>
    <cfRule type="cellIs" priority="14" dxfId="3" operator="lessThan" stopIfTrue="1">
      <formula>0.071</formula>
    </cfRule>
  </conditionalFormatting>
  <printOptions/>
  <pageMargins left="0.5" right="0.5" top="0.18" bottom="0.3" header="0.38" footer="0.5"/>
  <pageSetup fitToHeight="155" horizontalDpi="600" verticalDpi="600" orientation="landscape" scale="68" r:id="rId1"/>
  <rowBreaks count="17" manualBreakCount="17">
    <brk id="40" max="255" man="1"/>
    <brk id="85" max="255" man="1"/>
    <brk id="130" max="255" man="1"/>
    <brk id="175" max="255" man="1"/>
    <brk id="228" max="13" man="1"/>
    <brk id="274" max="255" man="1"/>
    <brk id="321" max="255" man="1"/>
    <brk id="336" max="255" man="1"/>
    <brk id="384" max="255" man="1"/>
    <brk id="396" max="255" man="1"/>
    <brk id="444" max="255" man="1"/>
    <brk id="479" max="255" man="1"/>
    <brk id="527" max="255" man="1"/>
    <brk id="542" max="255" man="1"/>
    <brk id="587" max="255" man="1"/>
    <brk id="634" max="255" man="1"/>
    <brk id="67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705"/>
  <sheetViews>
    <sheetView zoomScale="75" zoomScaleNormal="75" workbookViewId="0" topLeftCell="A1">
      <selection activeCell="A1" sqref="A1:N1"/>
    </sheetView>
  </sheetViews>
  <sheetFormatPr defaultColWidth="9.140625" defaultRowHeight="12.75"/>
  <cols>
    <col min="2" max="2" width="21.140625" style="0" customWidth="1"/>
    <col min="3" max="3" width="12.421875" style="0" customWidth="1"/>
    <col min="4" max="4" width="10.57421875" style="0" customWidth="1"/>
    <col min="9" max="9" width="9.28125" style="0" customWidth="1"/>
    <col min="10" max="11" width="10.8515625" style="0" customWidth="1"/>
    <col min="12" max="12" width="22.28125" style="0" customWidth="1"/>
    <col min="13" max="13" width="15.8515625" style="0" customWidth="1"/>
    <col min="14" max="14" width="21.00390625" style="0" customWidth="1"/>
  </cols>
  <sheetData>
    <row r="1" spans="1:14" ht="56.25" customHeight="1">
      <c r="A1" s="338" t="s">
        <v>54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ht="15.75" customHeight="1">
      <c r="A2" s="195"/>
      <c r="B2" s="195"/>
      <c r="C2" s="170"/>
      <c r="D2" s="95"/>
      <c r="E2" s="131"/>
      <c r="F2" s="131"/>
      <c r="G2" s="131"/>
      <c r="H2" s="131"/>
      <c r="I2" s="131"/>
      <c r="J2" s="131"/>
      <c r="K2" s="131"/>
      <c r="L2" s="173"/>
      <c r="M2" s="174"/>
      <c r="N2" s="174"/>
    </row>
    <row r="3" spans="2:14" ht="15.75" customHeight="1">
      <c r="B3" s="144"/>
      <c r="C3" s="145"/>
      <c r="D3" s="146"/>
      <c r="E3" s="147"/>
      <c r="F3" s="146"/>
      <c r="G3" s="147"/>
      <c r="H3" s="146"/>
      <c r="I3" s="147"/>
      <c r="J3" s="147"/>
      <c r="K3" s="147"/>
      <c r="L3" s="174"/>
      <c r="M3" s="174"/>
      <c r="N3" s="174"/>
    </row>
    <row r="4" spans="2:14" ht="19.5" customHeight="1">
      <c r="B4" s="9"/>
      <c r="D4" s="95"/>
      <c r="E4" s="275" t="s">
        <v>136</v>
      </c>
      <c r="F4" s="150"/>
      <c r="G4" s="151"/>
      <c r="H4" s="150"/>
      <c r="L4" s="340" t="s">
        <v>267</v>
      </c>
      <c r="M4" s="341"/>
      <c r="N4" s="341"/>
    </row>
    <row r="5" spans="4:14" ht="15.75" customHeight="1">
      <c r="D5" s="95"/>
      <c r="E5" s="273" t="s">
        <v>0</v>
      </c>
      <c r="F5" s="95"/>
      <c r="H5" s="95"/>
      <c r="L5" s="341"/>
      <c r="M5" s="341"/>
      <c r="N5" s="341"/>
    </row>
    <row r="6" spans="1:14" ht="15.75" customHeight="1" thickBot="1">
      <c r="A6" s="148"/>
      <c r="B6" s="147"/>
      <c r="C6" s="149"/>
      <c r="D6" s="146"/>
      <c r="E6" s="147"/>
      <c r="F6" s="146"/>
      <c r="G6" s="147"/>
      <c r="H6" s="146"/>
      <c r="I6" s="147"/>
      <c r="J6" s="147"/>
      <c r="K6" s="147"/>
      <c r="L6" s="164"/>
      <c r="M6" s="147"/>
      <c r="N6" s="147"/>
    </row>
    <row r="7" spans="1:14" ht="15.75" customHeight="1">
      <c r="A7" s="273" t="s">
        <v>15</v>
      </c>
      <c r="B7" s="2"/>
      <c r="C7" s="295"/>
      <c r="D7" s="296"/>
      <c r="E7" s="297"/>
      <c r="F7" s="296"/>
      <c r="G7" s="297"/>
      <c r="H7" s="296"/>
      <c r="I7" s="297"/>
      <c r="J7" s="298"/>
      <c r="K7" s="297"/>
      <c r="L7" s="299"/>
      <c r="M7" s="330" t="s">
        <v>56</v>
      </c>
      <c r="N7" s="331"/>
    </row>
    <row r="8" spans="1:14" ht="15.75" customHeight="1" thickBot="1">
      <c r="A8" s="262"/>
      <c r="B8" s="3"/>
      <c r="C8" s="134" t="s">
        <v>2</v>
      </c>
      <c r="D8" s="135" t="s">
        <v>3</v>
      </c>
      <c r="E8" s="136" t="s">
        <v>58</v>
      </c>
      <c r="F8" s="135" t="s">
        <v>4</v>
      </c>
      <c r="G8" s="136" t="s">
        <v>58</v>
      </c>
      <c r="H8" s="135" t="s">
        <v>5</v>
      </c>
      <c r="I8" s="136" t="s">
        <v>58</v>
      </c>
      <c r="J8" s="59" t="s">
        <v>6</v>
      </c>
      <c r="K8" s="136" t="s">
        <v>58</v>
      </c>
      <c r="L8" s="134" t="s">
        <v>272</v>
      </c>
      <c r="M8" s="141" t="s">
        <v>142</v>
      </c>
      <c r="N8" s="321" t="s">
        <v>57</v>
      </c>
    </row>
    <row r="9" spans="1:16" ht="15.75" customHeight="1">
      <c r="A9" s="274" t="s">
        <v>45</v>
      </c>
      <c r="B9" s="2"/>
      <c r="C9" s="14">
        <v>2000</v>
      </c>
      <c r="D9" s="100">
        <v>0.092</v>
      </c>
      <c r="E9" s="53">
        <v>36686</v>
      </c>
      <c r="F9" s="100">
        <v>0.091</v>
      </c>
      <c r="G9" s="53">
        <v>36678</v>
      </c>
      <c r="H9" s="100">
        <v>0.084</v>
      </c>
      <c r="I9" s="53">
        <v>37780</v>
      </c>
      <c r="J9" s="100">
        <v>0.082</v>
      </c>
      <c r="K9" s="115">
        <v>37829</v>
      </c>
      <c r="L9" s="65">
        <v>2</v>
      </c>
      <c r="M9" s="14" t="s">
        <v>156</v>
      </c>
      <c r="N9" s="309">
        <f>TRUNC(AVERAGE(J9:J9),3)</f>
        <v>0.082</v>
      </c>
      <c r="P9" s="66"/>
    </row>
    <row r="10" spans="1:14" ht="15.75" customHeight="1">
      <c r="A10" s="261" t="s">
        <v>101</v>
      </c>
      <c r="C10" s="10">
        <v>2001</v>
      </c>
      <c r="D10" s="16">
        <v>0.096</v>
      </c>
      <c r="E10" s="12">
        <v>37055</v>
      </c>
      <c r="F10" s="16">
        <v>0.09</v>
      </c>
      <c r="G10" s="12">
        <v>37061</v>
      </c>
      <c r="H10" s="16">
        <v>0.085</v>
      </c>
      <c r="I10" s="12">
        <v>37017</v>
      </c>
      <c r="J10" s="16">
        <v>0.084</v>
      </c>
      <c r="K10" s="45">
        <v>37070</v>
      </c>
      <c r="L10" s="40">
        <v>3</v>
      </c>
      <c r="M10" s="10" t="s">
        <v>157</v>
      </c>
      <c r="N10" s="310">
        <f>TRUNC(AVERAGE(J9:J10),3)</f>
        <v>0.083</v>
      </c>
    </row>
    <row r="11" spans="3:14" ht="15.75" customHeight="1">
      <c r="C11" s="10">
        <v>2002</v>
      </c>
      <c r="D11" s="16">
        <v>0.115</v>
      </c>
      <c r="E11" s="12">
        <v>37429</v>
      </c>
      <c r="F11" s="16">
        <v>0.115</v>
      </c>
      <c r="G11" s="12">
        <v>37430</v>
      </c>
      <c r="H11" s="16">
        <v>0.104</v>
      </c>
      <c r="I11" s="12">
        <v>37428</v>
      </c>
      <c r="J11" s="16">
        <v>0.099</v>
      </c>
      <c r="K11" s="45">
        <v>37452</v>
      </c>
      <c r="L11" s="40">
        <v>13</v>
      </c>
      <c r="M11" s="10" t="s">
        <v>148</v>
      </c>
      <c r="N11" s="310">
        <f aca="true" t="shared" si="0" ref="N11:N16">TRUNC(AVERAGE(J9:J11),3)</f>
        <v>0.088</v>
      </c>
    </row>
    <row r="12" spans="1:14" ht="15.75" customHeight="1">
      <c r="A12" s="261"/>
      <c r="C12" s="10">
        <v>2003</v>
      </c>
      <c r="D12" s="16">
        <v>0.101</v>
      </c>
      <c r="E12" s="12">
        <v>37790</v>
      </c>
      <c r="F12" s="16">
        <v>0.095</v>
      </c>
      <c r="G12" s="12">
        <v>37797</v>
      </c>
      <c r="H12" s="16">
        <v>0.093</v>
      </c>
      <c r="I12" s="12">
        <v>37796</v>
      </c>
      <c r="J12" s="16">
        <v>0.088</v>
      </c>
      <c r="K12" s="45">
        <v>37853</v>
      </c>
      <c r="L12" s="40">
        <v>6</v>
      </c>
      <c r="M12" s="10" t="s">
        <v>149</v>
      </c>
      <c r="N12" s="310">
        <f t="shared" si="0"/>
        <v>0.09</v>
      </c>
    </row>
    <row r="13" spans="1:14" ht="15.75" customHeight="1">
      <c r="A13" s="261"/>
      <c r="C13" s="10">
        <v>2004</v>
      </c>
      <c r="D13" s="16">
        <v>0.089</v>
      </c>
      <c r="E13" s="12">
        <v>38170</v>
      </c>
      <c r="F13" s="16">
        <v>0.081</v>
      </c>
      <c r="G13" s="12">
        <v>38617</v>
      </c>
      <c r="H13" s="16">
        <v>0.073</v>
      </c>
      <c r="I13" s="12">
        <v>38596</v>
      </c>
      <c r="J13" s="16">
        <v>0.072</v>
      </c>
      <c r="K13" s="45">
        <v>38597</v>
      </c>
      <c r="L13" s="40">
        <v>1</v>
      </c>
      <c r="M13" s="10" t="s">
        <v>150</v>
      </c>
      <c r="N13" s="310">
        <f t="shared" si="0"/>
        <v>0.086</v>
      </c>
    </row>
    <row r="14" spans="1:14" ht="15.75" customHeight="1">
      <c r="A14" s="260"/>
      <c r="C14" s="10">
        <v>2005</v>
      </c>
      <c r="D14" s="26">
        <v>0.088</v>
      </c>
      <c r="E14" s="12">
        <v>38530</v>
      </c>
      <c r="F14" s="16">
        <v>0.083</v>
      </c>
      <c r="G14" s="12">
        <v>38606</v>
      </c>
      <c r="H14" s="16">
        <v>0.082</v>
      </c>
      <c r="I14" s="12">
        <v>38527</v>
      </c>
      <c r="J14" s="16">
        <v>0.082</v>
      </c>
      <c r="K14" s="45">
        <v>38529</v>
      </c>
      <c r="L14" s="40">
        <v>1</v>
      </c>
      <c r="M14" s="10" t="s">
        <v>151</v>
      </c>
      <c r="N14" s="310">
        <f t="shared" si="0"/>
        <v>0.08</v>
      </c>
    </row>
    <row r="15" spans="1:14" ht="15.75" customHeight="1">
      <c r="A15" s="260"/>
      <c r="C15" s="10">
        <v>2006</v>
      </c>
      <c r="D15" s="26">
        <v>0.088</v>
      </c>
      <c r="E15" s="12">
        <v>38917</v>
      </c>
      <c r="F15" s="16">
        <v>0.082</v>
      </c>
      <c r="G15" s="12">
        <v>38885</v>
      </c>
      <c r="H15" s="16">
        <v>0.08</v>
      </c>
      <c r="I15" s="12">
        <v>38883</v>
      </c>
      <c r="J15" s="16">
        <v>0.08</v>
      </c>
      <c r="K15" s="45">
        <v>38946</v>
      </c>
      <c r="L15" s="40">
        <v>1</v>
      </c>
      <c r="M15" s="10" t="s">
        <v>152</v>
      </c>
      <c r="N15" s="310">
        <f t="shared" si="0"/>
        <v>0.078</v>
      </c>
    </row>
    <row r="16" spans="1:14" ht="15.75" customHeight="1" thickBot="1">
      <c r="A16" s="260"/>
      <c r="C16" s="17">
        <v>2007</v>
      </c>
      <c r="D16" s="126">
        <v>0.085</v>
      </c>
      <c r="E16" s="19">
        <v>39322</v>
      </c>
      <c r="F16" s="27">
        <v>0.084</v>
      </c>
      <c r="G16" s="19">
        <v>39346</v>
      </c>
      <c r="H16" s="27">
        <v>0.084</v>
      </c>
      <c r="I16" s="19">
        <v>39348</v>
      </c>
      <c r="J16" s="27">
        <v>0.083</v>
      </c>
      <c r="K16" s="46">
        <v>39224</v>
      </c>
      <c r="L16" s="41">
        <v>1</v>
      </c>
      <c r="M16" s="17" t="s">
        <v>153</v>
      </c>
      <c r="N16" s="311">
        <f t="shared" si="0"/>
        <v>0.081</v>
      </c>
    </row>
    <row r="17" spans="1:14" ht="15.75" customHeight="1">
      <c r="A17" s="260"/>
      <c r="C17" s="11"/>
      <c r="D17" s="26"/>
      <c r="E17" s="12"/>
      <c r="F17" s="16"/>
      <c r="G17" s="12"/>
      <c r="H17" s="16"/>
      <c r="I17" s="12"/>
      <c r="J17" s="13"/>
      <c r="K17" s="12"/>
      <c r="L17" s="11"/>
      <c r="M17" s="11"/>
      <c r="N17" s="13"/>
    </row>
    <row r="18" spans="1:8" ht="15.75" customHeight="1" thickBot="1">
      <c r="A18" s="260"/>
      <c r="D18" s="95"/>
      <c r="F18" s="95"/>
      <c r="H18" s="95"/>
    </row>
    <row r="19" spans="1:14" ht="15.75" customHeight="1">
      <c r="A19" s="273" t="s">
        <v>48</v>
      </c>
      <c r="C19" s="295"/>
      <c r="D19" s="296"/>
      <c r="E19" s="297"/>
      <c r="F19" s="296"/>
      <c r="G19" s="297"/>
      <c r="H19" s="296"/>
      <c r="I19" s="297"/>
      <c r="J19" s="298"/>
      <c r="K19" s="297"/>
      <c r="L19" s="305"/>
      <c r="M19" s="330" t="s">
        <v>56</v>
      </c>
      <c r="N19" s="331"/>
    </row>
    <row r="20" spans="1:14" ht="15.75" customHeight="1" thickBot="1">
      <c r="A20" s="262"/>
      <c r="B20" s="21"/>
      <c r="C20" s="134" t="s">
        <v>2</v>
      </c>
      <c r="D20" s="135" t="s">
        <v>3</v>
      </c>
      <c r="E20" s="136" t="s">
        <v>58</v>
      </c>
      <c r="F20" s="135" t="s">
        <v>4</v>
      </c>
      <c r="G20" s="136" t="s">
        <v>58</v>
      </c>
      <c r="H20" s="135" t="s">
        <v>5</v>
      </c>
      <c r="I20" s="136" t="s">
        <v>58</v>
      </c>
      <c r="J20" s="59" t="s">
        <v>6</v>
      </c>
      <c r="K20" s="136" t="s">
        <v>58</v>
      </c>
      <c r="L20" s="191" t="s">
        <v>272</v>
      </c>
      <c r="M20" s="137" t="s">
        <v>142</v>
      </c>
      <c r="N20" s="138" t="s">
        <v>57</v>
      </c>
    </row>
    <row r="21" spans="1:14" ht="15.75" customHeight="1">
      <c r="A21" s="272" t="s">
        <v>49</v>
      </c>
      <c r="C21" s="14">
        <v>2001</v>
      </c>
      <c r="D21" s="100">
        <v>0.095</v>
      </c>
      <c r="E21" s="53">
        <v>37061</v>
      </c>
      <c r="F21" s="100">
        <v>0.089</v>
      </c>
      <c r="G21" s="53">
        <v>37055</v>
      </c>
      <c r="H21" s="100">
        <v>0.085</v>
      </c>
      <c r="I21" s="53">
        <v>37053</v>
      </c>
      <c r="J21" s="100">
        <v>0.084</v>
      </c>
      <c r="K21" s="115">
        <v>37014</v>
      </c>
      <c r="L21" s="65">
        <v>3</v>
      </c>
      <c r="M21" s="14" t="s">
        <v>154</v>
      </c>
      <c r="N21" s="309">
        <f>TRUNC(AVERAGE(J21),3)</f>
        <v>0.084</v>
      </c>
    </row>
    <row r="22" spans="1:14" ht="15.75" customHeight="1">
      <c r="A22" s="265" t="s">
        <v>108</v>
      </c>
      <c r="C22" s="10">
        <v>2002</v>
      </c>
      <c r="D22" s="16">
        <v>0.098</v>
      </c>
      <c r="E22" s="12">
        <v>37429</v>
      </c>
      <c r="F22" s="16">
        <v>0.098</v>
      </c>
      <c r="G22" s="12">
        <v>37453</v>
      </c>
      <c r="H22" s="16">
        <v>0.097</v>
      </c>
      <c r="I22" s="12">
        <v>37430</v>
      </c>
      <c r="J22" s="16">
        <v>0.095</v>
      </c>
      <c r="K22" s="45">
        <v>37428</v>
      </c>
      <c r="L22" s="40">
        <v>12</v>
      </c>
      <c r="M22" s="10" t="s">
        <v>155</v>
      </c>
      <c r="N22" s="310">
        <f>TRUNC(AVERAGE(J21:J22),3)</f>
        <v>0.089</v>
      </c>
    </row>
    <row r="23" spans="1:14" ht="15.75" customHeight="1">
      <c r="A23" s="265"/>
      <c r="C23" s="10">
        <v>2003</v>
      </c>
      <c r="D23" s="16">
        <v>0.098</v>
      </c>
      <c r="E23" s="12">
        <v>37797</v>
      </c>
      <c r="F23" s="16">
        <v>0.092</v>
      </c>
      <c r="G23" s="12">
        <v>37796</v>
      </c>
      <c r="H23" s="16">
        <v>0.088</v>
      </c>
      <c r="I23" s="12">
        <v>37790</v>
      </c>
      <c r="J23" s="16">
        <v>0.085</v>
      </c>
      <c r="K23" s="45">
        <v>37727</v>
      </c>
      <c r="L23" s="40">
        <v>5</v>
      </c>
      <c r="M23" s="10" t="s">
        <v>149</v>
      </c>
      <c r="N23" s="310">
        <f>TRUNC(AVERAGE(J21:J23),3)</f>
        <v>0.088</v>
      </c>
    </row>
    <row r="24" spans="3:14" ht="15.75" customHeight="1">
      <c r="C24" s="10">
        <v>2004</v>
      </c>
      <c r="D24" s="16">
        <v>0.08</v>
      </c>
      <c r="E24" s="12">
        <v>38169</v>
      </c>
      <c r="F24" s="16">
        <v>0.078</v>
      </c>
      <c r="G24" s="12">
        <v>38170</v>
      </c>
      <c r="H24" s="16">
        <v>0.073</v>
      </c>
      <c r="I24" s="12">
        <v>38188</v>
      </c>
      <c r="J24" s="16">
        <v>0.07</v>
      </c>
      <c r="K24" s="45">
        <v>38093</v>
      </c>
      <c r="L24" s="40">
        <v>0</v>
      </c>
      <c r="M24" s="10" t="s">
        <v>150</v>
      </c>
      <c r="N24" s="310">
        <f>TRUNC(AVERAGE(J22:J24),3)</f>
        <v>0.083</v>
      </c>
    </row>
    <row r="25" spans="1:14" ht="15.75" customHeight="1">
      <c r="A25" s="265"/>
      <c r="C25" s="10">
        <v>2005</v>
      </c>
      <c r="D25" s="26">
        <v>0.098</v>
      </c>
      <c r="E25" s="12">
        <v>38527</v>
      </c>
      <c r="F25" s="16">
        <v>0.089</v>
      </c>
      <c r="G25" s="12">
        <v>38529</v>
      </c>
      <c r="H25" s="16">
        <v>0.082</v>
      </c>
      <c r="I25" s="12">
        <v>38478</v>
      </c>
      <c r="J25" s="16">
        <v>0.081</v>
      </c>
      <c r="K25" s="45">
        <v>38460</v>
      </c>
      <c r="L25" s="40">
        <v>2</v>
      </c>
      <c r="M25" s="10" t="s">
        <v>151</v>
      </c>
      <c r="N25" s="310">
        <f>TRUNC(AVERAGE(J23:J25),3)</f>
        <v>0.078</v>
      </c>
    </row>
    <row r="26" spans="1:14" ht="15.75" customHeight="1">
      <c r="A26" s="260"/>
      <c r="C26" s="10">
        <v>2006</v>
      </c>
      <c r="D26" s="26">
        <v>0.078</v>
      </c>
      <c r="E26" s="12">
        <v>38884</v>
      </c>
      <c r="F26" s="16">
        <v>0.074</v>
      </c>
      <c r="G26" s="12">
        <v>38885</v>
      </c>
      <c r="H26" s="16">
        <v>0.073</v>
      </c>
      <c r="I26" s="12">
        <v>38874</v>
      </c>
      <c r="J26" s="16">
        <v>0.072</v>
      </c>
      <c r="K26" s="45">
        <v>38899</v>
      </c>
      <c r="L26" s="40">
        <v>0</v>
      </c>
      <c r="M26" s="10" t="s">
        <v>152</v>
      </c>
      <c r="N26" s="310">
        <f>TRUNC(AVERAGE(J24:J26),3)</f>
        <v>0.074</v>
      </c>
    </row>
    <row r="27" spans="1:14" ht="15.75" customHeight="1" thickBot="1">
      <c r="A27" s="260"/>
      <c r="C27" s="17">
        <v>2007</v>
      </c>
      <c r="D27" s="126">
        <v>0.087</v>
      </c>
      <c r="E27" s="19">
        <v>39225</v>
      </c>
      <c r="F27" s="27">
        <v>0.085</v>
      </c>
      <c r="G27" s="19">
        <v>39224</v>
      </c>
      <c r="H27" s="27">
        <v>0.083</v>
      </c>
      <c r="I27" s="19">
        <v>39296</v>
      </c>
      <c r="J27" s="27">
        <v>0.079</v>
      </c>
      <c r="K27" s="46">
        <v>39217</v>
      </c>
      <c r="L27" s="41">
        <v>2</v>
      </c>
      <c r="M27" s="17" t="s">
        <v>153</v>
      </c>
      <c r="N27" s="311">
        <f>TRUNC(AVERAGE(J25:J27),3)</f>
        <v>0.077</v>
      </c>
    </row>
    <row r="28" spans="1:14" ht="15.75" customHeight="1">
      <c r="A28" s="260"/>
      <c r="C28" s="11"/>
      <c r="D28" s="26"/>
      <c r="E28" s="12"/>
      <c r="F28" s="16"/>
      <c r="G28" s="12"/>
      <c r="H28" s="16"/>
      <c r="I28" s="12"/>
      <c r="J28" s="13"/>
      <c r="K28" s="12"/>
      <c r="L28" s="11"/>
      <c r="M28" s="11"/>
      <c r="N28" s="13"/>
    </row>
    <row r="29" spans="1:8" ht="15.75" customHeight="1" thickBot="1">
      <c r="A29" s="260"/>
      <c r="D29" s="95"/>
      <c r="F29" s="95"/>
      <c r="H29" s="95"/>
    </row>
    <row r="30" spans="1:14" ht="15.75" customHeight="1">
      <c r="A30" s="273" t="s">
        <v>22</v>
      </c>
      <c r="C30" s="295"/>
      <c r="D30" s="296"/>
      <c r="E30" s="297"/>
      <c r="F30" s="296"/>
      <c r="G30" s="297"/>
      <c r="H30" s="296"/>
      <c r="I30" s="297"/>
      <c r="J30" s="298"/>
      <c r="K30" s="297"/>
      <c r="L30" s="305"/>
      <c r="M30" s="330" t="s">
        <v>56</v>
      </c>
      <c r="N30" s="331"/>
    </row>
    <row r="31" spans="1:14" ht="15.75" customHeight="1" thickBot="1">
      <c r="A31" s="262"/>
      <c r="B31" s="21"/>
      <c r="C31" s="134" t="s">
        <v>2</v>
      </c>
      <c r="D31" s="135" t="s">
        <v>3</v>
      </c>
      <c r="E31" s="136" t="s">
        <v>58</v>
      </c>
      <c r="F31" s="135" t="s">
        <v>4</v>
      </c>
      <c r="G31" s="136" t="s">
        <v>58</v>
      </c>
      <c r="H31" s="135" t="s">
        <v>5</v>
      </c>
      <c r="I31" s="136" t="s">
        <v>58</v>
      </c>
      <c r="J31" s="59" t="s">
        <v>6</v>
      </c>
      <c r="K31" s="136" t="s">
        <v>58</v>
      </c>
      <c r="L31" s="191" t="s">
        <v>272</v>
      </c>
      <c r="M31" s="137" t="s">
        <v>142</v>
      </c>
      <c r="N31" s="138" t="s">
        <v>57</v>
      </c>
    </row>
    <row r="32" spans="1:14" ht="15.75" customHeight="1">
      <c r="A32" s="272" t="s">
        <v>169</v>
      </c>
      <c r="C32" s="14">
        <v>1995</v>
      </c>
      <c r="D32" s="100">
        <v>0.111</v>
      </c>
      <c r="E32" s="53"/>
      <c r="F32" s="100">
        <v>0.098</v>
      </c>
      <c r="G32" s="53"/>
      <c r="H32" s="100">
        <v>0.097</v>
      </c>
      <c r="I32" s="53"/>
      <c r="J32" s="100">
        <v>0.096</v>
      </c>
      <c r="K32" s="115"/>
      <c r="L32" s="65">
        <v>13</v>
      </c>
      <c r="M32" s="14" t="s">
        <v>190</v>
      </c>
      <c r="N32" s="309">
        <f>TRUNC(AVERAGE(J32),3)</f>
        <v>0.096</v>
      </c>
    </row>
    <row r="33" spans="1:14" ht="15.75" customHeight="1">
      <c r="A33" s="265" t="s">
        <v>105</v>
      </c>
      <c r="C33" s="10">
        <v>1996</v>
      </c>
      <c r="D33" s="16">
        <v>0.11</v>
      </c>
      <c r="E33" s="12"/>
      <c r="F33" s="16">
        <v>0.102</v>
      </c>
      <c r="G33" s="12"/>
      <c r="H33" s="16">
        <v>0.102</v>
      </c>
      <c r="I33" s="12"/>
      <c r="J33" s="16">
        <v>0.101</v>
      </c>
      <c r="K33" s="45"/>
      <c r="L33" s="40">
        <v>10</v>
      </c>
      <c r="M33" s="10" t="s">
        <v>189</v>
      </c>
      <c r="N33" s="310">
        <f>TRUNC(AVERAGE(J32:J33),3)</f>
        <v>0.098</v>
      </c>
    </row>
    <row r="34" spans="3:14" ht="15.75" customHeight="1">
      <c r="C34" s="10">
        <v>1997</v>
      </c>
      <c r="D34" s="16">
        <v>0.122</v>
      </c>
      <c r="E34" s="12">
        <v>35988</v>
      </c>
      <c r="F34" s="16">
        <v>0.099</v>
      </c>
      <c r="G34" s="12">
        <v>35989</v>
      </c>
      <c r="H34" s="16">
        <v>0.097</v>
      </c>
      <c r="I34" s="12">
        <v>36001</v>
      </c>
      <c r="J34" s="16">
        <v>0.095</v>
      </c>
      <c r="K34" s="45">
        <v>36008</v>
      </c>
      <c r="L34" s="40">
        <v>8</v>
      </c>
      <c r="M34" s="10" t="s">
        <v>143</v>
      </c>
      <c r="N34" s="310">
        <f>TRUNC(AVERAGE(J32:J34),3)</f>
        <v>0.097</v>
      </c>
    </row>
    <row r="35" spans="1:14" ht="15.75" customHeight="1">
      <c r="A35" s="262"/>
      <c r="C35" s="10">
        <v>1998</v>
      </c>
      <c r="D35" s="16">
        <v>0.112</v>
      </c>
      <c r="E35" s="12">
        <v>36051</v>
      </c>
      <c r="F35" s="16">
        <v>0.102</v>
      </c>
      <c r="G35" s="12">
        <v>35989</v>
      </c>
      <c r="H35" s="16">
        <v>0.102</v>
      </c>
      <c r="I35" s="12">
        <v>36050</v>
      </c>
      <c r="J35" s="16">
        <v>0.1</v>
      </c>
      <c r="K35" s="45">
        <v>36295</v>
      </c>
      <c r="L35" s="40">
        <v>16</v>
      </c>
      <c r="M35" s="10" t="s">
        <v>144</v>
      </c>
      <c r="N35" s="310">
        <f aca="true" t="shared" si="1" ref="N35:N41">TRUNC(AVERAGE(J33:J35),3)</f>
        <v>0.098</v>
      </c>
    </row>
    <row r="36" spans="1:14" ht="15.75" customHeight="1">
      <c r="A36" s="262"/>
      <c r="C36" s="10">
        <v>1999</v>
      </c>
      <c r="D36" s="16">
        <v>0.103</v>
      </c>
      <c r="E36" s="12">
        <v>36309</v>
      </c>
      <c r="F36" s="16">
        <v>0.101</v>
      </c>
      <c r="G36" s="12">
        <v>36321</v>
      </c>
      <c r="H36" s="16">
        <v>0.099</v>
      </c>
      <c r="I36" s="12">
        <v>36404</v>
      </c>
      <c r="J36" s="16">
        <v>0.096</v>
      </c>
      <c r="K36" s="45">
        <v>36407</v>
      </c>
      <c r="L36" s="40">
        <v>18</v>
      </c>
      <c r="M36" s="10" t="s">
        <v>145</v>
      </c>
      <c r="N36" s="310">
        <f t="shared" si="1"/>
        <v>0.097</v>
      </c>
    </row>
    <row r="37" spans="1:14" ht="15.75" customHeight="1">
      <c r="A37" s="262"/>
      <c r="C37" s="10">
        <v>2000</v>
      </c>
      <c r="D37" s="16">
        <v>0.1</v>
      </c>
      <c r="E37" s="12">
        <v>36686</v>
      </c>
      <c r="F37" s="16">
        <v>0.099</v>
      </c>
      <c r="G37" s="12">
        <v>36678</v>
      </c>
      <c r="H37" s="16">
        <v>0.09</v>
      </c>
      <c r="I37" s="12">
        <v>36685</v>
      </c>
      <c r="J37" s="16">
        <v>0.09</v>
      </c>
      <c r="K37" s="45">
        <v>36734</v>
      </c>
      <c r="L37" s="40">
        <v>4</v>
      </c>
      <c r="M37" s="10" t="s">
        <v>146</v>
      </c>
      <c r="N37" s="310">
        <f t="shared" si="1"/>
        <v>0.095</v>
      </c>
    </row>
    <row r="38" spans="1:14" ht="15.75" customHeight="1">
      <c r="A38" s="262"/>
      <c r="C38" s="10">
        <v>2001</v>
      </c>
      <c r="D38" s="16">
        <v>0.103</v>
      </c>
      <c r="E38" s="12">
        <v>37055</v>
      </c>
      <c r="F38" s="16">
        <v>0.096</v>
      </c>
      <c r="G38" s="12">
        <v>37104</v>
      </c>
      <c r="H38" s="16">
        <v>0.089</v>
      </c>
      <c r="I38" s="12">
        <v>37109</v>
      </c>
      <c r="J38" s="16">
        <v>0.088</v>
      </c>
      <c r="K38" s="45">
        <v>37061</v>
      </c>
      <c r="L38" s="40">
        <v>4</v>
      </c>
      <c r="M38" s="10" t="s">
        <v>147</v>
      </c>
      <c r="N38" s="310">
        <f t="shared" si="1"/>
        <v>0.091</v>
      </c>
    </row>
    <row r="39" spans="1:14" ht="15.75" customHeight="1">
      <c r="A39" s="262"/>
      <c r="C39" s="10">
        <v>2002</v>
      </c>
      <c r="D39" s="16">
        <v>0.108</v>
      </c>
      <c r="E39" s="12">
        <v>37428</v>
      </c>
      <c r="F39" s="16">
        <v>0.107</v>
      </c>
      <c r="G39" s="12">
        <v>37429</v>
      </c>
      <c r="H39" s="16">
        <v>0.104</v>
      </c>
      <c r="I39" s="12">
        <v>37506</v>
      </c>
      <c r="J39" s="16">
        <v>0.101</v>
      </c>
      <c r="K39" s="45">
        <v>37478</v>
      </c>
      <c r="L39" s="40">
        <v>17</v>
      </c>
      <c r="M39" s="10" t="s">
        <v>148</v>
      </c>
      <c r="N39" s="310">
        <f t="shared" si="1"/>
        <v>0.093</v>
      </c>
    </row>
    <row r="40" spans="1:14" ht="15.75" customHeight="1">
      <c r="A40" s="262"/>
      <c r="C40" s="10">
        <v>2003</v>
      </c>
      <c r="D40" s="16">
        <v>0.108</v>
      </c>
      <c r="E40" s="12">
        <v>37797</v>
      </c>
      <c r="F40" s="16">
        <v>0.102</v>
      </c>
      <c r="G40" s="12">
        <v>37790</v>
      </c>
      <c r="H40" s="16">
        <v>0.101</v>
      </c>
      <c r="I40" s="12">
        <v>37795</v>
      </c>
      <c r="J40" s="16">
        <v>0.101</v>
      </c>
      <c r="K40" s="45">
        <v>37796</v>
      </c>
      <c r="L40" s="40">
        <v>5</v>
      </c>
      <c r="M40" s="10" t="s">
        <v>149</v>
      </c>
      <c r="N40" s="310">
        <f t="shared" si="1"/>
        <v>0.096</v>
      </c>
    </row>
    <row r="41" spans="1:14" ht="15.75" customHeight="1">
      <c r="A41" s="262"/>
      <c r="C41" s="10">
        <v>2004</v>
      </c>
      <c r="D41" s="16">
        <v>0.079</v>
      </c>
      <c r="E41" s="12">
        <v>38170</v>
      </c>
      <c r="F41" s="16">
        <v>0.077</v>
      </c>
      <c r="G41" s="12">
        <v>38617</v>
      </c>
      <c r="H41" s="16">
        <v>0.076</v>
      </c>
      <c r="I41" s="12">
        <v>38093</v>
      </c>
      <c r="J41" s="16">
        <v>0.075</v>
      </c>
      <c r="K41" s="45">
        <v>38534</v>
      </c>
      <c r="L41" s="40">
        <v>0</v>
      </c>
      <c r="M41" s="10" t="s">
        <v>150</v>
      </c>
      <c r="N41" s="310">
        <f t="shared" si="1"/>
        <v>0.092</v>
      </c>
    </row>
    <row r="42" spans="1:14" ht="15.75" customHeight="1">
      <c r="A42" s="265"/>
      <c r="C42" s="10">
        <v>2005</v>
      </c>
      <c r="D42" s="26">
        <v>0.098</v>
      </c>
      <c r="E42" s="12">
        <v>38530</v>
      </c>
      <c r="F42" s="16">
        <v>0.092</v>
      </c>
      <c r="G42" s="12">
        <v>38527</v>
      </c>
      <c r="H42" s="16">
        <v>0.09</v>
      </c>
      <c r="I42" s="12">
        <v>38526</v>
      </c>
      <c r="J42" s="16">
        <v>0.087</v>
      </c>
      <c r="K42" s="45">
        <v>38529</v>
      </c>
      <c r="L42" s="40">
        <v>4</v>
      </c>
      <c r="M42" s="10" t="s">
        <v>151</v>
      </c>
      <c r="N42" s="310">
        <f>TRUNC(AVERAGE(J40:J42),3)</f>
        <v>0.087</v>
      </c>
    </row>
    <row r="43" spans="1:14" ht="15.75" customHeight="1">
      <c r="A43" s="262"/>
      <c r="C43" s="10">
        <v>2006</v>
      </c>
      <c r="D43" s="26">
        <v>0.085</v>
      </c>
      <c r="E43" s="12">
        <v>38885</v>
      </c>
      <c r="F43" s="16">
        <v>0.08</v>
      </c>
      <c r="G43" s="12">
        <v>38906</v>
      </c>
      <c r="H43" s="16">
        <v>0.08</v>
      </c>
      <c r="I43" s="12">
        <v>38915</v>
      </c>
      <c r="J43" s="16">
        <v>0.077</v>
      </c>
      <c r="K43" s="45">
        <v>38874</v>
      </c>
      <c r="L43" s="40">
        <v>1</v>
      </c>
      <c r="M43" s="10" t="s">
        <v>152</v>
      </c>
      <c r="N43" s="310">
        <f>TRUNC(AVERAGE(J41:J43),3)</f>
        <v>0.079</v>
      </c>
    </row>
    <row r="44" spans="1:14" ht="15.75" customHeight="1" thickBot="1">
      <c r="A44" s="262"/>
      <c r="C44" s="17">
        <v>2007</v>
      </c>
      <c r="D44" s="126">
        <v>0.088</v>
      </c>
      <c r="E44" s="19">
        <v>39225</v>
      </c>
      <c r="F44" s="27">
        <v>0.087</v>
      </c>
      <c r="G44" s="19">
        <v>39224</v>
      </c>
      <c r="H44" s="27">
        <v>0.086</v>
      </c>
      <c r="I44" s="19">
        <v>39346</v>
      </c>
      <c r="J44" s="27">
        <v>0.084</v>
      </c>
      <c r="K44" s="46">
        <v>39296</v>
      </c>
      <c r="L44" s="41">
        <v>3</v>
      </c>
      <c r="M44" s="17" t="s">
        <v>153</v>
      </c>
      <c r="N44" s="311">
        <f>TRUNC(AVERAGE(J42:J44),3)</f>
        <v>0.082</v>
      </c>
    </row>
    <row r="45" spans="1:14" ht="15.75" customHeight="1">
      <c r="A45" s="262"/>
      <c r="C45" s="11"/>
      <c r="D45" s="26"/>
      <c r="E45" s="12"/>
      <c r="F45" s="16"/>
      <c r="G45" s="12"/>
      <c r="H45" s="16"/>
      <c r="I45" s="12"/>
      <c r="J45" s="13"/>
      <c r="K45" s="12"/>
      <c r="L45" s="11"/>
      <c r="M45" s="11"/>
      <c r="N45" s="13"/>
    </row>
    <row r="46" spans="1:8" ht="15.75" customHeight="1" thickBot="1">
      <c r="A46" s="260"/>
      <c r="D46" s="95"/>
      <c r="F46" s="95"/>
      <c r="H46" s="95"/>
    </row>
    <row r="47" spans="1:14" ht="15.75" customHeight="1">
      <c r="A47" s="273" t="s">
        <v>23</v>
      </c>
      <c r="C47" s="295"/>
      <c r="D47" s="296"/>
      <c r="E47" s="297"/>
      <c r="F47" s="296"/>
      <c r="G47" s="297"/>
      <c r="H47" s="296"/>
      <c r="I47" s="297"/>
      <c r="J47" s="298"/>
      <c r="K47" s="297"/>
      <c r="L47" s="305"/>
      <c r="M47" s="330" t="s">
        <v>56</v>
      </c>
      <c r="N47" s="331"/>
    </row>
    <row r="48" spans="1:14" ht="15.75" customHeight="1" thickBot="1">
      <c r="A48" s="262"/>
      <c r="B48" s="21"/>
      <c r="C48" s="4" t="s">
        <v>2</v>
      </c>
      <c r="D48" s="96" t="s">
        <v>3</v>
      </c>
      <c r="E48" s="5" t="s">
        <v>58</v>
      </c>
      <c r="F48" s="96" t="s">
        <v>4</v>
      </c>
      <c r="G48" s="5" t="s">
        <v>58</v>
      </c>
      <c r="H48" s="96" t="s">
        <v>5</v>
      </c>
      <c r="I48" s="5" t="s">
        <v>58</v>
      </c>
      <c r="J48" s="6" t="s">
        <v>6</v>
      </c>
      <c r="K48" s="5" t="s">
        <v>58</v>
      </c>
      <c r="L48" s="142" t="s">
        <v>272</v>
      </c>
      <c r="M48" s="22" t="s">
        <v>142</v>
      </c>
      <c r="N48" s="8" t="s">
        <v>57</v>
      </c>
    </row>
    <row r="49" spans="1:14" ht="15.75" customHeight="1">
      <c r="A49" s="272" t="s">
        <v>24</v>
      </c>
      <c r="C49" s="14">
        <v>1995</v>
      </c>
      <c r="D49" s="100">
        <v>0.104</v>
      </c>
      <c r="E49" s="53"/>
      <c r="F49" s="100">
        <v>0.103</v>
      </c>
      <c r="G49" s="100"/>
      <c r="H49" s="100">
        <v>0.099</v>
      </c>
      <c r="I49" s="53"/>
      <c r="J49" s="100">
        <v>0.097</v>
      </c>
      <c r="K49" s="115"/>
      <c r="L49" s="65">
        <v>8</v>
      </c>
      <c r="M49" s="14" t="s">
        <v>190</v>
      </c>
      <c r="N49" s="309">
        <f>TRUNC(AVERAGE(J49),3)</f>
        <v>0.097</v>
      </c>
    </row>
    <row r="50" spans="1:14" ht="15.75" customHeight="1">
      <c r="A50" s="265" t="s">
        <v>106</v>
      </c>
      <c r="C50" s="10">
        <v>1996</v>
      </c>
      <c r="D50" s="16">
        <v>0.109</v>
      </c>
      <c r="E50" s="12"/>
      <c r="F50" s="16">
        <v>0.1</v>
      </c>
      <c r="G50" s="16"/>
      <c r="H50" s="16">
        <v>0.1</v>
      </c>
      <c r="I50" s="12"/>
      <c r="J50" s="16">
        <v>0.1</v>
      </c>
      <c r="K50" s="45"/>
      <c r="L50" s="40">
        <v>10</v>
      </c>
      <c r="M50" s="10" t="s">
        <v>189</v>
      </c>
      <c r="N50" s="310">
        <f>TRUNC(AVERAGE(J49:J50),3)</f>
        <v>0.098</v>
      </c>
    </row>
    <row r="51" spans="3:14" ht="15.75" customHeight="1">
      <c r="C51" s="10">
        <v>1997</v>
      </c>
      <c r="D51" s="16">
        <v>0.101</v>
      </c>
      <c r="E51" s="12">
        <v>35988</v>
      </c>
      <c r="F51" s="16">
        <v>0.099</v>
      </c>
      <c r="G51" s="12">
        <v>36008</v>
      </c>
      <c r="H51" s="16">
        <v>0.091</v>
      </c>
      <c r="I51" s="12">
        <v>36354</v>
      </c>
      <c r="J51" s="16">
        <v>0.088</v>
      </c>
      <c r="K51" s="45">
        <v>36358</v>
      </c>
      <c r="L51" s="40">
        <v>7</v>
      </c>
      <c r="M51" s="10" t="s">
        <v>143</v>
      </c>
      <c r="N51" s="310">
        <f>TRUNC(AVERAGE(J49:J51),3)</f>
        <v>0.095</v>
      </c>
    </row>
    <row r="52" spans="1:14" ht="15.75" customHeight="1" thickBot="1">
      <c r="A52" s="262"/>
      <c r="C52" s="10">
        <v>1998</v>
      </c>
      <c r="D52" s="16">
        <v>0.108</v>
      </c>
      <c r="E52" s="12">
        <v>36051</v>
      </c>
      <c r="F52" s="16">
        <v>0.104</v>
      </c>
      <c r="G52" s="12">
        <v>36050</v>
      </c>
      <c r="H52" s="16">
        <v>0.095</v>
      </c>
      <c r="I52" s="12">
        <v>36029</v>
      </c>
      <c r="J52" s="16">
        <v>0.094</v>
      </c>
      <c r="K52" s="45">
        <v>35944</v>
      </c>
      <c r="L52" s="40">
        <v>13</v>
      </c>
      <c r="M52" s="10" t="s">
        <v>144</v>
      </c>
      <c r="N52" s="310">
        <f aca="true" t="shared" si="2" ref="N52:N58">TRUNC(AVERAGE(J50:J52),3)</f>
        <v>0.094</v>
      </c>
    </row>
    <row r="53" spans="1:15" ht="15.75" customHeight="1" thickBot="1">
      <c r="A53" s="262"/>
      <c r="C53" s="10">
        <v>1999</v>
      </c>
      <c r="D53" s="16">
        <v>0.099</v>
      </c>
      <c r="E53" s="12">
        <v>36309</v>
      </c>
      <c r="F53" s="16">
        <v>0.098</v>
      </c>
      <c r="G53" s="12">
        <v>36321</v>
      </c>
      <c r="H53" s="16">
        <v>0.096</v>
      </c>
      <c r="I53" s="12">
        <v>36333</v>
      </c>
      <c r="J53" s="16">
        <v>0.094</v>
      </c>
      <c r="K53" s="45">
        <v>36407</v>
      </c>
      <c r="L53" s="40">
        <v>15</v>
      </c>
      <c r="M53" s="10" t="s">
        <v>145</v>
      </c>
      <c r="N53" s="310">
        <f t="shared" si="2"/>
        <v>0.092</v>
      </c>
      <c r="O53" s="308"/>
    </row>
    <row r="54" spans="1:14" ht="15.75" customHeight="1">
      <c r="A54" s="262"/>
      <c r="C54" s="10">
        <v>2000</v>
      </c>
      <c r="D54" s="16">
        <v>0.098</v>
      </c>
      <c r="E54" s="12">
        <v>36686</v>
      </c>
      <c r="F54" s="16">
        <v>0.097</v>
      </c>
      <c r="G54" s="12">
        <v>36678</v>
      </c>
      <c r="H54" s="16">
        <v>0.087</v>
      </c>
      <c r="I54" s="12">
        <v>36734</v>
      </c>
      <c r="J54" s="16">
        <v>0.086</v>
      </c>
      <c r="K54" s="45">
        <v>36685</v>
      </c>
      <c r="L54" s="40">
        <v>4</v>
      </c>
      <c r="M54" s="10" t="s">
        <v>146</v>
      </c>
      <c r="N54" s="310">
        <f t="shared" si="2"/>
        <v>0.091</v>
      </c>
    </row>
    <row r="55" spans="1:14" ht="15.75" customHeight="1">
      <c r="A55" s="262"/>
      <c r="C55" s="10">
        <v>2001</v>
      </c>
      <c r="D55" s="16">
        <v>0.102</v>
      </c>
      <c r="E55" s="12">
        <v>37055</v>
      </c>
      <c r="F55" s="16">
        <v>0.102</v>
      </c>
      <c r="G55" s="12">
        <v>37111</v>
      </c>
      <c r="H55" s="16">
        <v>0.091</v>
      </c>
      <c r="I55" s="12">
        <v>37061</v>
      </c>
      <c r="J55" s="16">
        <v>0.089</v>
      </c>
      <c r="K55" s="45">
        <v>37103</v>
      </c>
      <c r="L55" s="40">
        <v>8</v>
      </c>
      <c r="M55" s="10" t="s">
        <v>147</v>
      </c>
      <c r="N55" s="310">
        <f t="shared" si="2"/>
        <v>0.089</v>
      </c>
    </row>
    <row r="56" spans="1:14" ht="15.75" customHeight="1">
      <c r="A56" s="262"/>
      <c r="C56" s="10">
        <v>2002</v>
      </c>
      <c r="D56" s="16">
        <v>0.107</v>
      </c>
      <c r="E56" s="12">
        <v>37478</v>
      </c>
      <c r="F56" s="16">
        <v>0.106</v>
      </c>
      <c r="G56" s="12">
        <v>37428</v>
      </c>
      <c r="H56" s="16">
        <v>0.101</v>
      </c>
      <c r="I56" s="12">
        <v>37817</v>
      </c>
      <c r="J56" s="16">
        <v>0.101</v>
      </c>
      <c r="K56" s="45">
        <v>37794</v>
      </c>
      <c r="L56" s="40">
        <v>18</v>
      </c>
      <c r="M56" s="10" t="s">
        <v>148</v>
      </c>
      <c r="N56" s="310">
        <f t="shared" si="2"/>
        <v>0.092</v>
      </c>
    </row>
    <row r="57" spans="1:14" ht="15.75" customHeight="1">
      <c r="A57" s="262"/>
      <c r="C57" s="10">
        <v>2003</v>
      </c>
      <c r="D57" s="16">
        <v>0.106</v>
      </c>
      <c r="E57" s="12">
        <v>37790</v>
      </c>
      <c r="F57" s="16">
        <v>0.094</v>
      </c>
      <c r="G57" s="12">
        <v>37795</v>
      </c>
      <c r="H57" s="16">
        <v>0.092</v>
      </c>
      <c r="I57" s="12">
        <v>37796</v>
      </c>
      <c r="J57" s="16">
        <v>0.092</v>
      </c>
      <c r="K57" s="45">
        <v>37797</v>
      </c>
      <c r="L57" s="40">
        <v>5</v>
      </c>
      <c r="M57" s="10" t="s">
        <v>149</v>
      </c>
      <c r="N57" s="310">
        <f t="shared" si="2"/>
        <v>0.094</v>
      </c>
    </row>
    <row r="58" spans="1:14" ht="15.75" customHeight="1">
      <c r="A58" s="262"/>
      <c r="C58" s="10">
        <v>2004</v>
      </c>
      <c r="D58" s="16">
        <v>0.077</v>
      </c>
      <c r="E58" s="12">
        <v>38617</v>
      </c>
      <c r="F58" s="16">
        <v>0.073</v>
      </c>
      <c r="G58" s="12">
        <v>38458</v>
      </c>
      <c r="H58" s="16">
        <v>0.073</v>
      </c>
      <c r="I58" s="12">
        <v>38533</v>
      </c>
      <c r="J58" s="16">
        <v>0.072</v>
      </c>
      <c r="K58" s="45">
        <v>38546</v>
      </c>
      <c r="L58" s="40">
        <v>0</v>
      </c>
      <c r="M58" s="10" t="s">
        <v>150</v>
      </c>
      <c r="N58" s="310">
        <f t="shared" si="2"/>
        <v>0.088</v>
      </c>
    </row>
    <row r="59" spans="1:14" ht="15.75" customHeight="1">
      <c r="A59" s="262"/>
      <c r="C59" s="10">
        <v>2005</v>
      </c>
      <c r="D59" s="26">
        <v>0.088</v>
      </c>
      <c r="E59" s="12">
        <v>38527</v>
      </c>
      <c r="F59" s="16">
        <v>0.082</v>
      </c>
      <c r="G59" s="12">
        <v>38529</v>
      </c>
      <c r="H59" s="16">
        <v>0.081</v>
      </c>
      <c r="I59" s="12">
        <v>38526</v>
      </c>
      <c r="J59" s="16">
        <v>0.08</v>
      </c>
      <c r="K59" s="45">
        <v>38528</v>
      </c>
      <c r="L59" s="40">
        <v>1</v>
      </c>
      <c r="M59" s="10" t="s">
        <v>151</v>
      </c>
      <c r="N59" s="310">
        <f>TRUNC(AVERAGE(J57:J59),3)</f>
        <v>0.081</v>
      </c>
    </row>
    <row r="60" spans="1:14" ht="15.75" customHeight="1">
      <c r="A60" s="260"/>
      <c r="C60" s="10">
        <v>2006</v>
      </c>
      <c r="D60" s="26">
        <v>0.081</v>
      </c>
      <c r="E60" s="12">
        <v>38916</v>
      </c>
      <c r="F60" s="16">
        <v>0.077</v>
      </c>
      <c r="G60" s="12">
        <v>38908</v>
      </c>
      <c r="H60" s="16">
        <v>0.077</v>
      </c>
      <c r="I60" s="12">
        <v>38915</v>
      </c>
      <c r="J60" s="16">
        <v>0.075</v>
      </c>
      <c r="K60" s="45">
        <v>38885</v>
      </c>
      <c r="L60" s="40">
        <v>0</v>
      </c>
      <c r="M60" s="10" t="s">
        <v>152</v>
      </c>
      <c r="N60" s="310">
        <f>TRUNC(AVERAGE(J58:J60),3)</f>
        <v>0.075</v>
      </c>
    </row>
    <row r="61" spans="1:14" ht="15.75" customHeight="1" thickBot="1">
      <c r="A61" s="260"/>
      <c r="C61" s="17">
        <v>2007</v>
      </c>
      <c r="D61" s="126">
        <v>0.094</v>
      </c>
      <c r="E61" s="19">
        <v>39296</v>
      </c>
      <c r="F61" s="126">
        <v>0.085</v>
      </c>
      <c r="G61" s="19">
        <v>39346</v>
      </c>
      <c r="H61" s="126">
        <v>0.083</v>
      </c>
      <c r="I61" s="19">
        <v>39330</v>
      </c>
      <c r="J61" s="27">
        <v>0.081</v>
      </c>
      <c r="K61" s="46">
        <v>39270</v>
      </c>
      <c r="L61" s="41">
        <v>2</v>
      </c>
      <c r="M61" s="17" t="s">
        <v>153</v>
      </c>
      <c r="N61" s="311">
        <f>TRUNC(AVERAGE(J59:J61),3)</f>
        <v>0.078</v>
      </c>
    </row>
    <row r="62" spans="1:14" ht="15.75" customHeight="1">
      <c r="A62" s="260"/>
      <c r="C62" s="11"/>
      <c r="D62" s="26"/>
      <c r="E62" s="12"/>
      <c r="F62" s="16"/>
      <c r="G62" s="12"/>
      <c r="H62" s="16"/>
      <c r="I62" s="12"/>
      <c r="J62" s="13"/>
      <c r="K62" s="12"/>
      <c r="L62" s="11"/>
      <c r="M62" s="11"/>
      <c r="N62" s="13"/>
    </row>
    <row r="63" spans="1:8" ht="15.75" customHeight="1" thickBot="1">
      <c r="A63" s="260"/>
      <c r="D63" s="95"/>
      <c r="F63" s="95"/>
      <c r="H63" s="95"/>
    </row>
    <row r="64" spans="1:14" ht="15.75" customHeight="1">
      <c r="A64" s="273" t="s">
        <v>13</v>
      </c>
      <c r="B64" s="2"/>
      <c r="C64" s="295"/>
      <c r="D64" s="296"/>
      <c r="E64" s="297"/>
      <c r="F64" s="296"/>
      <c r="G64" s="297"/>
      <c r="H64" s="296"/>
      <c r="I64" s="297"/>
      <c r="J64" s="298"/>
      <c r="K64" s="297"/>
      <c r="L64" s="305"/>
      <c r="M64" s="330" t="s">
        <v>56</v>
      </c>
      <c r="N64" s="331"/>
    </row>
    <row r="65" spans="1:14" ht="15.75" customHeight="1" thickBot="1">
      <c r="A65" s="262"/>
      <c r="B65" s="3"/>
      <c r="C65" s="4" t="s">
        <v>2</v>
      </c>
      <c r="D65" s="96" t="s">
        <v>3</v>
      </c>
      <c r="E65" s="5" t="s">
        <v>58</v>
      </c>
      <c r="F65" s="96" t="s">
        <v>4</v>
      </c>
      <c r="G65" s="5" t="s">
        <v>58</v>
      </c>
      <c r="H65" s="96" t="s">
        <v>5</v>
      </c>
      <c r="I65" s="5" t="s">
        <v>58</v>
      </c>
      <c r="J65" s="6" t="s">
        <v>6</v>
      </c>
      <c r="K65" s="5" t="s">
        <v>58</v>
      </c>
      <c r="L65" s="142" t="s">
        <v>272</v>
      </c>
      <c r="M65" s="22" t="s">
        <v>142</v>
      </c>
      <c r="N65" s="8" t="s">
        <v>57</v>
      </c>
    </row>
    <row r="66" spans="1:14" ht="15.75" customHeight="1">
      <c r="A66" s="272" t="s">
        <v>14</v>
      </c>
      <c r="B66" s="2"/>
      <c r="C66" s="14">
        <v>2000</v>
      </c>
      <c r="D66" s="100">
        <v>0.095</v>
      </c>
      <c r="E66" s="53">
        <v>36686</v>
      </c>
      <c r="F66" s="100">
        <v>0.094</v>
      </c>
      <c r="G66" s="53">
        <v>36678</v>
      </c>
      <c r="H66" s="100">
        <v>0.088</v>
      </c>
      <c r="I66" s="53">
        <v>36734</v>
      </c>
      <c r="J66" s="100">
        <v>0.087</v>
      </c>
      <c r="K66" s="115">
        <v>36685</v>
      </c>
      <c r="L66" s="65">
        <v>4</v>
      </c>
      <c r="M66" s="14" t="s">
        <v>156</v>
      </c>
      <c r="N66" s="309">
        <f>TRUNC(AVERAGE(J66),3)</f>
        <v>0.087</v>
      </c>
    </row>
    <row r="67" spans="1:14" ht="15.75" customHeight="1">
      <c r="A67" s="265" t="s">
        <v>100</v>
      </c>
      <c r="B67" s="2"/>
      <c r="C67" s="10">
        <v>2001</v>
      </c>
      <c r="D67" s="16">
        <v>0.089</v>
      </c>
      <c r="E67" s="12">
        <v>37109</v>
      </c>
      <c r="F67" s="16">
        <v>0.088</v>
      </c>
      <c r="G67" s="12">
        <v>37055</v>
      </c>
      <c r="H67" s="16">
        <v>0.085</v>
      </c>
      <c r="I67" s="12">
        <v>37061</v>
      </c>
      <c r="J67" s="16">
        <v>0.083</v>
      </c>
      <c r="K67" s="45">
        <v>37017</v>
      </c>
      <c r="L67" s="40">
        <v>3</v>
      </c>
      <c r="M67" s="10" t="s">
        <v>157</v>
      </c>
      <c r="N67" s="310">
        <f>TRUNC(AVERAGE(J66:J67),3)</f>
        <v>0.085</v>
      </c>
    </row>
    <row r="68" spans="2:14" ht="15.75" customHeight="1">
      <c r="B68" s="2"/>
      <c r="C68" s="10">
        <v>2002</v>
      </c>
      <c r="D68" s="16">
        <v>0.114</v>
      </c>
      <c r="E68" s="12">
        <v>37429</v>
      </c>
      <c r="F68" s="16">
        <v>0.102</v>
      </c>
      <c r="G68" s="12">
        <v>37428</v>
      </c>
      <c r="H68" s="16">
        <v>0.097</v>
      </c>
      <c r="I68" s="12">
        <v>37478</v>
      </c>
      <c r="J68" s="16">
        <v>0.095</v>
      </c>
      <c r="K68" s="45">
        <v>37452</v>
      </c>
      <c r="L68" s="40">
        <v>9</v>
      </c>
      <c r="M68" s="10" t="s">
        <v>148</v>
      </c>
      <c r="N68" s="310">
        <f aca="true" t="shared" si="3" ref="N68:N73">TRUNC(AVERAGE(J66:J68),3)</f>
        <v>0.088</v>
      </c>
    </row>
    <row r="69" spans="1:14" ht="15.75" customHeight="1">
      <c r="A69" s="265"/>
      <c r="B69" s="2"/>
      <c r="C69" s="10">
        <v>2003</v>
      </c>
      <c r="D69" s="16">
        <v>0.088</v>
      </c>
      <c r="E69" s="12">
        <v>37790</v>
      </c>
      <c r="F69" s="16">
        <v>0.086</v>
      </c>
      <c r="G69" s="12">
        <v>37797</v>
      </c>
      <c r="H69" s="16">
        <v>0.081</v>
      </c>
      <c r="I69" s="12">
        <v>37796</v>
      </c>
      <c r="J69" s="16">
        <v>0.079</v>
      </c>
      <c r="K69" s="45">
        <v>37795</v>
      </c>
      <c r="L69" s="40">
        <v>2</v>
      </c>
      <c r="M69" s="10" t="s">
        <v>149</v>
      </c>
      <c r="N69" s="310">
        <f t="shared" si="3"/>
        <v>0.085</v>
      </c>
    </row>
    <row r="70" spans="1:14" ht="15.75" customHeight="1">
      <c r="A70" s="265"/>
      <c r="B70" s="2"/>
      <c r="C70" s="10">
        <v>2004</v>
      </c>
      <c r="D70" s="16">
        <v>0.075</v>
      </c>
      <c r="E70" s="12">
        <v>38093</v>
      </c>
      <c r="F70" s="16">
        <v>0.073</v>
      </c>
      <c r="G70" s="12">
        <v>38168</v>
      </c>
      <c r="H70" s="16">
        <v>0.071</v>
      </c>
      <c r="I70" s="12">
        <v>38170</v>
      </c>
      <c r="J70" s="16">
        <v>0.071</v>
      </c>
      <c r="K70" s="45">
        <v>38617</v>
      </c>
      <c r="L70" s="40">
        <v>0</v>
      </c>
      <c r="M70" s="10" t="s">
        <v>150</v>
      </c>
      <c r="N70" s="310">
        <f t="shared" si="3"/>
        <v>0.081</v>
      </c>
    </row>
    <row r="71" spans="1:14" ht="15.75" customHeight="1">
      <c r="A71" s="265"/>
      <c r="B71" s="2"/>
      <c r="C71" s="10">
        <v>2005</v>
      </c>
      <c r="D71" s="26">
        <v>0.087</v>
      </c>
      <c r="E71" s="12">
        <v>38529</v>
      </c>
      <c r="F71" s="16">
        <v>0.081</v>
      </c>
      <c r="G71" s="12">
        <v>38604</v>
      </c>
      <c r="H71" s="16">
        <v>0.079</v>
      </c>
      <c r="I71" s="12">
        <v>38565</v>
      </c>
      <c r="J71" s="16">
        <v>0.078</v>
      </c>
      <c r="K71" s="45">
        <v>38543</v>
      </c>
      <c r="L71" s="40">
        <v>1</v>
      </c>
      <c r="M71" s="10" t="s">
        <v>151</v>
      </c>
      <c r="N71" s="310">
        <f t="shared" si="3"/>
        <v>0.076</v>
      </c>
    </row>
    <row r="72" spans="1:14" ht="15.75" customHeight="1">
      <c r="A72" s="260"/>
      <c r="C72" s="10">
        <v>2006</v>
      </c>
      <c r="D72" s="26">
        <v>0.079</v>
      </c>
      <c r="E72" s="12">
        <v>38885</v>
      </c>
      <c r="F72" s="16">
        <v>0.075</v>
      </c>
      <c r="G72" s="12">
        <v>38946</v>
      </c>
      <c r="H72" s="16">
        <v>0.073</v>
      </c>
      <c r="I72" s="12">
        <v>38883</v>
      </c>
      <c r="J72" s="16">
        <v>0.073</v>
      </c>
      <c r="K72" s="45">
        <v>38900</v>
      </c>
      <c r="L72" s="40">
        <v>0</v>
      </c>
      <c r="M72" s="10" t="s">
        <v>152</v>
      </c>
      <c r="N72" s="310">
        <f t="shared" si="3"/>
        <v>0.074</v>
      </c>
    </row>
    <row r="73" spans="1:14" ht="15.75" customHeight="1" thickBot="1">
      <c r="A73" s="260"/>
      <c r="C73" s="17">
        <v>2007</v>
      </c>
      <c r="D73" s="126">
        <v>0.083</v>
      </c>
      <c r="E73" s="19">
        <v>39322</v>
      </c>
      <c r="F73" s="27">
        <v>0.079</v>
      </c>
      <c r="G73" s="19">
        <v>39224</v>
      </c>
      <c r="H73" s="27">
        <v>0.079</v>
      </c>
      <c r="I73" s="19">
        <v>39225</v>
      </c>
      <c r="J73" s="27">
        <v>0.079</v>
      </c>
      <c r="K73" s="46">
        <v>39245</v>
      </c>
      <c r="L73" s="41">
        <v>0</v>
      </c>
      <c r="M73" s="17" t="s">
        <v>153</v>
      </c>
      <c r="N73" s="311">
        <f t="shared" si="3"/>
        <v>0.076</v>
      </c>
    </row>
    <row r="74" spans="1:14" ht="15.75" customHeight="1">
      <c r="A74" s="260"/>
      <c r="C74" s="11"/>
      <c r="D74" s="26"/>
      <c r="E74" s="12"/>
      <c r="F74" s="16"/>
      <c r="G74" s="12"/>
      <c r="H74" s="16"/>
      <c r="I74" s="12"/>
      <c r="J74" s="13"/>
      <c r="K74" s="12"/>
      <c r="L74" s="11"/>
      <c r="M74" s="11"/>
      <c r="N74" s="13"/>
    </row>
    <row r="75" spans="1:8" ht="15.75" customHeight="1" thickBot="1">
      <c r="A75" s="260"/>
      <c r="D75" s="95"/>
      <c r="F75" s="95"/>
      <c r="H75" s="95"/>
    </row>
    <row r="76" spans="1:14" ht="15.75" customHeight="1">
      <c r="A76" s="273" t="s">
        <v>18</v>
      </c>
      <c r="C76" s="295"/>
      <c r="D76" s="296"/>
      <c r="E76" s="297"/>
      <c r="F76" s="296"/>
      <c r="G76" s="297"/>
      <c r="H76" s="296"/>
      <c r="I76" s="297"/>
      <c r="J76" s="298"/>
      <c r="K76" s="297"/>
      <c r="L76" s="305"/>
      <c r="M76" s="330" t="s">
        <v>56</v>
      </c>
      <c r="N76" s="331"/>
    </row>
    <row r="77" spans="1:14" ht="15.75" customHeight="1" thickBot="1">
      <c r="A77" s="262"/>
      <c r="B77" s="21"/>
      <c r="C77" s="4" t="s">
        <v>2</v>
      </c>
      <c r="D77" s="96" t="s">
        <v>3</v>
      </c>
      <c r="E77" s="5" t="s">
        <v>58</v>
      </c>
      <c r="F77" s="96" t="s">
        <v>4</v>
      </c>
      <c r="G77" s="5" t="s">
        <v>58</v>
      </c>
      <c r="H77" s="96" t="s">
        <v>5</v>
      </c>
      <c r="I77" s="5" t="s">
        <v>58</v>
      </c>
      <c r="J77" s="6" t="s">
        <v>6</v>
      </c>
      <c r="K77" s="5" t="s">
        <v>58</v>
      </c>
      <c r="L77" s="142" t="s">
        <v>272</v>
      </c>
      <c r="M77" s="22" t="s">
        <v>142</v>
      </c>
      <c r="N77" s="8" t="s">
        <v>57</v>
      </c>
    </row>
    <row r="78" spans="1:14" ht="15.75" customHeight="1">
      <c r="A78" s="272" t="s">
        <v>19</v>
      </c>
      <c r="C78" s="14">
        <v>1997</v>
      </c>
      <c r="D78" s="100">
        <v>0.095</v>
      </c>
      <c r="E78" s="53">
        <v>35974</v>
      </c>
      <c r="F78" s="100">
        <v>0.086</v>
      </c>
      <c r="G78" s="53">
        <v>36054</v>
      </c>
      <c r="H78" s="100">
        <v>0.084</v>
      </c>
      <c r="I78" s="53">
        <v>35994</v>
      </c>
      <c r="J78" s="100">
        <v>0.084</v>
      </c>
      <c r="K78" s="115">
        <v>36373</v>
      </c>
      <c r="L78" s="65">
        <v>2</v>
      </c>
      <c r="M78" s="14" t="s">
        <v>163</v>
      </c>
      <c r="N78" s="309">
        <f>TRUNC(AVERAGE(J78),3)</f>
        <v>0.084</v>
      </c>
    </row>
    <row r="79" spans="1:14" ht="15.75" customHeight="1">
      <c r="A79" s="265" t="s">
        <v>103</v>
      </c>
      <c r="C79" s="10">
        <v>1998</v>
      </c>
      <c r="D79" s="16">
        <v>0.093</v>
      </c>
      <c r="E79" s="12">
        <v>35934</v>
      </c>
      <c r="F79" s="16">
        <v>0.093</v>
      </c>
      <c r="G79" s="12">
        <v>36050</v>
      </c>
      <c r="H79" s="16">
        <v>0.091</v>
      </c>
      <c r="I79" s="12">
        <v>36029</v>
      </c>
      <c r="J79" s="16">
        <v>0.09</v>
      </c>
      <c r="K79" s="45">
        <v>36028</v>
      </c>
      <c r="L79" s="40">
        <v>12</v>
      </c>
      <c r="M79" s="10" t="s">
        <v>166</v>
      </c>
      <c r="N79" s="310">
        <f>TRUNC(AVERAGE(J78:J79),3)</f>
        <v>0.087</v>
      </c>
    </row>
    <row r="80" spans="3:14" ht="15.75" customHeight="1">
      <c r="C80" s="10">
        <v>1999</v>
      </c>
      <c r="D80" s="16">
        <v>0.099</v>
      </c>
      <c r="E80" s="12">
        <v>36309</v>
      </c>
      <c r="F80" s="16">
        <v>0.097</v>
      </c>
      <c r="G80" s="12">
        <v>36321</v>
      </c>
      <c r="H80" s="16">
        <v>0.096</v>
      </c>
      <c r="I80" s="12">
        <v>36332</v>
      </c>
      <c r="J80" s="16">
        <v>0.095</v>
      </c>
      <c r="K80" s="45">
        <v>36333</v>
      </c>
      <c r="L80" s="40">
        <v>10</v>
      </c>
      <c r="M80" s="10" t="s">
        <v>145</v>
      </c>
      <c r="N80" s="310">
        <f aca="true" t="shared" si="4" ref="N80:N85">TRUNC(AVERAGE(J78:J80),3)</f>
        <v>0.089</v>
      </c>
    </row>
    <row r="81" spans="1:14" ht="15.75" customHeight="1">
      <c r="A81" s="262"/>
      <c r="C81" s="10">
        <v>2000</v>
      </c>
      <c r="D81" s="16">
        <v>0.091</v>
      </c>
      <c r="E81" s="12">
        <v>36685</v>
      </c>
      <c r="F81" s="16">
        <v>0.091</v>
      </c>
      <c r="G81" s="12">
        <v>36686</v>
      </c>
      <c r="H81" s="16">
        <v>0.085</v>
      </c>
      <c r="I81" s="12">
        <v>36678</v>
      </c>
      <c r="J81" s="16">
        <v>0.084</v>
      </c>
      <c r="K81" s="45">
        <v>36734</v>
      </c>
      <c r="L81" s="40">
        <v>3</v>
      </c>
      <c r="M81" s="10" t="s">
        <v>146</v>
      </c>
      <c r="N81" s="310">
        <f t="shared" si="4"/>
        <v>0.089</v>
      </c>
    </row>
    <row r="82" spans="1:14" ht="15.75" customHeight="1">
      <c r="A82" s="262"/>
      <c r="C82" s="10">
        <v>2001</v>
      </c>
      <c r="D82" s="16">
        <v>0.086</v>
      </c>
      <c r="E82" s="12">
        <v>37061</v>
      </c>
      <c r="F82" s="16">
        <v>0.085</v>
      </c>
      <c r="G82" s="12">
        <v>37055</v>
      </c>
      <c r="H82" s="16">
        <v>0.082</v>
      </c>
      <c r="I82" s="12">
        <v>37015</v>
      </c>
      <c r="J82" s="16">
        <v>0.082</v>
      </c>
      <c r="K82" s="45">
        <v>37017</v>
      </c>
      <c r="L82" s="40">
        <v>2</v>
      </c>
      <c r="M82" s="10" t="s">
        <v>147</v>
      </c>
      <c r="N82" s="310">
        <f t="shared" si="4"/>
        <v>0.087</v>
      </c>
    </row>
    <row r="83" spans="1:14" ht="15.75" customHeight="1">
      <c r="A83" s="262"/>
      <c r="C83" s="10">
        <v>2002</v>
      </c>
      <c r="D83" s="16">
        <v>0.111</v>
      </c>
      <c r="E83" s="12">
        <v>37452</v>
      </c>
      <c r="F83" s="16">
        <v>0.1</v>
      </c>
      <c r="G83" s="12">
        <v>37478</v>
      </c>
      <c r="H83" s="16">
        <v>0.097</v>
      </c>
      <c r="I83" s="12">
        <v>37429</v>
      </c>
      <c r="J83" s="16">
        <v>0.097</v>
      </c>
      <c r="K83" s="45">
        <v>37453</v>
      </c>
      <c r="L83" s="40">
        <v>11</v>
      </c>
      <c r="M83" s="10" t="s">
        <v>148</v>
      </c>
      <c r="N83" s="310">
        <f t="shared" si="4"/>
        <v>0.087</v>
      </c>
    </row>
    <row r="84" spans="1:14" ht="15.75" customHeight="1">
      <c r="A84" s="262"/>
      <c r="C84" s="10">
        <v>2003</v>
      </c>
      <c r="D84" s="16">
        <v>0.091</v>
      </c>
      <c r="E84" s="12">
        <v>37790</v>
      </c>
      <c r="F84" s="16">
        <v>0.087</v>
      </c>
      <c r="G84" s="12">
        <v>37797</v>
      </c>
      <c r="H84" s="16">
        <v>0.081</v>
      </c>
      <c r="I84" s="12">
        <v>37725</v>
      </c>
      <c r="J84" s="16">
        <v>0.08</v>
      </c>
      <c r="K84" s="45">
        <v>37854</v>
      </c>
      <c r="L84" s="40">
        <v>2</v>
      </c>
      <c r="M84" s="10" t="s">
        <v>149</v>
      </c>
      <c r="N84" s="310">
        <f t="shared" si="4"/>
        <v>0.086</v>
      </c>
    </row>
    <row r="85" spans="1:14" ht="15.75" customHeight="1">
      <c r="A85" s="262"/>
      <c r="C85" s="10">
        <v>2004</v>
      </c>
      <c r="D85" s="16">
        <v>0.079</v>
      </c>
      <c r="E85" s="12">
        <v>38617</v>
      </c>
      <c r="F85" s="16">
        <v>0.075</v>
      </c>
      <c r="G85" s="12">
        <v>38458</v>
      </c>
      <c r="H85" s="16">
        <v>0.074</v>
      </c>
      <c r="I85" s="12">
        <v>38534</v>
      </c>
      <c r="J85" s="16">
        <v>0.073</v>
      </c>
      <c r="K85" s="45">
        <v>38533</v>
      </c>
      <c r="L85" s="40">
        <v>0</v>
      </c>
      <c r="M85" s="10" t="s">
        <v>150</v>
      </c>
      <c r="N85" s="310">
        <f t="shared" si="4"/>
        <v>0.083</v>
      </c>
    </row>
    <row r="86" spans="1:14" ht="15.75" customHeight="1">
      <c r="A86" s="262"/>
      <c r="C86" s="10">
        <v>2005</v>
      </c>
      <c r="D86" s="26">
        <v>0.091</v>
      </c>
      <c r="E86" s="12">
        <v>38542</v>
      </c>
      <c r="F86" s="16">
        <v>0.08</v>
      </c>
      <c r="G86" s="12">
        <v>38529</v>
      </c>
      <c r="H86" s="16">
        <v>0.079</v>
      </c>
      <c r="I86" s="12">
        <v>38527</v>
      </c>
      <c r="J86" s="16">
        <v>0.077</v>
      </c>
      <c r="K86" s="45">
        <v>38524</v>
      </c>
      <c r="L86" s="40">
        <v>1</v>
      </c>
      <c r="M86" s="10" t="s">
        <v>151</v>
      </c>
      <c r="N86" s="310">
        <f>TRUNC(AVERAGE(J84:J86),3)</f>
        <v>0.076</v>
      </c>
    </row>
    <row r="87" spans="1:14" ht="15.75" customHeight="1">
      <c r="A87" s="260"/>
      <c r="C87" s="10">
        <v>2006</v>
      </c>
      <c r="D87" s="26">
        <v>0.081</v>
      </c>
      <c r="E87" s="12">
        <v>38885</v>
      </c>
      <c r="F87" s="16">
        <v>0.08</v>
      </c>
      <c r="G87" s="12">
        <v>38861</v>
      </c>
      <c r="H87" s="16">
        <v>0.078</v>
      </c>
      <c r="I87" s="12">
        <v>38883</v>
      </c>
      <c r="J87" s="16">
        <v>0.078</v>
      </c>
      <c r="K87" s="45">
        <v>38914</v>
      </c>
      <c r="L87" s="40">
        <v>0</v>
      </c>
      <c r="M87" s="10" t="s">
        <v>152</v>
      </c>
      <c r="N87" s="310">
        <f>TRUNC(AVERAGE(J85:J87),3)</f>
        <v>0.076</v>
      </c>
    </row>
    <row r="88" spans="1:14" ht="15.75" customHeight="1" thickBot="1">
      <c r="A88" s="260"/>
      <c r="C88" s="17">
        <v>2007</v>
      </c>
      <c r="D88" s="126">
        <v>0.09</v>
      </c>
      <c r="E88" s="19">
        <v>39330</v>
      </c>
      <c r="F88" s="27">
        <v>0.085</v>
      </c>
      <c r="G88" s="19">
        <v>39224</v>
      </c>
      <c r="H88" s="27">
        <v>0.084</v>
      </c>
      <c r="I88" s="19">
        <v>39250</v>
      </c>
      <c r="J88" s="27">
        <v>0.08</v>
      </c>
      <c r="K88" s="46">
        <v>39217</v>
      </c>
      <c r="L88" s="41">
        <v>2</v>
      </c>
      <c r="M88" s="17" t="s">
        <v>153</v>
      </c>
      <c r="N88" s="311">
        <f>TRUNC(AVERAGE(J86:J88),3)</f>
        <v>0.078</v>
      </c>
    </row>
    <row r="89" spans="1:14" ht="15.75" customHeight="1">
      <c r="A89" s="260"/>
      <c r="C89" s="11"/>
      <c r="D89" s="26"/>
      <c r="E89" s="12"/>
      <c r="F89" s="16"/>
      <c r="G89" s="12"/>
      <c r="H89" s="16"/>
      <c r="I89" s="12"/>
      <c r="J89" s="13"/>
      <c r="K89" s="12"/>
      <c r="L89" s="11"/>
      <c r="M89" s="11"/>
      <c r="N89" s="13"/>
    </row>
    <row r="90" spans="1:8" ht="15.75" customHeight="1" thickBot="1">
      <c r="A90" s="260"/>
      <c r="D90" s="95"/>
      <c r="F90" s="95"/>
      <c r="H90" s="95"/>
    </row>
    <row r="91" spans="1:14" ht="15.75" customHeight="1">
      <c r="A91" s="273" t="s">
        <v>25</v>
      </c>
      <c r="C91" s="295"/>
      <c r="D91" s="296"/>
      <c r="E91" s="297"/>
      <c r="F91" s="296"/>
      <c r="G91" s="297"/>
      <c r="H91" s="296"/>
      <c r="I91" s="297"/>
      <c r="J91" s="298"/>
      <c r="K91" s="297"/>
      <c r="L91" s="305"/>
      <c r="M91" s="330" t="s">
        <v>56</v>
      </c>
      <c r="N91" s="331"/>
    </row>
    <row r="92" spans="1:14" ht="15.75" customHeight="1" thickBot="1">
      <c r="A92" s="262"/>
      <c r="B92" s="21"/>
      <c r="C92" s="4" t="s">
        <v>2</v>
      </c>
      <c r="D92" s="96" t="s">
        <v>3</v>
      </c>
      <c r="E92" s="5" t="s">
        <v>58</v>
      </c>
      <c r="F92" s="96" t="s">
        <v>4</v>
      </c>
      <c r="G92" s="5" t="s">
        <v>58</v>
      </c>
      <c r="H92" s="96" t="s">
        <v>5</v>
      </c>
      <c r="I92" s="5" t="s">
        <v>58</v>
      </c>
      <c r="J92" s="6" t="s">
        <v>6</v>
      </c>
      <c r="K92" s="5" t="s">
        <v>58</v>
      </c>
      <c r="L92" s="142" t="s">
        <v>272</v>
      </c>
      <c r="M92" s="22" t="s">
        <v>142</v>
      </c>
      <c r="N92" s="8" t="s">
        <v>57</v>
      </c>
    </row>
    <row r="93" spans="1:14" ht="15.75" customHeight="1">
      <c r="A93" s="272" t="s">
        <v>170</v>
      </c>
      <c r="C93" s="14">
        <v>1995</v>
      </c>
      <c r="D93" s="100">
        <v>0.106</v>
      </c>
      <c r="E93" s="53"/>
      <c r="F93" s="100">
        <v>0.103</v>
      </c>
      <c r="G93" s="53"/>
      <c r="H93" s="100">
        <v>0.1</v>
      </c>
      <c r="I93" s="53"/>
      <c r="J93" s="100">
        <v>0.095</v>
      </c>
      <c r="K93" s="115"/>
      <c r="L93" s="65">
        <v>10</v>
      </c>
      <c r="M93" s="14" t="s">
        <v>190</v>
      </c>
      <c r="N93" s="309">
        <f>TRUNC(AVERAGE(J93),3)</f>
        <v>0.095</v>
      </c>
    </row>
    <row r="94" spans="1:14" ht="15.75" customHeight="1">
      <c r="A94" s="265" t="s">
        <v>107</v>
      </c>
      <c r="C94" s="10">
        <v>1996</v>
      </c>
      <c r="D94" s="16">
        <v>0.113</v>
      </c>
      <c r="E94" s="12"/>
      <c r="F94" s="16">
        <v>0.1</v>
      </c>
      <c r="G94" s="12"/>
      <c r="H94" s="16">
        <v>0.1</v>
      </c>
      <c r="I94" s="12"/>
      <c r="J94" s="16">
        <v>0.098</v>
      </c>
      <c r="K94" s="45"/>
      <c r="L94" s="40">
        <v>14</v>
      </c>
      <c r="M94" s="10" t="s">
        <v>189</v>
      </c>
      <c r="N94" s="310">
        <f>TRUNC(AVERAGE(J93:J94),3)</f>
        <v>0.096</v>
      </c>
    </row>
    <row r="95" spans="3:14" ht="15.75" customHeight="1">
      <c r="C95" s="10">
        <v>1997</v>
      </c>
      <c r="D95" s="16">
        <v>0.097</v>
      </c>
      <c r="E95" s="12">
        <v>36008</v>
      </c>
      <c r="F95" s="16">
        <v>0.086</v>
      </c>
      <c r="G95" s="12">
        <v>35988</v>
      </c>
      <c r="H95" s="16">
        <v>0.085</v>
      </c>
      <c r="I95" s="12">
        <v>35989</v>
      </c>
      <c r="J95" s="16">
        <v>0.082</v>
      </c>
      <c r="K95" s="45">
        <v>35939</v>
      </c>
      <c r="L95" s="40">
        <v>3</v>
      </c>
      <c r="M95" s="10" t="s">
        <v>143</v>
      </c>
      <c r="N95" s="310">
        <f>TRUNC(AVERAGE(J93:J95),3)</f>
        <v>0.091</v>
      </c>
    </row>
    <row r="96" spans="1:14" ht="15.75" customHeight="1">
      <c r="A96" s="262"/>
      <c r="C96" s="10">
        <v>1998</v>
      </c>
      <c r="D96" s="16">
        <v>0.108</v>
      </c>
      <c r="E96" s="12">
        <v>36051</v>
      </c>
      <c r="F96" s="16">
        <v>0.107</v>
      </c>
      <c r="G96" s="12">
        <v>36050</v>
      </c>
      <c r="H96" s="16">
        <v>0.098</v>
      </c>
      <c r="I96" s="12">
        <v>35944</v>
      </c>
      <c r="J96" s="16">
        <v>0.097</v>
      </c>
      <c r="K96" s="45">
        <v>35930</v>
      </c>
      <c r="L96" s="40">
        <v>13</v>
      </c>
      <c r="M96" s="10" t="s">
        <v>144</v>
      </c>
      <c r="N96" s="310">
        <f aca="true" t="shared" si="5" ref="N96:N102">TRUNC(AVERAGE(J94:J96),3)</f>
        <v>0.092</v>
      </c>
    </row>
    <row r="97" spans="1:14" ht="15.75" customHeight="1">
      <c r="A97" s="262"/>
      <c r="C97" s="10">
        <v>1999</v>
      </c>
      <c r="D97" s="16">
        <v>0.099</v>
      </c>
      <c r="E97" s="12">
        <v>36321</v>
      </c>
      <c r="F97" s="16">
        <v>0.099</v>
      </c>
      <c r="G97" s="12">
        <v>36333</v>
      </c>
      <c r="H97" s="16">
        <v>0.098</v>
      </c>
      <c r="I97" s="12">
        <v>36309</v>
      </c>
      <c r="J97" s="16">
        <v>0.093</v>
      </c>
      <c r="K97" s="45">
        <v>36407</v>
      </c>
      <c r="L97" s="40">
        <v>15</v>
      </c>
      <c r="M97" s="10" t="s">
        <v>145</v>
      </c>
      <c r="N97" s="310">
        <f t="shared" si="5"/>
        <v>0.09</v>
      </c>
    </row>
    <row r="98" spans="1:14" ht="15.75" customHeight="1">
      <c r="A98" s="262"/>
      <c r="C98" s="10">
        <v>2000</v>
      </c>
      <c r="D98" s="16">
        <v>0.091</v>
      </c>
      <c r="E98" s="12">
        <v>36678</v>
      </c>
      <c r="F98" s="16">
        <v>0.082</v>
      </c>
      <c r="G98" s="12">
        <v>36734</v>
      </c>
      <c r="H98" s="16">
        <v>0.081</v>
      </c>
      <c r="I98" s="12">
        <v>36646</v>
      </c>
      <c r="J98" s="16">
        <v>0.08</v>
      </c>
      <c r="K98" s="45">
        <v>36686</v>
      </c>
      <c r="L98" s="40">
        <v>1</v>
      </c>
      <c r="M98" s="10" t="s">
        <v>146</v>
      </c>
      <c r="N98" s="310">
        <f t="shared" si="5"/>
        <v>0.09</v>
      </c>
    </row>
    <row r="99" spans="1:14" ht="15.75" customHeight="1">
      <c r="A99" s="262"/>
      <c r="C99" s="10">
        <v>2001</v>
      </c>
      <c r="D99" s="16">
        <v>0.102</v>
      </c>
      <c r="E99" s="12">
        <v>37111</v>
      </c>
      <c r="F99" s="16">
        <v>0.093</v>
      </c>
      <c r="G99" s="12">
        <v>37055</v>
      </c>
      <c r="H99" s="16">
        <v>0.093</v>
      </c>
      <c r="I99" s="12">
        <v>37061</v>
      </c>
      <c r="J99" s="16">
        <v>0.09</v>
      </c>
      <c r="K99" s="45">
        <v>37060</v>
      </c>
      <c r="L99" s="40">
        <v>4</v>
      </c>
      <c r="M99" s="10" t="s">
        <v>147</v>
      </c>
      <c r="N99" s="310">
        <f t="shared" si="5"/>
        <v>0.087</v>
      </c>
    </row>
    <row r="100" spans="1:14" ht="15.75" customHeight="1">
      <c r="A100" s="262"/>
      <c r="C100" s="10">
        <v>2002</v>
      </c>
      <c r="D100" s="16">
        <v>0.109</v>
      </c>
      <c r="E100" s="12">
        <v>37428</v>
      </c>
      <c r="F100" s="16">
        <v>0.106</v>
      </c>
      <c r="G100" s="12">
        <v>37445</v>
      </c>
      <c r="H100" s="16">
        <v>0.104</v>
      </c>
      <c r="I100" s="12">
        <v>37429</v>
      </c>
      <c r="J100" s="16">
        <v>0.104</v>
      </c>
      <c r="K100" s="45">
        <v>37452</v>
      </c>
      <c r="L100" s="40">
        <v>16</v>
      </c>
      <c r="M100" s="10" t="s">
        <v>148</v>
      </c>
      <c r="N100" s="310">
        <f t="shared" si="5"/>
        <v>0.091</v>
      </c>
    </row>
    <row r="101" spans="1:14" ht="15.75" customHeight="1">
      <c r="A101" s="262"/>
      <c r="C101" s="10">
        <v>2003</v>
      </c>
      <c r="D101" s="16">
        <v>0.101</v>
      </c>
      <c r="E101" s="12">
        <v>37790</v>
      </c>
      <c r="F101" s="16">
        <v>0.093</v>
      </c>
      <c r="G101" s="12">
        <v>37797</v>
      </c>
      <c r="H101" s="16">
        <v>0.092</v>
      </c>
      <c r="I101" s="12">
        <v>37858</v>
      </c>
      <c r="J101" s="16">
        <v>0.091</v>
      </c>
      <c r="K101" s="45">
        <v>37727</v>
      </c>
      <c r="L101" s="40">
        <v>8</v>
      </c>
      <c r="M101" s="10" t="s">
        <v>149</v>
      </c>
      <c r="N101" s="310">
        <f t="shared" si="5"/>
        <v>0.095</v>
      </c>
    </row>
    <row r="102" spans="1:14" ht="15.75" customHeight="1">
      <c r="A102" s="262"/>
      <c r="C102" s="10">
        <v>2004</v>
      </c>
      <c r="D102" s="16">
        <v>0.077</v>
      </c>
      <c r="E102" s="12">
        <v>38252</v>
      </c>
      <c r="F102" s="16">
        <v>0.072</v>
      </c>
      <c r="G102" s="12">
        <v>38093</v>
      </c>
      <c r="H102" s="16">
        <v>0.072</v>
      </c>
      <c r="I102" s="12">
        <v>38118</v>
      </c>
      <c r="J102" s="16">
        <v>0.072</v>
      </c>
      <c r="K102" s="45">
        <v>38169</v>
      </c>
      <c r="L102" s="40">
        <v>0</v>
      </c>
      <c r="M102" s="10" t="s">
        <v>150</v>
      </c>
      <c r="N102" s="310">
        <f t="shared" si="5"/>
        <v>0.089</v>
      </c>
    </row>
    <row r="103" spans="1:14" ht="15.75" customHeight="1">
      <c r="A103" s="262"/>
      <c r="C103" s="10">
        <v>2005</v>
      </c>
      <c r="D103" s="26">
        <v>0.09</v>
      </c>
      <c r="E103" s="12">
        <v>38527</v>
      </c>
      <c r="F103" s="16">
        <v>0.083</v>
      </c>
      <c r="G103" s="12">
        <v>38529</v>
      </c>
      <c r="H103" s="16">
        <v>0.078</v>
      </c>
      <c r="I103" s="12">
        <v>38459</v>
      </c>
      <c r="J103" s="16">
        <v>0.078</v>
      </c>
      <c r="K103" s="45">
        <v>38460</v>
      </c>
      <c r="L103" s="40">
        <v>1</v>
      </c>
      <c r="M103" s="10" t="s">
        <v>151</v>
      </c>
      <c r="N103" s="310">
        <f>TRUNC(AVERAGE(J101:J103),3)</f>
        <v>0.08</v>
      </c>
    </row>
    <row r="104" spans="1:14" ht="15.75" customHeight="1">
      <c r="A104" s="262"/>
      <c r="C104" s="10">
        <v>2006</v>
      </c>
      <c r="D104" s="26">
        <v>0.079</v>
      </c>
      <c r="E104" s="12">
        <v>38908</v>
      </c>
      <c r="F104" s="16">
        <v>0.076</v>
      </c>
      <c r="G104" s="12">
        <v>38885</v>
      </c>
      <c r="H104" s="16">
        <v>0.073</v>
      </c>
      <c r="I104" s="12">
        <v>40345</v>
      </c>
      <c r="J104" s="16">
        <v>0.072</v>
      </c>
      <c r="K104" s="45">
        <v>40415</v>
      </c>
      <c r="L104" s="40">
        <v>0</v>
      </c>
      <c r="M104" s="10" t="s">
        <v>152</v>
      </c>
      <c r="N104" s="310">
        <f>TRUNC(AVERAGE(J102:J104),3)</f>
        <v>0.074</v>
      </c>
    </row>
    <row r="105" spans="1:14" ht="15.75" customHeight="1" thickBot="1">
      <c r="A105" s="262"/>
      <c r="C105" s="17">
        <v>2007</v>
      </c>
      <c r="D105" s="126">
        <v>0.085</v>
      </c>
      <c r="E105" s="19">
        <v>39225</v>
      </c>
      <c r="F105" s="27">
        <v>0.081</v>
      </c>
      <c r="G105" s="19">
        <v>39224</v>
      </c>
      <c r="H105" s="27">
        <v>0.081</v>
      </c>
      <c r="I105" s="19">
        <v>39296</v>
      </c>
      <c r="J105" s="27">
        <v>0.078</v>
      </c>
      <c r="K105" s="46">
        <v>39213</v>
      </c>
      <c r="L105" s="41">
        <v>1</v>
      </c>
      <c r="M105" s="17" t="s">
        <v>153</v>
      </c>
      <c r="N105" s="311">
        <f>TRUNC(AVERAGE(J103:J105),3)</f>
        <v>0.076</v>
      </c>
    </row>
    <row r="106" spans="1:14" ht="15.75" customHeight="1">
      <c r="A106" s="262"/>
      <c r="C106" s="11"/>
      <c r="D106" s="26"/>
      <c r="E106" s="12"/>
      <c r="F106" s="16"/>
      <c r="G106" s="12"/>
      <c r="H106" s="16"/>
      <c r="I106" s="12"/>
      <c r="J106" s="13"/>
      <c r="K106" s="12"/>
      <c r="L106" s="11"/>
      <c r="M106" s="11"/>
      <c r="N106" s="13"/>
    </row>
    <row r="107" spans="1:14" ht="15.75" customHeight="1" thickBot="1">
      <c r="A107" s="262"/>
      <c r="C107" s="18"/>
      <c r="D107" s="27"/>
      <c r="E107" s="19"/>
      <c r="F107" s="27"/>
      <c r="G107" s="19"/>
      <c r="H107" s="27"/>
      <c r="I107" s="19"/>
      <c r="J107" s="20"/>
      <c r="K107" s="19"/>
      <c r="L107" s="47"/>
      <c r="M107" s="47"/>
      <c r="N107" s="47"/>
    </row>
    <row r="108" spans="1:14" ht="15.75" customHeight="1">
      <c r="A108" s="273" t="s">
        <v>12</v>
      </c>
      <c r="C108" s="295"/>
      <c r="D108" s="296"/>
      <c r="E108" s="297"/>
      <c r="F108" s="296"/>
      <c r="G108" s="297"/>
      <c r="H108" s="296"/>
      <c r="I108" s="297"/>
      <c r="J108" s="298"/>
      <c r="K108" s="297"/>
      <c r="L108" s="305"/>
      <c r="M108" s="330" t="s">
        <v>56</v>
      </c>
      <c r="N108" s="331"/>
    </row>
    <row r="109" spans="1:14" ht="15.75" customHeight="1" thickBot="1">
      <c r="A109" s="265"/>
      <c r="B109" s="21"/>
      <c r="C109" s="4" t="s">
        <v>2</v>
      </c>
      <c r="D109" s="96" t="s">
        <v>3</v>
      </c>
      <c r="E109" s="5" t="s">
        <v>58</v>
      </c>
      <c r="F109" s="96" t="s">
        <v>4</v>
      </c>
      <c r="G109" s="5" t="s">
        <v>58</v>
      </c>
      <c r="H109" s="96" t="s">
        <v>5</v>
      </c>
      <c r="I109" s="5" t="s">
        <v>58</v>
      </c>
      <c r="J109" s="6" t="s">
        <v>6</v>
      </c>
      <c r="K109" s="5" t="s">
        <v>58</v>
      </c>
      <c r="L109" s="142" t="s">
        <v>272</v>
      </c>
      <c r="M109" s="22" t="s">
        <v>142</v>
      </c>
      <c r="N109" s="8" t="s">
        <v>57</v>
      </c>
    </row>
    <row r="110" spans="1:14" ht="15.75" customHeight="1">
      <c r="A110" s="272" t="s">
        <v>236</v>
      </c>
      <c r="C110" s="14">
        <v>1995</v>
      </c>
      <c r="D110" s="100">
        <v>0.095</v>
      </c>
      <c r="E110" s="53"/>
      <c r="F110" s="100">
        <v>0.093</v>
      </c>
      <c r="G110" s="53"/>
      <c r="H110" s="100">
        <v>0.092</v>
      </c>
      <c r="I110" s="53"/>
      <c r="J110" s="100">
        <v>0.089</v>
      </c>
      <c r="K110" s="115"/>
      <c r="L110" s="65">
        <v>7</v>
      </c>
      <c r="M110" s="14" t="s">
        <v>190</v>
      </c>
      <c r="N110" s="309">
        <f>TRUNC(AVERAGE(J110),3)</f>
        <v>0.089</v>
      </c>
    </row>
    <row r="111" spans="1:14" ht="15.75" customHeight="1">
      <c r="A111" s="265" t="s">
        <v>96</v>
      </c>
      <c r="C111" s="10">
        <v>1996</v>
      </c>
      <c r="D111" s="16">
        <v>0.098</v>
      </c>
      <c r="E111" s="12"/>
      <c r="F111" s="16">
        <v>0.097</v>
      </c>
      <c r="G111" s="12"/>
      <c r="H111" s="16">
        <v>0.097</v>
      </c>
      <c r="I111" s="12"/>
      <c r="J111" s="16">
        <v>0.092</v>
      </c>
      <c r="K111" s="45"/>
      <c r="L111" s="40">
        <v>5</v>
      </c>
      <c r="M111" s="10" t="s">
        <v>189</v>
      </c>
      <c r="N111" s="310">
        <f>TRUNC(AVERAGE(J110:J111),3)</f>
        <v>0.09</v>
      </c>
    </row>
    <row r="112" spans="3:14" ht="15.75" customHeight="1">
      <c r="C112" s="10">
        <v>1997</v>
      </c>
      <c r="D112" s="16">
        <v>0.089</v>
      </c>
      <c r="E112" s="12">
        <v>35974</v>
      </c>
      <c r="F112" s="16">
        <v>0.086</v>
      </c>
      <c r="G112" s="12">
        <v>35939</v>
      </c>
      <c r="H112" s="16">
        <v>0.085</v>
      </c>
      <c r="I112" s="12">
        <v>36054</v>
      </c>
      <c r="J112" s="16">
        <v>0.084</v>
      </c>
      <c r="K112" s="45">
        <v>35988</v>
      </c>
      <c r="L112" s="40">
        <v>3</v>
      </c>
      <c r="M112" s="10" t="s">
        <v>143</v>
      </c>
      <c r="N112" s="310">
        <f>TRUNC(AVERAGE(J110:J112),3)</f>
        <v>0.088</v>
      </c>
    </row>
    <row r="113" spans="1:14" ht="15.75" customHeight="1">
      <c r="A113" s="262"/>
      <c r="C113" s="10">
        <v>1998</v>
      </c>
      <c r="D113" s="16">
        <v>0.096</v>
      </c>
      <c r="E113" s="12">
        <v>35934</v>
      </c>
      <c r="F113" s="16">
        <v>0.094</v>
      </c>
      <c r="G113" s="12">
        <v>36052</v>
      </c>
      <c r="H113" s="16">
        <v>0.093</v>
      </c>
      <c r="I113" s="12">
        <v>35929</v>
      </c>
      <c r="J113" s="16">
        <v>0.092</v>
      </c>
      <c r="K113" s="45">
        <v>36050</v>
      </c>
      <c r="L113" s="40">
        <v>9</v>
      </c>
      <c r="M113" s="10" t="s">
        <v>144</v>
      </c>
      <c r="N113" s="310">
        <f aca="true" t="shared" si="6" ref="N113:N122">TRUNC(AVERAGE(J111:J113),3)</f>
        <v>0.089</v>
      </c>
    </row>
    <row r="114" spans="1:14" ht="15.75" customHeight="1">
      <c r="A114" s="262"/>
      <c r="C114" s="10">
        <v>1999</v>
      </c>
      <c r="D114" s="16">
        <v>0.094</v>
      </c>
      <c r="E114" s="12">
        <v>36309</v>
      </c>
      <c r="F114" s="16">
        <v>0.093</v>
      </c>
      <c r="G114" s="12">
        <v>36332</v>
      </c>
      <c r="H114" s="16">
        <v>0.093</v>
      </c>
      <c r="I114" s="12">
        <v>36407</v>
      </c>
      <c r="J114" s="16">
        <v>0.09</v>
      </c>
      <c r="K114" s="45">
        <v>36405</v>
      </c>
      <c r="L114" s="40">
        <v>9</v>
      </c>
      <c r="M114" s="10" t="s">
        <v>145</v>
      </c>
      <c r="N114" s="310">
        <f t="shared" si="6"/>
        <v>0.088</v>
      </c>
    </row>
    <row r="115" spans="1:14" ht="15.75" customHeight="1">
      <c r="A115" s="262"/>
      <c r="C115" s="10">
        <v>2000</v>
      </c>
      <c r="D115" s="16">
        <v>0.089</v>
      </c>
      <c r="E115" s="12">
        <v>36686</v>
      </c>
      <c r="F115" s="16">
        <v>0.086</v>
      </c>
      <c r="G115" s="12">
        <v>36678</v>
      </c>
      <c r="H115" s="16">
        <v>0.082</v>
      </c>
      <c r="I115" s="12">
        <v>36685</v>
      </c>
      <c r="J115" s="16">
        <v>0.082</v>
      </c>
      <c r="K115" s="45">
        <v>36734</v>
      </c>
      <c r="L115" s="40">
        <v>2</v>
      </c>
      <c r="M115" s="10" t="s">
        <v>146</v>
      </c>
      <c r="N115" s="310">
        <f t="shared" si="6"/>
        <v>0.088</v>
      </c>
    </row>
    <row r="116" spans="1:14" ht="15.75" customHeight="1">
      <c r="A116" s="262"/>
      <c r="C116" s="10">
        <v>2001</v>
      </c>
      <c r="D116" s="16">
        <v>0.08</v>
      </c>
      <c r="E116" s="12">
        <v>37055</v>
      </c>
      <c r="F116" s="16">
        <v>0.08</v>
      </c>
      <c r="G116" s="12">
        <v>37061</v>
      </c>
      <c r="H116" s="16">
        <v>0.08</v>
      </c>
      <c r="I116" s="12">
        <v>37109</v>
      </c>
      <c r="J116" s="16">
        <v>0.078</v>
      </c>
      <c r="K116" s="45">
        <v>37017</v>
      </c>
      <c r="L116" s="40">
        <v>0</v>
      </c>
      <c r="M116" s="10" t="s">
        <v>147</v>
      </c>
      <c r="N116" s="310">
        <f t="shared" si="6"/>
        <v>0.083</v>
      </c>
    </row>
    <row r="117" spans="1:14" ht="15.75" customHeight="1">
      <c r="A117" s="262"/>
      <c r="C117" s="10">
        <v>2002</v>
      </c>
      <c r="D117" s="16">
        <v>0.102</v>
      </c>
      <c r="E117" s="12">
        <v>37428</v>
      </c>
      <c r="F117" s="16">
        <v>0.1</v>
      </c>
      <c r="G117" s="12">
        <v>37429</v>
      </c>
      <c r="H117" s="16">
        <v>0.099</v>
      </c>
      <c r="I117" s="12">
        <v>37452</v>
      </c>
      <c r="J117" s="16">
        <v>0.093</v>
      </c>
      <c r="K117" s="45">
        <v>37478</v>
      </c>
      <c r="L117" s="40">
        <v>11</v>
      </c>
      <c r="M117" s="10" t="s">
        <v>148</v>
      </c>
      <c r="N117" s="310">
        <f t="shared" si="6"/>
        <v>0.084</v>
      </c>
    </row>
    <row r="118" spans="1:14" ht="15.75" customHeight="1">
      <c r="A118" s="262"/>
      <c r="C118" s="10">
        <v>2003</v>
      </c>
      <c r="D118" s="16">
        <v>0.087</v>
      </c>
      <c r="E118" s="12">
        <v>37790</v>
      </c>
      <c r="F118" s="16">
        <v>0.087</v>
      </c>
      <c r="G118" s="12">
        <v>37797</v>
      </c>
      <c r="H118" s="16">
        <v>0.075</v>
      </c>
      <c r="I118" s="12">
        <v>37727</v>
      </c>
      <c r="J118" s="16">
        <v>0.074</v>
      </c>
      <c r="K118" s="45">
        <v>37725</v>
      </c>
      <c r="L118" s="40">
        <v>2</v>
      </c>
      <c r="M118" s="10" t="s">
        <v>149</v>
      </c>
      <c r="N118" s="310">
        <f t="shared" si="6"/>
        <v>0.081</v>
      </c>
    </row>
    <row r="119" spans="1:14" ht="15.75" customHeight="1">
      <c r="A119" s="262"/>
      <c r="C119" s="10">
        <v>2004</v>
      </c>
      <c r="D119" s="16">
        <v>0.071</v>
      </c>
      <c r="E119" s="12">
        <v>38093</v>
      </c>
      <c r="F119" s="16">
        <v>0.068</v>
      </c>
      <c r="G119" s="12">
        <v>38106</v>
      </c>
      <c r="H119" s="16">
        <v>0.068</v>
      </c>
      <c r="I119" s="12">
        <v>38170</v>
      </c>
      <c r="J119" s="16">
        <v>0.065</v>
      </c>
      <c r="K119" s="45">
        <v>38115</v>
      </c>
      <c r="L119" s="40">
        <v>0</v>
      </c>
      <c r="M119" s="10" t="s">
        <v>150</v>
      </c>
      <c r="N119" s="310">
        <f t="shared" si="6"/>
        <v>0.077</v>
      </c>
    </row>
    <row r="120" spans="1:14" ht="15.75" customHeight="1">
      <c r="A120" s="262"/>
      <c r="C120" s="10">
        <v>2005</v>
      </c>
      <c r="D120" s="26">
        <v>0.083</v>
      </c>
      <c r="E120" s="12">
        <v>38542</v>
      </c>
      <c r="F120" s="16">
        <v>0.081</v>
      </c>
      <c r="G120" s="12">
        <v>38529</v>
      </c>
      <c r="H120" s="16">
        <v>0.077</v>
      </c>
      <c r="I120" s="12">
        <v>38564</v>
      </c>
      <c r="J120" s="16">
        <v>0.076</v>
      </c>
      <c r="K120" s="45">
        <v>38527</v>
      </c>
      <c r="L120" s="40">
        <v>0</v>
      </c>
      <c r="M120" s="10" t="s">
        <v>151</v>
      </c>
      <c r="N120" s="310">
        <f t="shared" si="6"/>
        <v>0.071</v>
      </c>
    </row>
    <row r="121" spans="1:14" ht="15.75" customHeight="1">
      <c r="A121" s="262"/>
      <c r="C121" s="10">
        <v>2006</v>
      </c>
      <c r="D121" s="26">
        <v>0.082</v>
      </c>
      <c r="E121" s="12">
        <v>38916</v>
      </c>
      <c r="F121" s="16">
        <v>0.078</v>
      </c>
      <c r="G121" s="12">
        <v>38885</v>
      </c>
      <c r="H121" s="16">
        <v>0.075</v>
      </c>
      <c r="I121" s="12">
        <v>38914</v>
      </c>
      <c r="J121" s="16">
        <v>0.074</v>
      </c>
      <c r="K121" s="45">
        <v>38861</v>
      </c>
      <c r="L121" s="40">
        <v>0</v>
      </c>
      <c r="M121" s="10" t="s">
        <v>152</v>
      </c>
      <c r="N121" s="310">
        <f t="shared" si="6"/>
        <v>0.071</v>
      </c>
    </row>
    <row r="122" spans="1:14" ht="15.75" customHeight="1" thickBot="1">
      <c r="A122" s="262"/>
      <c r="C122" s="17">
        <v>2007</v>
      </c>
      <c r="D122" s="126">
        <v>0.085</v>
      </c>
      <c r="E122" s="19">
        <v>39330</v>
      </c>
      <c r="F122" s="27">
        <v>0.082</v>
      </c>
      <c r="G122" s="19">
        <v>39225</v>
      </c>
      <c r="H122" s="27">
        <v>0.081</v>
      </c>
      <c r="I122" s="19">
        <v>39250</v>
      </c>
      <c r="J122" s="27">
        <v>0.08</v>
      </c>
      <c r="K122" s="46">
        <v>39224</v>
      </c>
      <c r="L122" s="41">
        <v>1</v>
      </c>
      <c r="M122" s="17" t="s">
        <v>153</v>
      </c>
      <c r="N122" s="311">
        <f t="shared" si="6"/>
        <v>0.076</v>
      </c>
    </row>
    <row r="123" spans="1:14" ht="15.75" customHeight="1" thickBot="1">
      <c r="A123" s="262"/>
      <c r="C123" s="335" t="s">
        <v>219</v>
      </c>
      <c r="D123" s="336"/>
      <c r="E123" s="336"/>
      <c r="F123" s="336"/>
      <c r="G123" s="336"/>
      <c r="H123" s="336"/>
      <c r="I123" s="336"/>
      <c r="J123" s="336"/>
      <c r="K123" s="336"/>
      <c r="L123" s="336"/>
      <c r="M123" s="336"/>
      <c r="N123" s="337"/>
    </row>
    <row r="124" spans="1:8" ht="15.75" customHeight="1">
      <c r="A124" s="260"/>
      <c r="D124" s="95"/>
      <c r="F124" s="95"/>
      <c r="H124" s="95"/>
    </row>
    <row r="125" spans="1:8" ht="15.75" customHeight="1" thickBot="1">
      <c r="A125" s="260"/>
      <c r="D125" s="95"/>
      <c r="F125" s="95"/>
      <c r="H125" s="95"/>
    </row>
    <row r="126" spans="1:14" ht="15.75" customHeight="1">
      <c r="A126" s="273" t="s">
        <v>12</v>
      </c>
      <c r="C126" s="295"/>
      <c r="D126" s="296"/>
      <c r="E126" s="297"/>
      <c r="F126" s="296"/>
      <c r="G126" s="297"/>
      <c r="H126" s="296"/>
      <c r="I126" s="297"/>
      <c r="J126" s="298"/>
      <c r="K126" s="297"/>
      <c r="L126" s="305"/>
      <c r="M126" s="330" t="s">
        <v>56</v>
      </c>
      <c r="N126" s="331"/>
    </row>
    <row r="127" spans="1:14" ht="15.75" customHeight="1" thickBot="1">
      <c r="A127" s="265"/>
      <c r="B127" s="21"/>
      <c r="C127" s="4" t="s">
        <v>2</v>
      </c>
      <c r="D127" s="96" t="s">
        <v>3</v>
      </c>
      <c r="E127" s="5" t="s">
        <v>58</v>
      </c>
      <c r="F127" s="96" t="s">
        <v>4</v>
      </c>
      <c r="G127" s="5" t="s">
        <v>58</v>
      </c>
      <c r="H127" s="96" t="s">
        <v>5</v>
      </c>
      <c r="I127" s="5" t="s">
        <v>58</v>
      </c>
      <c r="J127" s="6" t="s">
        <v>6</v>
      </c>
      <c r="K127" s="5" t="s">
        <v>58</v>
      </c>
      <c r="L127" s="142" t="s">
        <v>272</v>
      </c>
      <c r="M127" s="22" t="s">
        <v>142</v>
      </c>
      <c r="N127" s="8" t="s">
        <v>57</v>
      </c>
    </row>
    <row r="128" spans="1:14" ht="15.75" customHeight="1">
      <c r="A128" s="272" t="s">
        <v>227</v>
      </c>
      <c r="C128" s="14">
        <v>1995</v>
      </c>
      <c r="D128" s="100">
        <v>0.106</v>
      </c>
      <c r="E128" s="53"/>
      <c r="F128" s="100">
        <v>0.101</v>
      </c>
      <c r="G128" s="53"/>
      <c r="H128" s="100">
        <v>0.099</v>
      </c>
      <c r="I128" s="53"/>
      <c r="J128" s="100">
        <v>0.099</v>
      </c>
      <c r="K128" s="115"/>
      <c r="L128" s="65">
        <v>15</v>
      </c>
      <c r="M128" s="14" t="s">
        <v>190</v>
      </c>
      <c r="N128" s="309">
        <f>TRUNC(AVERAGE(J128),3)</f>
        <v>0.099</v>
      </c>
    </row>
    <row r="129" spans="1:14" ht="15.75" customHeight="1">
      <c r="A129" s="265" t="s">
        <v>98</v>
      </c>
      <c r="C129" s="10">
        <v>1996</v>
      </c>
      <c r="D129" s="16">
        <v>0.122</v>
      </c>
      <c r="E129" s="12"/>
      <c r="F129" s="16">
        <v>0.101</v>
      </c>
      <c r="G129" s="12"/>
      <c r="H129" s="16">
        <v>0.099</v>
      </c>
      <c r="I129" s="12"/>
      <c r="J129" s="16">
        <v>0.096</v>
      </c>
      <c r="K129" s="45"/>
      <c r="L129" s="40">
        <v>10</v>
      </c>
      <c r="M129" s="10" t="s">
        <v>189</v>
      </c>
      <c r="N129" s="310">
        <f>TRUNC(AVERAGE(J128:J129),3)</f>
        <v>0.097</v>
      </c>
    </row>
    <row r="130" spans="3:14" ht="15.75" customHeight="1">
      <c r="C130" s="10">
        <v>1997</v>
      </c>
      <c r="D130" s="16">
        <v>0.105</v>
      </c>
      <c r="E130" s="12">
        <v>35988</v>
      </c>
      <c r="F130" s="16">
        <v>0.095</v>
      </c>
      <c r="G130" s="12">
        <v>36008</v>
      </c>
      <c r="H130" s="16">
        <v>0.092</v>
      </c>
      <c r="I130" s="12">
        <v>36001</v>
      </c>
      <c r="J130" s="16">
        <v>0.09</v>
      </c>
      <c r="K130" s="45">
        <v>35993</v>
      </c>
      <c r="L130" s="40">
        <v>8</v>
      </c>
      <c r="M130" s="10" t="s">
        <v>143</v>
      </c>
      <c r="N130" s="310">
        <f>TRUNC(AVERAGE(J128:J130),3)</f>
        <v>0.095</v>
      </c>
    </row>
    <row r="131" spans="1:14" ht="15.75" customHeight="1">
      <c r="A131" s="262"/>
      <c r="C131" s="10">
        <v>1998</v>
      </c>
      <c r="D131" s="16">
        <v>0.102</v>
      </c>
      <c r="E131" s="12">
        <v>36051</v>
      </c>
      <c r="F131" s="16">
        <v>0.097</v>
      </c>
      <c r="G131" s="12">
        <v>36050</v>
      </c>
      <c r="H131" s="16">
        <v>0.096</v>
      </c>
      <c r="I131" s="12">
        <v>35929</v>
      </c>
      <c r="J131" s="16">
        <v>0.095</v>
      </c>
      <c r="K131" s="45">
        <v>35930</v>
      </c>
      <c r="L131" s="40">
        <v>14</v>
      </c>
      <c r="M131" s="10" t="s">
        <v>144</v>
      </c>
      <c r="N131" s="310">
        <f aca="true" t="shared" si="7" ref="N131:N137">TRUNC(AVERAGE(J129:J131),3)</f>
        <v>0.093</v>
      </c>
    </row>
    <row r="132" spans="1:14" ht="15.75" customHeight="1">
      <c r="A132" s="262"/>
      <c r="C132" s="10">
        <v>1999</v>
      </c>
      <c r="D132" s="16">
        <v>0.101</v>
      </c>
      <c r="E132" s="12">
        <v>36309</v>
      </c>
      <c r="F132" s="16">
        <v>0.101</v>
      </c>
      <c r="G132" s="12">
        <v>36404</v>
      </c>
      <c r="H132" s="16">
        <v>0.096</v>
      </c>
      <c r="I132" s="12">
        <v>36321</v>
      </c>
      <c r="J132" s="16">
        <v>0.096</v>
      </c>
      <c r="K132" s="45">
        <v>36333</v>
      </c>
      <c r="L132" s="40">
        <v>11</v>
      </c>
      <c r="M132" s="10" t="s">
        <v>145</v>
      </c>
      <c r="N132" s="310">
        <f t="shared" si="7"/>
        <v>0.093</v>
      </c>
    </row>
    <row r="133" spans="1:14" ht="15.75" customHeight="1">
      <c r="A133" s="262"/>
      <c r="C133" s="10">
        <v>2000</v>
      </c>
      <c r="D133" s="16">
        <v>0.098</v>
      </c>
      <c r="E133" s="12">
        <v>36686</v>
      </c>
      <c r="F133" s="16">
        <v>0.091</v>
      </c>
      <c r="G133" s="12">
        <v>36678</v>
      </c>
      <c r="H133" s="16">
        <v>0.089</v>
      </c>
      <c r="I133" s="12">
        <v>36734</v>
      </c>
      <c r="J133" s="16">
        <v>0.083</v>
      </c>
      <c r="K133" s="45">
        <v>36685</v>
      </c>
      <c r="L133" s="40">
        <v>3</v>
      </c>
      <c r="M133" s="10" t="s">
        <v>146</v>
      </c>
      <c r="N133" s="310">
        <f t="shared" si="7"/>
        <v>0.091</v>
      </c>
    </row>
    <row r="134" spans="1:14" ht="15.75" customHeight="1">
      <c r="A134" s="262"/>
      <c r="C134" s="10">
        <v>2001</v>
      </c>
      <c r="D134" s="16">
        <v>0.098</v>
      </c>
      <c r="E134" s="12">
        <v>37103</v>
      </c>
      <c r="F134" s="16">
        <v>0.091</v>
      </c>
      <c r="G134" s="12">
        <v>37055</v>
      </c>
      <c r="H134" s="16">
        <v>0.089</v>
      </c>
      <c r="I134" s="12">
        <v>37111</v>
      </c>
      <c r="J134" s="16">
        <v>0.087</v>
      </c>
      <c r="K134" s="45">
        <v>37061</v>
      </c>
      <c r="L134" s="40">
        <v>6</v>
      </c>
      <c r="M134" s="10" t="s">
        <v>147</v>
      </c>
      <c r="N134" s="310">
        <f t="shared" si="7"/>
        <v>0.088</v>
      </c>
    </row>
    <row r="135" spans="1:14" ht="15.75" customHeight="1">
      <c r="A135" s="262"/>
      <c r="C135" s="10">
        <v>2002</v>
      </c>
      <c r="D135" s="16">
        <v>0.112</v>
      </c>
      <c r="E135" s="12">
        <v>37428</v>
      </c>
      <c r="F135" s="16">
        <v>0.105</v>
      </c>
      <c r="G135" s="12">
        <v>37429</v>
      </c>
      <c r="H135" s="16">
        <v>0.104</v>
      </c>
      <c r="I135" s="12">
        <v>37452</v>
      </c>
      <c r="J135" s="16">
        <v>0.1</v>
      </c>
      <c r="K135" s="45">
        <v>37478</v>
      </c>
      <c r="L135" s="40">
        <v>11</v>
      </c>
      <c r="M135" s="10" t="s">
        <v>148</v>
      </c>
      <c r="N135" s="310">
        <f t="shared" si="7"/>
        <v>0.09</v>
      </c>
    </row>
    <row r="136" spans="1:14" ht="15.75" customHeight="1">
      <c r="A136" s="262"/>
      <c r="C136" s="10">
        <v>2003</v>
      </c>
      <c r="D136" s="16">
        <v>0.104</v>
      </c>
      <c r="E136" s="12">
        <v>37790</v>
      </c>
      <c r="F136" s="16">
        <v>0.096</v>
      </c>
      <c r="G136" s="12">
        <v>37796</v>
      </c>
      <c r="H136" s="16">
        <v>0.094</v>
      </c>
      <c r="I136" s="12">
        <v>37797</v>
      </c>
      <c r="J136" s="16">
        <v>0.091</v>
      </c>
      <c r="K136" s="45">
        <v>37795</v>
      </c>
      <c r="L136" s="40">
        <v>5</v>
      </c>
      <c r="M136" s="10" t="s">
        <v>149</v>
      </c>
      <c r="N136" s="310">
        <f t="shared" si="7"/>
        <v>0.092</v>
      </c>
    </row>
    <row r="137" spans="1:14" ht="15.75" customHeight="1">
      <c r="A137" s="262"/>
      <c r="C137" s="10">
        <v>2004</v>
      </c>
      <c r="D137" s="16">
        <v>0.074</v>
      </c>
      <c r="E137" s="12">
        <v>38168</v>
      </c>
      <c r="F137" s="16">
        <v>0.074</v>
      </c>
      <c r="G137" s="12">
        <v>38170</v>
      </c>
      <c r="H137" s="16">
        <v>0.074</v>
      </c>
      <c r="I137" s="12">
        <v>38200</v>
      </c>
      <c r="J137" s="16">
        <v>0.073</v>
      </c>
      <c r="K137" s="45">
        <v>38093</v>
      </c>
      <c r="L137" s="40">
        <v>0</v>
      </c>
      <c r="M137" s="10" t="s">
        <v>150</v>
      </c>
      <c r="N137" s="310">
        <f t="shared" si="7"/>
        <v>0.088</v>
      </c>
    </row>
    <row r="138" spans="1:14" ht="15.75" customHeight="1">
      <c r="A138" s="262"/>
      <c r="C138" s="10">
        <v>2005</v>
      </c>
      <c r="D138" s="26">
        <v>0.087</v>
      </c>
      <c r="E138" s="12">
        <v>38527</v>
      </c>
      <c r="F138" s="16">
        <v>0.082</v>
      </c>
      <c r="G138" s="12">
        <v>38528</v>
      </c>
      <c r="H138" s="16">
        <v>0.081</v>
      </c>
      <c r="I138" s="12">
        <v>38533</v>
      </c>
      <c r="J138" s="16">
        <v>0.08</v>
      </c>
      <c r="K138" s="45">
        <v>38529</v>
      </c>
      <c r="L138" s="40">
        <v>1</v>
      </c>
      <c r="M138" s="10" t="s">
        <v>151</v>
      </c>
      <c r="N138" s="310">
        <f>TRUNC(AVERAGE(J136:J138),3)</f>
        <v>0.081</v>
      </c>
    </row>
    <row r="139" spans="1:14" ht="15.75" customHeight="1">
      <c r="A139" s="262"/>
      <c r="C139" s="10">
        <v>2006</v>
      </c>
      <c r="D139" s="26">
        <v>0.079</v>
      </c>
      <c r="E139" s="12">
        <v>38916</v>
      </c>
      <c r="F139" s="16">
        <v>0.078</v>
      </c>
      <c r="G139" s="12">
        <v>38885</v>
      </c>
      <c r="H139" s="16">
        <v>0.078</v>
      </c>
      <c r="I139" s="12">
        <v>38915</v>
      </c>
      <c r="J139" s="16">
        <v>0.076</v>
      </c>
      <c r="K139" s="45">
        <v>38861</v>
      </c>
      <c r="L139" s="40">
        <v>0</v>
      </c>
      <c r="M139" s="10" t="s">
        <v>152</v>
      </c>
      <c r="N139" s="310">
        <f>TRUNC(AVERAGE(J137:J139),3)</f>
        <v>0.076</v>
      </c>
    </row>
    <row r="140" spans="1:14" ht="15.75" customHeight="1" thickBot="1">
      <c r="A140" s="262"/>
      <c r="C140" s="17">
        <v>2007</v>
      </c>
      <c r="D140" s="126">
        <v>0.095</v>
      </c>
      <c r="E140" s="19">
        <v>39296</v>
      </c>
      <c r="F140" s="126">
        <v>0.084</v>
      </c>
      <c r="G140" s="19" t="s">
        <v>185</v>
      </c>
      <c r="H140" s="27">
        <v>0.083</v>
      </c>
      <c r="I140" s="19">
        <v>39224</v>
      </c>
      <c r="J140" s="27">
        <v>0.083</v>
      </c>
      <c r="K140" s="46">
        <v>39225</v>
      </c>
      <c r="L140" s="41">
        <v>1</v>
      </c>
      <c r="M140" s="17" t="s">
        <v>153</v>
      </c>
      <c r="N140" s="311">
        <f>TRUNC(AVERAGE(J138:J140),3)</f>
        <v>0.079</v>
      </c>
    </row>
    <row r="141" spans="1:14" ht="15.75" customHeight="1">
      <c r="A141" s="262"/>
      <c r="C141" s="11"/>
      <c r="D141" s="26"/>
      <c r="E141" s="12"/>
      <c r="F141" s="16"/>
      <c r="G141" s="12"/>
      <c r="H141" s="16"/>
      <c r="I141" s="12"/>
      <c r="J141" s="13"/>
      <c r="K141" s="12"/>
      <c r="L141" s="11"/>
      <c r="M141" s="11"/>
      <c r="N141" s="13"/>
    </row>
    <row r="142" spans="1:8" ht="15.75" customHeight="1" thickBot="1">
      <c r="A142" s="260"/>
      <c r="D142" s="95"/>
      <c r="F142" s="95"/>
      <c r="H142" s="95"/>
    </row>
    <row r="143" spans="1:14" ht="15.75" customHeight="1">
      <c r="A143" s="273" t="s">
        <v>12</v>
      </c>
      <c r="C143" s="295"/>
      <c r="D143" s="296"/>
      <c r="E143" s="297"/>
      <c r="F143" s="296"/>
      <c r="G143" s="297"/>
      <c r="H143" s="296"/>
      <c r="I143" s="297"/>
      <c r="J143" s="298"/>
      <c r="K143" s="297"/>
      <c r="L143" s="305"/>
      <c r="M143" s="330" t="s">
        <v>56</v>
      </c>
      <c r="N143" s="331"/>
    </row>
    <row r="144" spans="1:14" ht="15.75" customHeight="1" thickBot="1">
      <c r="A144" s="265"/>
      <c r="B144" s="21"/>
      <c r="C144" s="4" t="s">
        <v>2</v>
      </c>
      <c r="D144" s="96" t="s">
        <v>3</v>
      </c>
      <c r="E144" s="5" t="s">
        <v>58</v>
      </c>
      <c r="F144" s="96" t="s">
        <v>4</v>
      </c>
      <c r="G144" s="5" t="s">
        <v>58</v>
      </c>
      <c r="H144" s="96" t="s">
        <v>5</v>
      </c>
      <c r="I144" s="5" t="s">
        <v>58</v>
      </c>
      <c r="J144" s="6" t="s">
        <v>6</v>
      </c>
      <c r="K144" s="5" t="s">
        <v>58</v>
      </c>
      <c r="L144" s="142" t="s">
        <v>272</v>
      </c>
      <c r="M144" s="22" t="s">
        <v>142</v>
      </c>
      <c r="N144" s="8" t="s">
        <v>57</v>
      </c>
    </row>
    <row r="145" spans="1:14" ht="15.75" customHeight="1">
      <c r="A145" s="272" t="s">
        <v>228</v>
      </c>
      <c r="C145" s="14">
        <v>1995</v>
      </c>
      <c r="D145" s="100">
        <v>0.104</v>
      </c>
      <c r="E145" s="53"/>
      <c r="F145" s="100">
        <v>0.098</v>
      </c>
      <c r="G145" s="53"/>
      <c r="H145" s="100">
        <v>0.095</v>
      </c>
      <c r="I145" s="53"/>
      <c r="J145" s="100">
        <v>0.091</v>
      </c>
      <c r="K145" s="115"/>
      <c r="L145" s="65">
        <v>8</v>
      </c>
      <c r="M145" s="14" t="s">
        <v>190</v>
      </c>
      <c r="N145" s="309">
        <f>TRUNC(AVERAGE(J145),3)</f>
        <v>0.091</v>
      </c>
    </row>
    <row r="146" spans="1:14" ht="15.75" customHeight="1">
      <c r="A146" s="265" t="s">
        <v>97</v>
      </c>
      <c r="C146" s="10">
        <v>1996</v>
      </c>
      <c r="D146" s="16">
        <v>0.105</v>
      </c>
      <c r="E146" s="12"/>
      <c r="F146" s="16">
        <v>0.099</v>
      </c>
      <c r="G146" s="12"/>
      <c r="H146" s="16">
        <v>0.098</v>
      </c>
      <c r="I146" s="12"/>
      <c r="J146" s="16">
        <v>0.096</v>
      </c>
      <c r="K146" s="45"/>
      <c r="L146" s="40">
        <v>7</v>
      </c>
      <c r="M146" s="10" t="s">
        <v>189</v>
      </c>
      <c r="N146" s="310">
        <f>TRUNC(AVERAGE(J145:J146),3)</f>
        <v>0.093</v>
      </c>
    </row>
    <row r="147" spans="3:14" ht="15.75" customHeight="1">
      <c r="C147" s="10">
        <v>1997</v>
      </c>
      <c r="D147" s="16">
        <v>0.093</v>
      </c>
      <c r="E147" s="12">
        <v>35974</v>
      </c>
      <c r="F147" s="16">
        <v>0.093</v>
      </c>
      <c r="G147" s="12">
        <v>35996</v>
      </c>
      <c r="H147" s="16">
        <v>0.087</v>
      </c>
      <c r="I147" s="12">
        <v>36054</v>
      </c>
      <c r="J147" s="16">
        <v>0.085</v>
      </c>
      <c r="K147" s="45">
        <v>35939</v>
      </c>
      <c r="L147" s="40">
        <v>6</v>
      </c>
      <c r="M147" s="10" t="s">
        <v>143</v>
      </c>
      <c r="N147" s="310">
        <f>TRUNC(AVERAGE(J145:J147),3)</f>
        <v>0.09</v>
      </c>
    </row>
    <row r="148" spans="1:14" ht="15.75" customHeight="1">
      <c r="A148" s="262"/>
      <c r="C148" s="10">
        <v>1998</v>
      </c>
      <c r="D148" s="16">
        <v>0.092</v>
      </c>
      <c r="E148" s="12">
        <v>36050</v>
      </c>
      <c r="F148" s="16">
        <v>0.089</v>
      </c>
      <c r="G148" s="12">
        <v>36043</v>
      </c>
      <c r="H148" s="16">
        <v>0.088</v>
      </c>
      <c r="I148" s="12">
        <v>35930</v>
      </c>
      <c r="J148" s="16">
        <v>0.087</v>
      </c>
      <c r="K148" s="45">
        <v>36051</v>
      </c>
      <c r="L148" s="40">
        <v>7</v>
      </c>
      <c r="M148" s="10" t="s">
        <v>144</v>
      </c>
      <c r="N148" s="310">
        <f aca="true" t="shared" si="8" ref="N148:N154">TRUNC(AVERAGE(J146:J148),3)</f>
        <v>0.089</v>
      </c>
    </row>
    <row r="149" spans="1:14" ht="15.75" customHeight="1">
      <c r="A149" s="260"/>
      <c r="C149" s="10">
        <v>1999</v>
      </c>
      <c r="D149" s="16">
        <v>0.099</v>
      </c>
      <c r="E149" s="12">
        <v>36309</v>
      </c>
      <c r="F149" s="16">
        <v>0.096</v>
      </c>
      <c r="G149" s="12">
        <v>36333</v>
      </c>
      <c r="H149" s="16">
        <v>0.095</v>
      </c>
      <c r="I149" s="12">
        <v>36332</v>
      </c>
      <c r="J149" s="16">
        <v>0.094</v>
      </c>
      <c r="K149" s="45">
        <v>36321</v>
      </c>
      <c r="L149" s="40">
        <v>7</v>
      </c>
      <c r="M149" s="10" t="s">
        <v>145</v>
      </c>
      <c r="N149" s="310">
        <f t="shared" si="8"/>
        <v>0.088</v>
      </c>
    </row>
    <row r="150" spans="1:14" ht="15.75" customHeight="1">
      <c r="A150" s="260"/>
      <c r="C150" s="10">
        <v>2000</v>
      </c>
      <c r="D150" s="16">
        <v>0.088</v>
      </c>
      <c r="E150" s="12">
        <v>36686</v>
      </c>
      <c r="F150" s="16">
        <v>0.086</v>
      </c>
      <c r="G150" s="12">
        <v>36734</v>
      </c>
      <c r="H150" s="16">
        <v>0.085</v>
      </c>
      <c r="I150" s="12">
        <v>36678</v>
      </c>
      <c r="J150" s="16">
        <v>0.078</v>
      </c>
      <c r="K150" s="45">
        <v>36685</v>
      </c>
      <c r="L150" s="40">
        <v>3</v>
      </c>
      <c r="M150" s="10" t="s">
        <v>146</v>
      </c>
      <c r="N150" s="310">
        <f t="shared" si="8"/>
        <v>0.086</v>
      </c>
    </row>
    <row r="151" spans="1:14" ht="15.75" customHeight="1">
      <c r="A151" s="260"/>
      <c r="C151" s="10">
        <v>2001</v>
      </c>
      <c r="D151" s="16">
        <v>0.088</v>
      </c>
      <c r="E151" s="12">
        <v>37055</v>
      </c>
      <c r="F151" s="16">
        <v>0.087</v>
      </c>
      <c r="G151" s="12">
        <v>37017</v>
      </c>
      <c r="H151" s="16">
        <v>0.085</v>
      </c>
      <c r="I151" s="12">
        <v>37061</v>
      </c>
      <c r="J151" s="16">
        <v>0.081</v>
      </c>
      <c r="K151" s="45">
        <v>37109</v>
      </c>
      <c r="L151" s="40">
        <v>3</v>
      </c>
      <c r="M151" s="10" t="s">
        <v>147</v>
      </c>
      <c r="N151" s="310">
        <f t="shared" si="8"/>
        <v>0.084</v>
      </c>
    </row>
    <row r="152" spans="1:14" ht="15.75" customHeight="1">
      <c r="A152" s="260"/>
      <c r="C152" s="10">
        <v>2002</v>
      </c>
      <c r="D152" s="16">
        <v>0.117</v>
      </c>
      <c r="E152" s="12">
        <v>37428</v>
      </c>
      <c r="F152" s="16">
        <v>0.111</v>
      </c>
      <c r="G152" s="12">
        <v>37429</v>
      </c>
      <c r="H152" s="16">
        <v>0.1</v>
      </c>
      <c r="I152" s="12">
        <v>37452</v>
      </c>
      <c r="J152" s="16">
        <v>0.099</v>
      </c>
      <c r="K152" s="45">
        <v>37478</v>
      </c>
      <c r="L152" s="40">
        <v>12</v>
      </c>
      <c r="M152" s="10" t="s">
        <v>148</v>
      </c>
      <c r="N152" s="310">
        <f t="shared" si="8"/>
        <v>0.086</v>
      </c>
    </row>
    <row r="153" spans="1:14" ht="15.75" customHeight="1">
      <c r="A153" s="260"/>
      <c r="C153" s="10">
        <v>2003</v>
      </c>
      <c r="D153" s="16">
        <v>0.097</v>
      </c>
      <c r="E153" s="12">
        <v>37790</v>
      </c>
      <c r="F153" s="16">
        <v>0.089</v>
      </c>
      <c r="G153" s="12">
        <v>37797</v>
      </c>
      <c r="H153" s="16">
        <v>0.077</v>
      </c>
      <c r="I153" s="12">
        <v>37796</v>
      </c>
      <c r="J153" s="16">
        <v>0.075</v>
      </c>
      <c r="K153" s="45">
        <v>37861</v>
      </c>
      <c r="L153" s="40">
        <v>2</v>
      </c>
      <c r="M153" s="10" t="s">
        <v>149</v>
      </c>
      <c r="N153" s="310">
        <f t="shared" si="8"/>
        <v>0.085</v>
      </c>
    </row>
    <row r="154" spans="1:14" ht="15.75" customHeight="1">
      <c r="A154" s="260"/>
      <c r="C154" s="10">
        <v>2004</v>
      </c>
      <c r="D154" s="16">
        <v>0.07</v>
      </c>
      <c r="E154" s="12">
        <v>38170</v>
      </c>
      <c r="F154" s="16">
        <v>0.068</v>
      </c>
      <c r="G154" s="12">
        <v>38617</v>
      </c>
      <c r="H154" s="16">
        <v>0.066</v>
      </c>
      <c r="I154" s="12">
        <v>38144</v>
      </c>
      <c r="J154" s="16">
        <v>0.066</v>
      </c>
      <c r="K154" s="45">
        <v>38509</v>
      </c>
      <c r="L154" s="40">
        <v>0</v>
      </c>
      <c r="M154" s="10" t="s">
        <v>150</v>
      </c>
      <c r="N154" s="310">
        <f t="shared" si="8"/>
        <v>0.08</v>
      </c>
    </row>
    <row r="155" spans="1:14" ht="15.75" customHeight="1">
      <c r="A155" s="260"/>
      <c r="C155" s="10">
        <v>2005</v>
      </c>
      <c r="D155" s="26">
        <v>0.089</v>
      </c>
      <c r="E155" s="12">
        <v>38529</v>
      </c>
      <c r="F155" s="16">
        <v>0.084</v>
      </c>
      <c r="G155" s="12">
        <v>38542</v>
      </c>
      <c r="H155" s="16">
        <v>0.082</v>
      </c>
      <c r="I155" s="12">
        <v>38543</v>
      </c>
      <c r="J155" s="16">
        <v>0.081</v>
      </c>
      <c r="K155" s="45">
        <v>38459</v>
      </c>
      <c r="L155" s="40">
        <v>1</v>
      </c>
      <c r="M155" s="10" t="s">
        <v>151</v>
      </c>
      <c r="N155" s="310">
        <f>TRUNC(AVERAGE(J153:J155),3)</f>
        <v>0.074</v>
      </c>
    </row>
    <row r="156" spans="1:14" ht="15.75" customHeight="1">
      <c r="A156" s="260"/>
      <c r="C156" s="10">
        <v>2006</v>
      </c>
      <c r="D156" s="26">
        <v>0.082</v>
      </c>
      <c r="E156" s="12">
        <v>38914</v>
      </c>
      <c r="F156" s="16">
        <v>0.077</v>
      </c>
      <c r="G156" s="12">
        <v>38917</v>
      </c>
      <c r="H156" s="16">
        <v>0.076</v>
      </c>
      <c r="I156" s="12">
        <v>38916</v>
      </c>
      <c r="J156" s="16">
        <v>0.076</v>
      </c>
      <c r="K156" s="45">
        <v>38946</v>
      </c>
      <c r="L156" s="40">
        <v>0</v>
      </c>
      <c r="M156" s="10" t="s">
        <v>152</v>
      </c>
      <c r="N156" s="310">
        <f>TRUNC(AVERAGE(J154:J156),3)</f>
        <v>0.074</v>
      </c>
    </row>
    <row r="157" spans="1:14" ht="15.75" customHeight="1" thickBot="1">
      <c r="A157" s="260"/>
      <c r="C157" s="17">
        <v>2007</v>
      </c>
      <c r="D157" s="126">
        <v>0.081</v>
      </c>
      <c r="E157" s="19">
        <v>39330</v>
      </c>
      <c r="F157" s="27">
        <v>0.077</v>
      </c>
      <c r="G157" s="19">
        <v>39250</v>
      </c>
      <c r="H157" s="27">
        <v>0.076</v>
      </c>
      <c r="I157" s="19">
        <v>39224</v>
      </c>
      <c r="J157" s="27">
        <v>0.076</v>
      </c>
      <c r="K157" s="46">
        <v>39225</v>
      </c>
      <c r="L157" s="41">
        <v>0</v>
      </c>
      <c r="M157" s="17" t="s">
        <v>153</v>
      </c>
      <c r="N157" s="311">
        <f>TRUNC(AVERAGE(J155:J157),3)</f>
        <v>0.077</v>
      </c>
    </row>
    <row r="158" spans="1:14" ht="15.75" customHeight="1">
      <c r="A158" s="260"/>
      <c r="C158" s="11"/>
      <c r="D158" s="26"/>
      <c r="E158" s="12"/>
      <c r="F158" s="16"/>
      <c r="G158" s="12"/>
      <c r="H158" s="16"/>
      <c r="I158" s="12"/>
      <c r="J158" s="13"/>
      <c r="K158" s="12"/>
      <c r="L158" s="11"/>
      <c r="M158" s="11"/>
      <c r="N158" s="13"/>
    </row>
    <row r="159" spans="1:8" ht="15.75" customHeight="1" thickBot="1">
      <c r="A159" s="260"/>
      <c r="D159" s="95"/>
      <c r="F159" s="95"/>
      <c r="H159" s="95"/>
    </row>
    <row r="160" spans="1:14" ht="15.75" customHeight="1">
      <c r="A160" s="273" t="s">
        <v>12</v>
      </c>
      <c r="C160" s="295"/>
      <c r="D160" s="296"/>
      <c r="E160" s="297"/>
      <c r="F160" s="296"/>
      <c r="G160" s="297"/>
      <c r="H160" s="296"/>
      <c r="I160" s="297"/>
      <c r="J160" s="298"/>
      <c r="K160" s="297"/>
      <c r="L160" s="305"/>
      <c r="M160" s="330" t="s">
        <v>56</v>
      </c>
      <c r="N160" s="331"/>
    </row>
    <row r="161" spans="1:14" ht="15.75" customHeight="1" thickBot="1">
      <c r="A161" s="262"/>
      <c r="B161" s="21"/>
      <c r="C161" s="4" t="s">
        <v>2</v>
      </c>
      <c r="D161" s="96" t="s">
        <v>3</v>
      </c>
      <c r="E161" s="5" t="s">
        <v>58</v>
      </c>
      <c r="F161" s="96" t="s">
        <v>4</v>
      </c>
      <c r="G161" s="5" t="s">
        <v>58</v>
      </c>
      <c r="H161" s="96" t="s">
        <v>5</v>
      </c>
      <c r="I161" s="5" t="s">
        <v>58</v>
      </c>
      <c r="J161" s="6" t="s">
        <v>6</v>
      </c>
      <c r="K161" s="5" t="s">
        <v>58</v>
      </c>
      <c r="L161" s="142" t="s">
        <v>272</v>
      </c>
      <c r="M161" s="22" t="s">
        <v>142</v>
      </c>
      <c r="N161" s="8" t="s">
        <v>57</v>
      </c>
    </row>
    <row r="162" spans="1:14" ht="15.75" customHeight="1">
      <c r="A162" s="272" t="s">
        <v>225</v>
      </c>
      <c r="C162" s="14">
        <v>1995</v>
      </c>
      <c r="D162" s="100">
        <v>0.104</v>
      </c>
      <c r="E162" s="53"/>
      <c r="F162" s="100">
        <v>0.096</v>
      </c>
      <c r="G162" s="53"/>
      <c r="H162" s="100">
        <v>0.094</v>
      </c>
      <c r="I162" s="53"/>
      <c r="J162" s="100">
        <v>0.091</v>
      </c>
      <c r="K162" s="115"/>
      <c r="L162" s="65">
        <v>12</v>
      </c>
      <c r="M162" s="14" t="s">
        <v>190</v>
      </c>
      <c r="N162" s="309">
        <f>TRUNC(AVERAGE(J162),3)</f>
        <v>0.091</v>
      </c>
    </row>
    <row r="163" spans="1:14" ht="15.75" customHeight="1">
      <c r="A163" s="265" t="s">
        <v>99</v>
      </c>
      <c r="C163" s="10">
        <v>1996</v>
      </c>
      <c r="D163" s="16">
        <v>0.125</v>
      </c>
      <c r="E163" s="12"/>
      <c r="F163" s="16">
        <v>0.099</v>
      </c>
      <c r="G163" s="12"/>
      <c r="H163" s="16">
        <v>0.094</v>
      </c>
      <c r="I163" s="12"/>
      <c r="J163" s="16">
        <v>0.09</v>
      </c>
      <c r="K163" s="45"/>
      <c r="L163" s="40">
        <v>6</v>
      </c>
      <c r="M163" s="10" t="s">
        <v>189</v>
      </c>
      <c r="N163" s="310">
        <f>TRUNC(AVERAGE(J162:J163),3)</f>
        <v>0.09</v>
      </c>
    </row>
    <row r="164" spans="3:14" ht="15.75" customHeight="1">
      <c r="C164" s="10">
        <v>1997</v>
      </c>
      <c r="D164" s="16">
        <v>0.094</v>
      </c>
      <c r="E164" s="12">
        <v>35988</v>
      </c>
      <c r="F164" s="16">
        <v>0.089</v>
      </c>
      <c r="G164" s="12">
        <v>36008</v>
      </c>
      <c r="H164" s="16">
        <v>0.088</v>
      </c>
      <c r="I164" s="12">
        <v>35993</v>
      </c>
      <c r="J164" s="16">
        <v>0.086</v>
      </c>
      <c r="K164" s="45">
        <v>36010</v>
      </c>
      <c r="L164" s="40">
        <v>5</v>
      </c>
      <c r="M164" s="10" t="s">
        <v>143</v>
      </c>
      <c r="N164" s="310">
        <f>TRUNC(AVERAGE(J162:J164),3)</f>
        <v>0.089</v>
      </c>
    </row>
    <row r="165" spans="1:14" ht="15.75" customHeight="1">
      <c r="A165" s="262"/>
      <c r="C165" s="10">
        <v>1998</v>
      </c>
      <c r="D165" s="16">
        <v>0.095</v>
      </c>
      <c r="E165" s="12">
        <v>35929</v>
      </c>
      <c r="F165" s="16">
        <v>0.094</v>
      </c>
      <c r="G165" s="12">
        <v>35930</v>
      </c>
      <c r="H165" s="16">
        <v>0.093</v>
      </c>
      <c r="I165" s="12">
        <v>36050</v>
      </c>
      <c r="J165" s="16">
        <v>0.093</v>
      </c>
      <c r="K165" s="45">
        <v>36051</v>
      </c>
      <c r="L165" s="40">
        <v>8</v>
      </c>
      <c r="M165" s="10" t="s">
        <v>144</v>
      </c>
      <c r="N165" s="310">
        <f aca="true" t="shared" si="9" ref="N165:N171">TRUNC(AVERAGE(J163:J165),3)</f>
        <v>0.089</v>
      </c>
    </row>
    <row r="166" spans="1:14" ht="15.75" customHeight="1">
      <c r="A166" s="262"/>
      <c r="C166" s="10">
        <v>1999</v>
      </c>
      <c r="D166" s="16">
        <v>0.099</v>
      </c>
      <c r="E166" s="12">
        <v>36309</v>
      </c>
      <c r="F166" s="16">
        <v>0.098</v>
      </c>
      <c r="G166" s="12">
        <v>36321</v>
      </c>
      <c r="H166" s="16">
        <v>0.096</v>
      </c>
      <c r="I166" s="12">
        <v>36333</v>
      </c>
      <c r="J166" s="16">
        <v>0.096</v>
      </c>
      <c r="K166" s="45">
        <v>36404</v>
      </c>
      <c r="L166" s="40">
        <v>8</v>
      </c>
      <c r="M166" s="10" t="s">
        <v>145</v>
      </c>
      <c r="N166" s="310">
        <f t="shared" si="9"/>
        <v>0.091</v>
      </c>
    </row>
    <row r="167" spans="1:14" ht="15.75" customHeight="1">
      <c r="A167" s="262"/>
      <c r="C167" s="10">
        <v>2000</v>
      </c>
      <c r="D167" s="16">
        <v>0.092</v>
      </c>
      <c r="E167" s="12">
        <v>36686</v>
      </c>
      <c r="F167" s="16">
        <v>0.091</v>
      </c>
      <c r="G167" s="12">
        <v>36678</v>
      </c>
      <c r="H167" s="16">
        <v>0.083</v>
      </c>
      <c r="I167" s="12">
        <v>36734</v>
      </c>
      <c r="J167" s="16">
        <v>0.082</v>
      </c>
      <c r="K167" s="45">
        <v>36685</v>
      </c>
      <c r="L167" s="40">
        <v>2</v>
      </c>
      <c r="M167" s="10" t="s">
        <v>146</v>
      </c>
      <c r="N167" s="310">
        <f t="shared" si="9"/>
        <v>0.09</v>
      </c>
    </row>
    <row r="168" spans="1:14" ht="15.75" customHeight="1">
      <c r="A168" s="262"/>
      <c r="C168" s="10">
        <v>2001</v>
      </c>
      <c r="D168" s="16">
        <v>0.094</v>
      </c>
      <c r="E168" s="12">
        <v>37103</v>
      </c>
      <c r="F168" s="16">
        <v>0.085</v>
      </c>
      <c r="G168" s="12">
        <v>37017</v>
      </c>
      <c r="H168" s="16">
        <v>0.081</v>
      </c>
      <c r="I168" s="12">
        <v>37840</v>
      </c>
      <c r="J168" s="16">
        <v>0.081</v>
      </c>
      <c r="K168" s="45">
        <v>37839</v>
      </c>
      <c r="L168" s="40">
        <v>2</v>
      </c>
      <c r="M168" s="10" t="s">
        <v>147</v>
      </c>
      <c r="N168" s="310">
        <f t="shared" si="9"/>
        <v>0.086</v>
      </c>
    </row>
    <row r="169" spans="1:14" ht="15.75" customHeight="1">
      <c r="A169" s="262"/>
      <c r="C169" s="10">
        <v>2002</v>
      </c>
      <c r="D169" s="16">
        <v>0.131</v>
      </c>
      <c r="E169" s="12">
        <v>37428</v>
      </c>
      <c r="F169" s="16">
        <v>0.111</v>
      </c>
      <c r="G169" s="12">
        <v>37452</v>
      </c>
      <c r="H169" s="16">
        <v>0.107</v>
      </c>
      <c r="I169" s="12">
        <v>37453</v>
      </c>
      <c r="J169" s="16">
        <v>0.106</v>
      </c>
      <c r="K169" s="45">
        <v>37429</v>
      </c>
      <c r="L169" s="40">
        <v>16</v>
      </c>
      <c r="M169" s="10" t="s">
        <v>148</v>
      </c>
      <c r="N169" s="310">
        <f t="shared" si="9"/>
        <v>0.089</v>
      </c>
    </row>
    <row r="170" spans="1:14" ht="15.75" customHeight="1">
      <c r="A170" s="262"/>
      <c r="C170" s="10">
        <v>2003</v>
      </c>
      <c r="D170" s="16">
        <v>0.101</v>
      </c>
      <c r="E170" s="12">
        <v>37790</v>
      </c>
      <c r="F170" s="16">
        <v>0.088</v>
      </c>
      <c r="G170" s="12">
        <v>37796</v>
      </c>
      <c r="H170" s="16">
        <v>0.087</v>
      </c>
      <c r="I170" s="12">
        <v>37797</v>
      </c>
      <c r="J170" s="16">
        <v>0.082</v>
      </c>
      <c r="K170" s="45">
        <v>37795</v>
      </c>
      <c r="L170" s="40">
        <v>3</v>
      </c>
      <c r="M170" s="10" t="s">
        <v>149</v>
      </c>
      <c r="N170" s="310">
        <f t="shared" si="9"/>
        <v>0.089</v>
      </c>
    </row>
    <row r="171" spans="1:14" ht="15.75" customHeight="1">
      <c r="A171" s="262"/>
      <c r="C171" s="10">
        <v>2004</v>
      </c>
      <c r="D171" s="16">
        <v>0.075</v>
      </c>
      <c r="E171" s="12">
        <v>38168</v>
      </c>
      <c r="F171" s="16">
        <v>0.075</v>
      </c>
      <c r="G171" s="12">
        <v>38169</v>
      </c>
      <c r="H171" s="16">
        <v>0.073</v>
      </c>
      <c r="I171" s="12">
        <v>38252</v>
      </c>
      <c r="J171" s="16">
        <v>0.071</v>
      </c>
      <c r="K171" s="45">
        <v>38093</v>
      </c>
      <c r="L171" s="40">
        <v>0</v>
      </c>
      <c r="M171" s="10" t="s">
        <v>150</v>
      </c>
      <c r="N171" s="310">
        <f t="shared" si="9"/>
        <v>0.086</v>
      </c>
    </row>
    <row r="172" spans="1:14" ht="15.75" customHeight="1">
      <c r="A172" s="262"/>
      <c r="C172" s="10">
        <v>2005</v>
      </c>
      <c r="D172" s="26">
        <v>0.082</v>
      </c>
      <c r="E172" s="12">
        <v>38527</v>
      </c>
      <c r="F172" s="16">
        <v>0.081</v>
      </c>
      <c r="G172" s="12">
        <v>38528</v>
      </c>
      <c r="H172" s="16">
        <v>0.081</v>
      </c>
      <c r="I172" s="12">
        <v>38530</v>
      </c>
      <c r="J172" s="16">
        <v>0.08</v>
      </c>
      <c r="K172" s="45">
        <v>38529</v>
      </c>
      <c r="L172" s="40">
        <v>0</v>
      </c>
      <c r="M172" s="10" t="s">
        <v>151</v>
      </c>
      <c r="N172" s="310">
        <f>TRUNC(AVERAGE(J170:J172),3)</f>
        <v>0.077</v>
      </c>
    </row>
    <row r="173" spans="1:14" ht="15.75" customHeight="1">
      <c r="A173" s="260"/>
      <c r="C173" s="10">
        <v>2006</v>
      </c>
      <c r="D173" s="26">
        <v>0.078</v>
      </c>
      <c r="E173" s="12">
        <v>38916</v>
      </c>
      <c r="F173" s="16">
        <v>0.073</v>
      </c>
      <c r="G173" s="12">
        <v>38915</v>
      </c>
      <c r="H173" s="16">
        <v>0.073</v>
      </c>
      <c r="I173" s="12">
        <v>38914</v>
      </c>
      <c r="J173" s="16">
        <v>0.072</v>
      </c>
      <c r="K173" s="45">
        <v>38885</v>
      </c>
      <c r="L173" s="40">
        <v>0</v>
      </c>
      <c r="M173" s="10" t="s">
        <v>152</v>
      </c>
      <c r="N173" s="310">
        <f>TRUNC(AVERAGE(J171:J173),3)</f>
        <v>0.074</v>
      </c>
    </row>
    <row r="174" spans="1:14" ht="15.75" customHeight="1" thickBot="1">
      <c r="A174" s="260"/>
      <c r="C174" s="17">
        <v>2007</v>
      </c>
      <c r="D174" s="126">
        <v>0.083</v>
      </c>
      <c r="E174" s="19">
        <v>39296</v>
      </c>
      <c r="F174" s="126">
        <v>0.081</v>
      </c>
      <c r="G174" s="19">
        <v>39322</v>
      </c>
      <c r="H174" s="27">
        <v>0.08</v>
      </c>
      <c r="I174" s="19">
        <v>39323</v>
      </c>
      <c r="J174" s="27">
        <v>0.08</v>
      </c>
      <c r="K174" s="46">
        <v>39330</v>
      </c>
      <c r="L174" s="41">
        <v>0</v>
      </c>
      <c r="M174" s="17" t="s">
        <v>153</v>
      </c>
      <c r="N174" s="311">
        <f>TRUNC(AVERAGE(J172:J174),3)</f>
        <v>0.077</v>
      </c>
    </row>
    <row r="175" spans="1:14" ht="15.75" customHeight="1">
      <c r="A175" s="260"/>
      <c r="C175" s="11"/>
      <c r="D175" s="26"/>
      <c r="E175" s="12"/>
      <c r="F175" s="16"/>
      <c r="G175" s="12"/>
      <c r="H175" s="16"/>
      <c r="I175" s="12"/>
      <c r="J175" s="13"/>
      <c r="K175" s="12"/>
      <c r="L175" s="11"/>
      <c r="M175" s="11"/>
      <c r="N175" s="13"/>
    </row>
    <row r="176" spans="1:14" ht="15.75" customHeight="1" thickBot="1">
      <c r="A176" s="260"/>
      <c r="C176" s="60"/>
      <c r="D176" s="102"/>
      <c r="E176" s="60"/>
      <c r="F176" s="102"/>
      <c r="G176" s="60"/>
      <c r="H176" s="102"/>
      <c r="I176" s="60"/>
      <c r="J176" s="60"/>
      <c r="K176" s="60"/>
      <c r="L176" s="60"/>
      <c r="M176" s="60"/>
      <c r="N176" s="60"/>
    </row>
    <row r="177" spans="1:14" ht="15.75" customHeight="1">
      <c r="A177" s="273" t="s">
        <v>20</v>
      </c>
      <c r="C177" s="295"/>
      <c r="D177" s="296"/>
      <c r="E177" s="297"/>
      <c r="F177" s="296"/>
      <c r="G177" s="297"/>
      <c r="H177" s="296"/>
      <c r="I177" s="297"/>
      <c r="J177" s="298"/>
      <c r="K177" s="297"/>
      <c r="L177" s="305"/>
      <c r="M177" s="330" t="s">
        <v>56</v>
      </c>
      <c r="N177" s="331"/>
    </row>
    <row r="178" spans="1:14" ht="15.75" customHeight="1" thickBot="1">
      <c r="A178" s="262"/>
      <c r="B178" s="21"/>
      <c r="C178" s="4" t="s">
        <v>2</v>
      </c>
      <c r="D178" s="96" t="s">
        <v>3</v>
      </c>
      <c r="E178" s="5" t="s">
        <v>58</v>
      </c>
      <c r="F178" s="96" t="s">
        <v>4</v>
      </c>
      <c r="G178" s="5" t="s">
        <v>58</v>
      </c>
      <c r="H178" s="96" t="s">
        <v>5</v>
      </c>
      <c r="I178" s="5" t="s">
        <v>58</v>
      </c>
      <c r="J178" s="6" t="s">
        <v>6</v>
      </c>
      <c r="K178" s="5" t="s">
        <v>58</v>
      </c>
      <c r="L178" s="142" t="s">
        <v>272</v>
      </c>
      <c r="M178" s="22" t="s">
        <v>142</v>
      </c>
      <c r="N178" s="8" t="s">
        <v>57</v>
      </c>
    </row>
    <row r="179" spans="1:14" ht="15.75" customHeight="1">
      <c r="A179" s="272" t="s">
        <v>21</v>
      </c>
      <c r="C179" s="14">
        <v>1997</v>
      </c>
      <c r="D179" s="100">
        <v>0.091</v>
      </c>
      <c r="E179" s="53">
        <v>35974</v>
      </c>
      <c r="F179" s="100">
        <v>0.089</v>
      </c>
      <c r="G179" s="53">
        <v>35939</v>
      </c>
      <c r="H179" s="100">
        <v>0.088</v>
      </c>
      <c r="I179" s="53">
        <v>35970</v>
      </c>
      <c r="J179" s="100">
        <v>0.088</v>
      </c>
      <c r="K179" s="115">
        <v>35993</v>
      </c>
      <c r="L179" s="65">
        <v>7</v>
      </c>
      <c r="M179" s="14" t="s">
        <v>163</v>
      </c>
      <c r="N179" s="309">
        <f>TRUNC(AVERAGE(J179),3)</f>
        <v>0.088</v>
      </c>
    </row>
    <row r="180" spans="1:14" ht="15.75" customHeight="1">
      <c r="A180" s="265" t="s">
        <v>104</v>
      </c>
      <c r="C180" s="10">
        <v>1998</v>
      </c>
      <c r="D180" s="16">
        <v>0.097</v>
      </c>
      <c r="E180" s="12">
        <v>35934</v>
      </c>
      <c r="F180" s="16">
        <v>0.093</v>
      </c>
      <c r="G180" s="12">
        <v>36050</v>
      </c>
      <c r="H180" s="16">
        <v>0.092</v>
      </c>
      <c r="I180" s="12">
        <v>36051</v>
      </c>
      <c r="J180" s="16">
        <v>0.09</v>
      </c>
      <c r="K180" s="45">
        <v>36029</v>
      </c>
      <c r="L180" s="40">
        <v>10</v>
      </c>
      <c r="M180" s="10" t="s">
        <v>166</v>
      </c>
      <c r="N180" s="310">
        <f>TRUNC(AVERAGE(J179:J180),3)</f>
        <v>0.089</v>
      </c>
    </row>
    <row r="181" spans="3:14" ht="15.75" customHeight="1">
      <c r="C181" s="10">
        <v>1999</v>
      </c>
      <c r="D181" s="16">
        <v>0.097</v>
      </c>
      <c r="E181" s="12">
        <v>36309</v>
      </c>
      <c r="F181" s="16">
        <v>0.097</v>
      </c>
      <c r="G181" s="12">
        <v>36405</v>
      </c>
      <c r="H181" s="16">
        <v>0.097</v>
      </c>
      <c r="I181" s="12">
        <v>36407</v>
      </c>
      <c r="J181" s="16">
        <v>0.093</v>
      </c>
      <c r="K181" s="45">
        <v>36291</v>
      </c>
      <c r="L181" s="40">
        <v>11</v>
      </c>
      <c r="M181" s="10" t="s">
        <v>145</v>
      </c>
      <c r="N181" s="310">
        <f aca="true" t="shared" si="10" ref="N181:N186">TRUNC(AVERAGE(J179:J181),3)</f>
        <v>0.09</v>
      </c>
    </row>
    <row r="182" spans="1:14" ht="15.75" customHeight="1">
      <c r="A182" s="262"/>
      <c r="C182" s="10">
        <v>2000</v>
      </c>
      <c r="D182" s="16">
        <v>0.093</v>
      </c>
      <c r="E182" s="12">
        <v>36678</v>
      </c>
      <c r="F182" s="16">
        <v>0.093</v>
      </c>
      <c r="G182" s="12">
        <v>36686</v>
      </c>
      <c r="H182" s="16">
        <v>0.09</v>
      </c>
      <c r="I182" s="12">
        <v>36734</v>
      </c>
      <c r="J182" s="16">
        <v>0.088</v>
      </c>
      <c r="K182" s="45">
        <v>36685</v>
      </c>
      <c r="L182" s="40">
        <v>5</v>
      </c>
      <c r="M182" s="10" t="s">
        <v>146</v>
      </c>
      <c r="N182" s="310">
        <f t="shared" si="10"/>
        <v>0.09</v>
      </c>
    </row>
    <row r="183" spans="1:14" ht="15.75" customHeight="1">
      <c r="A183" s="262"/>
      <c r="C183" s="10">
        <v>2001</v>
      </c>
      <c r="D183" s="16">
        <v>0.089</v>
      </c>
      <c r="E183" s="12">
        <v>37109</v>
      </c>
      <c r="F183" s="16">
        <v>0.088</v>
      </c>
      <c r="G183" s="12">
        <v>37061</v>
      </c>
      <c r="H183" s="16">
        <v>0.084</v>
      </c>
      <c r="I183" s="12">
        <v>37055</v>
      </c>
      <c r="J183" s="16">
        <v>0.082</v>
      </c>
      <c r="K183" s="45">
        <v>37014</v>
      </c>
      <c r="L183" s="40">
        <v>2</v>
      </c>
      <c r="M183" s="10" t="s">
        <v>147</v>
      </c>
      <c r="N183" s="310">
        <f t="shared" si="10"/>
        <v>0.087</v>
      </c>
    </row>
    <row r="184" spans="1:14" ht="15.75" customHeight="1">
      <c r="A184" s="262"/>
      <c r="C184" s="10">
        <v>2002</v>
      </c>
      <c r="D184" s="16">
        <v>0.101</v>
      </c>
      <c r="E184" s="12">
        <v>37428</v>
      </c>
      <c r="F184" s="16">
        <v>0.101</v>
      </c>
      <c r="G184" s="12">
        <v>37429</v>
      </c>
      <c r="H184" s="16">
        <v>0.096</v>
      </c>
      <c r="I184" s="12">
        <v>37452</v>
      </c>
      <c r="J184" s="16">
        <v>0.094</v>
      </c>
      <c r="K184" s="45">
        <v>37444</v>
      </c>
      <c r="L184" s="40">
        <v>13</v>
      </c>
      <c r="M184" s="10" t="s">
        <v>148</v>
      </c>
      <c r="N184" s="310">
        <f t="shared" si="10"/>
        <v>0.088</v>
      </c>
    </row>
    <row r="185" spans="1:14" ht="15.75" customHeight="1">
      <c r="A185" s="262"/>
      <c r="C185" s="10">
        <v>2003</v>
      </c>
      <c r="D185" s="16">
        <v>0.088</v>
      </c>
      <c r="E185" s="12">
        <v>37790</v>
      </c>
      <c r="F185" s="16">
        <v>0.088</v>
      </c>
      <c r="G185" s="12">
        <v>37797</v>
      </c>
      <c r="H185" s="16">
        <v>0.083</v>
      </c>
      <c r="I185" s="12">
        <v>37725</v>
      </c>
      <c r="J185" s="16">
        <v>0.081</v>
      </c>
      <c r="K185" s="45">
        <v>37805</v>
      </c>
      <c r="L185" s="40">
        <v>2</v>
      </c>
      <c r="M185" s="10" t="s">
        <v>149</v>
      </c>
      <c r="N185" s="310">
        <f t="shared" si="10"/>
        <v>0.085</v>
      </c>
    </row>
    <row r="186" spans="1:14" ht="15.75" customHeight="1">
      <c r="A186" s="262"/>
      <c r="C186" s="10">
        <v>2004</v>
      </c>
      <c r="D186" s="16">
        <v>0.075</v>
      </c>
      <c r="E186" s="12">
        <v>38533</v>
      </c>
      <c r="F186" s="16">
        <v>0.073</v>
      </c>
      <c r="G186" s="12">
        <v>38617</v>
      </c>
      <c r="H186" s="16">
        <v>0.072</v>
      </c>
      <c r="I186" s="12">
        <v>38458</v>
      </c>
      <c r="J186" s="16">
        <v>0.072</v>
      </c>
      <c r="K186" s="45">
        <v>38567</v>
      </c>
      <c r="L186" s="40">
        <v>0</v>
      </c>
      <c r="M186" s="10" t="s">
        <v>150</v>
      </c>
      <c r="N186" s="310">
        <f t="shared" si="10"/>
        <v>0.082</v>
      </c>
    </row>
    <row r="187" spans="1:14" ht="15.75" customHeight="1">
      <c r="A187" s="262"/>
      <c r="C187" s="10">
        <v>2005</v>
      </c>
      <c r="D187" s="26">
        <v>0.084</v>
      </c>
      <c r="E187" s="12">
        <v>38542</v>
      </c>
      <c r="F187" s="16">
        <v>0.081</v>
      </c>
      <c r="G187" s="12">
        <v>38529</v>
      </c>
      <c r="H187" s="16">
        <v>0.081</v>
      </c>
      <c r="I187" s="12">
        <v>38604</v>
      </c>
      <c r="J187" s="16">
        <v>0.078</v>
      </c>
      <c r="K187" s="45">
        <v>38563</v>
      </c>
      <c r="L187" s="40">
        <v>0</v>
      </c>
      <c r="M187" s="10" t="s">
        <v>151</v>
      </c>
      <c r="N187" s="310">
        <f>TRUNC(AVERAGE(J185:J187),3)</f>
        <v>0.077</v>
      </c>
    </row>
    <row r="188" spans="1:14" ht="15.75" customHeight="1">
      <c r="A188" s="260"/>
      <c r="C188" s="10">
        <v>2006</v>
      </c>
      <c r="D188" s="26">
        <v>0.079</v>
      </c>
      <c r="E188" s="12">
        <v>38885</v>
      </c>
      <c r="F188" s="16">
        <v>0.077</v>
      </c>
      <c r="G188" s="12">
        <v>38874</v>
      </c>
      <c r="H188" s="16">
        <v>0.077</v>
      </c>
      <c r="I188" s="12">
        <v>38916</v>
      </c>
      <c r="J188" s="16">
        <v>0.077</v>
      </c>
      <c r="K188" s="45">
        <v>38917</v>
      </c>
      <c r="L188" s="40">
        <v>0</v>
      </c>
      <c r="M188" s="10" t="s">
        <v>152</v>
      </c>
      <c r="N188" s="310">
        <f>TRUNC(AVERAGE(J186:J188),3)</f>
        <v>0.075</v>
      </c>
    </row>
    <row r="189" spans="1:14" ht="15.75" customHeight="1" thickBot="1">
      <c r="A189" s="260"/>
      <c r="C189" s="17">
        <v>2007</v>
      </c>
      <c r="D189" s="126">
        <v>0.086</v>
      </c>
      <c r="E189" s="19">
        <v>39250</v>
      </c>
      <c r="F189" s="27">
        <v>0.086</v>
      </c>
      <c r="G189" s="19">
        <v>39330</v>
      </c>
      <c r="H189" s="27">
        <v>0.084</v>
      </c>
      <c r="I189" s="19">
        <v>39224</v>
      </c>
      <c r="J189" s="27">
        <v>0.084</v>
      </c>
      <c r="K189" s="46">
        <v>39248</v>
      </c>
      <c r="L189" s="41">
        <v>2</v>
      </c>
      <c r="M189" s="17" t="s">
        <v>153</v>
      </c>
      <c r="N189" s="311">
        <f>TRUNC(AVERAGE(J187:J189),3)</f>
        <v>0.079</v>
      </c>
    </row>
    <row r="190" spans="1:14" ht="15.75" customHeight="1">
      <c r="A190" s="260"/>
      <c r="C190" s="11"/>
      <c r="D190" s="26"/>
      <c r="E190" s="12"/>
      <c r="F190" s="16"/>
      <c r="G190" s="12"/>
      <c r="H190" s="16"/>
      <c r="I190" s="12"/>
      <c r="J190" s="13"/>
      <c r="K190" s="12"/>
      <c r="L190" s="11"/>
      <c r="M190" s="11"/>
      <c r="N190" s="13"/>
    </row>
    <row r="191" spans="1:8" ht="15.75" customHeight="1" thickBot="1">
      <c r="A191" s="260"/>
      <c r="D191" s="95"/>
      <c r="F191" s="95"/>
      <c r="H191" s="95"/>
    </row>
    <row r="192" spans="1:14" ht="15.75" customHeight="1">
      <c r="A192" s="273" t="s">
        <v>16</v>
      </c>
      <c r="C192" s="295"/>
      <c r="D192" s="296"/>
      <c r="E192" s="297"/>
      <c r="F192" s="296"/>
      <c r="G192" s="297"/>
      <c r="H192" s="296"/>
      <c r="I192" s="297"/>
      <c r="J192" s="298"/>
      <c r="K192" s="297"/>
      <c r="L192" s="299"/>
      <c r="M192" s="330" t="s">
        <v>56</v>
      </c>
      <c r="N192" s="331"/>
    </row>
    <row r="193" spans="1:14" ht="15.75" customHeight="1" thickBot="1">
      <c r="A193" s="262"/>
      <c r="B193" s="21"/>
      <c r="C193" s="4" t="s">
        <v>2</v>
      </c>
      <c r="D193" s="96" t="s">
        <v>3</v>
      </c>
      <c r="E193" s="5" t="s">
        <v>58</v>
      </c>
      <c r="F193" s="96" t="s">
        <v>4</v>
      </c>
      <c r="G193" s="5" t="s">
        <v>58</v>
      </c>
      <c r="H193" s="96" t="s">
        <v>5</v>
      </c>
      <c r="I193" s="5" t="s">
        <v>58</v>
      </c>
      <c r="J193" s="6" t="s">
        <v>6</v>
      </c>
      <c r="K193" s="5" t="s">
        <v>58</v>
      </c>
      <c r="L193" s="4" t="s">
        <v>272</v>
      </c>
      <c r="M193" s="7" t="s">
        <v>142</v>
      </c>
      <c r="N193" s="8" t="s">
        <v>57</v>
      </c>
    </row>
    <row r="194" spans="1:14" ht="15.75" customHeight="1">
      <c r="A194" s="272" t="s">
        <v>17</v>
      </c>
      <c r="C194" s="14">
        <v>2000</v>
      </c>
      <c r="D194" s="100">
        <v>0.097</v>
      </c>
      <c r="E194" s="53">
        <v>36686</v>
      </c>
      <c r="F194" s="100">
        <v>0.092</v>
      </c>
      <c r="G194" s="53">
        <v>36685</v>
      </c>
      <c r="H194" s="100">
        <v>0.089</v>
      </c>
      <c r="I194" s="53">
        <v>36678</v>
      </c>
      <c r="J194" s="100">
        <v>0.087</v>
      </c>
      <c r="K194" s="115">
        <v>36734</v>
      </c>
      <c r="L194" s="65">
        <v>4</v>
      </c>
      <c r="M194" s="14" t="s">
        <v>156</v>
      </c>
      <c r="N194" s="309">
        <f>TRUNC(AVERAGE(J194),3)</f>
        <v>0.087</v>
      </c>
    </row>
    <row r="195" spans="1:14" ht="15.75" customHeight="1">
      <c r="A195" s="24" t="s">
        <v>102</v>
      </c>
      <c r="C195" s="10">
        <v>2001</v>
      </c>
      <c r="D195" s="16">
        <v>0.098</v>
      </c>
      <c r="E195" s="12">
        <v>37110</v>
      </c>
      <c r="F195" s="16">
        <v>0.095</v>
      </c>
      <c r="G195" s="12">
        <v>37055</v>
      </c>
      <c r="H195" s="16">
        <v>0.095</v>
      </c>
      <c r="I195" s="12">
        <v>37060</v>
      </c>
      <c r="J195" s="16">
        <v>0.093</v>
      </c>
      <c r="K195" s="45">
        <v>37061</v>
      </c>
      <c r="L195" s="40">
        <v>6</v>
      </c>
      <c r="M195" s="10" t="s">
        <v>157</v>
      </c>
      <c r="N195" s="310">
        <f>TRUNC(AVERAGE(J194:J195),3)</f>
        <v>0.09</v>
      </c>
    </row>
    <row r="196" spans="3:14" ht="15.75" customHeight="1">
      <c r="C196" s="10">
        <v>2002</v>
      </c>
      <c r="D196" s="16">
        <v>0.117</v>
      </c>
      <c r="E196" s="12">
        <v>37452</v>
      </c>
      <c r="F196" s="16">
        <v>0.105</v>
      </c>
      <c r="G196" s="12">
        <v>37453</v>
      </c>
      <c r="H196" s="16">
        <v>0.105</v>
      </c>
      <c r="I196" s="12">
        <v>37428</v>
      </c>
      <c r="J196" s="16">
        <v>0.101</v>
      </c>
      <c r="K196" s="45">
        <v>37429</v>
      </c>
      <c r="L196" s="40">
        <v>15</v>
      </c>
      <c r="M196" s="10" t="s">
        <v>148</v>
      </c>
      <c r="N196" s="310">
        <f aca="true" t="shared" si="11" ref="N196:N201">TRUNC(AVERAGE(J194:J196),3)</f>
        <v>0.093</v>
      </c>
    </row>
    <row r="197" spans="1:14" ht="15.75" customHeight="1">
      <c r="A197" s="23"/>
      <c r="C197" s="10">
        <v>2003</v>
      </c>
      <c r="D197" s="16">
        <v>0.097</v>
      </c>
      <c r="E197" s="12">
        <v>37790</v>
      </c>
      <c r="F197" s="16">
        <v>0.093</v>
      </c>
      <c r="G197" s="12">
        <v>37796</v>
      </c>
      <c r="H197" s="16">
        <v>0.09</v>
      </c>
      <c r="I197" s="12">
        <v>37795</v>
      </c>
      <c r="J197" s="16">
        <v>0.089</v>
      </c>
      <c r="K197" s="45">
        <v>37797</v>
      </c>
      <c r="L197" s="40">
        <v>4</v>
      </c>
      <c r="M197" s="10" t="s">
        <v>149</v>
      </c>
      <c r="N197" s="310">
        <f t="shared" si="11"/>
        <v>0.094</v>
      </c>
    </row>
    <row r="198" spans="1:14" ht="15.75" customHeight="1">
      <c r="A198" s="23"/>
      <c r="C198" s="10">
        <v>2004</v>
      </c>
      <c r="D198" s="16">
        <v>0.079</v>
      </c>
      <c r="E198" s="12">
        <v>38169</v>
      </c>
      <c r="F198" s="16">
        <v>0.073</v>
      </c>
      <c r="G198" s="12">
        <v>38202</v>
      </c>
      <c r="H198" s="16">
        <v>0.071</v>
      </c>
      <c r="I198" s="12">
        <v>38145</v>
      </c>
      <c r="J198" s="16">
        <v>0.071</v>
      </c>
      <c r="K198" s="45">
        <v>38458</v>
      </c>
      <c r="L198" s="40">
        <v>0</v>
      </c>
      <c r="M198" s="10" t="s">
        <v>150</v>
      </c>
      <c r="N198" s="310">
        <f t="shared" si="11"/>
        <v>0.087</v>
      </c>
    </row>
    <row r="199" spans="1:14" ht="15.75" customHeight="1">
      <c r="A199" s="23"/>
      <c r="C199" s="10">
        <v>2005</v>
      </c>
      <c r="D199" s="26">
        <v>0.084</v>
      </c>
      <c r="E199" s="12">
        <v>38529</v>
      </c>
      <c r="F199" s="16">
        <v>0.083</v>
      </c>
      <c r="G199" s="12">
        <v>38524</v>
      </c>
      <c r="H199" s="16">
        <v>0.082</v>
      </c>
      <c r="I199" s="12">
        <v>38527</v>
      </c>
      <c r="J199" s="16">
        <v>0.08</v>
      </c>
      <c r="K199" s="45">
        <v>38459</v>
      </c>
      <c r="L199" s="40">
        <v>0</v>
      </c>
      <c r="M199" s="10" t="s">
        <v>151</v>
      </c>
      <c r="N199" s="310">
        <f t="shared" si="11"/>
        <v>0.08</v>
      </c>
    </row>
    <row r="200" spans="3:14" ht="15.75" customHeight="1">
      <c r="C200" s="10">
        <v>2006</v>
      </c>
      <c r="D200" s="26">
        <v>0.079</v>
      </c>
      <c r="E200" s="12">
        <v>38861</v>
      </c>
      <c r="F200" s="16">
        <v>0.077</v>
      </c>
      <c r="G200" s="12">
        <v>38885</v>
      </c>
      <c r="H200" s="16">
        <v>0.075</v>
      </c>
      <c r="I200" s="12">
        <v>38883</v>
      </c>
      <c r="J200" s="16">
        <v>0.073</v>
      </c>
      <c r="K200" s="45">
        <v>38884</v>
      </c>
      <c r="L200" s="40">
        <v>0</v>
      </c>
      <c r="M200" s="10" t="s">
        <v>152</v>
      </c>
      <c r="N200" s="310">
        <f t="shared" si="11"/>
        <v>0.074</v>
      </c>
    </row>
    <row r="201" spans="3:14" ht="15.75" customHeight="1" thickBot="1">
      <c r="C201" s="17">
        <v>2007</v>
      </c>
      <c r="D201" s="126">
        <v>0.09</v>
      </c>
      <c r="E201" s="19">
        <v>39330</v>
      </c>
      <c r="F201" s="27">
        <v>0.083</v>
      </c>
      <c r="G201" s="19">
        <v>39224</v>
      </c>
      <c r="H201" s="27">
        <v>0.082</v>
      </c>
      <c r="I201" s="19">
        <v>39225</v>
      </c>
      <c r="J201" s="27">
        <v>0.082</v>
      </c>
      <c r="K201" s="46">
        <v>39323</v>
      </c>
      <c r="L201" s="41">
        <v>1</v>
      </c>
      <c r="M201" s="17" t="s">
        <v>153</v>
      </c>
      <c r="N201" s="311">
        <f t="shared" si="11"/>
        <v>0.078</v>
      </c>
    </row>
    <row r="202" spans="3:14" ht="15.75" customHeight="1">
      <c r="C202" s="11"/>
      <c r="D202" s="26"/>
      <c r="E202" s="12"/>
      <c r="F202" s="16"/>
      <c r="G202" s="12"/>
      <c r="H202" s="16"/>
      <c r="I202" s="12"/>
      <c r="J202" s="13"/>
      <c r="K202" s="12"/>
      <c r="L202" s="11"/>
      <c r="M202" s="11"/>
      <c r="N202" s="13"/>
    </row>
    <row r="203" spans="4:8" ht="15.75" customHeight="1">
      <c r="D203" s="95"/>
      <c r="F203" s="95"/>
      <c r="H203" s="95"/>
    </row>
    <row r="204" spans="1:14" ht="20.25">
      <c r="A204" s="9"/>
      <c r="B204" s="28"/>
      <c r="C204" s="29"/>
      <c r="D204" s="97"/>
      <c r="E204" s="282" t="s">
        <v>137</v>
      </c>
      <c r="F204" s="109"/>
      <c r="G204" s="29"/>
      <c r="H204" s="97"/>
      <c r="I204" s="31"/>
      <c r="J204" s="32"/>
      <c r="K204" s="31"/>
      <c r="L204" s="28"/>
      <c r="M204" s="28"/>
      <c r="N204" s="28"/>
    </row>
    <row r="205" spans="1:14" ht="15.75" customHeight="1">
      <c r="A205" s="30"/>
      <c r="B205" s="33"/>
      <c r="C205" s="34"/>
      <c r="D205" s="98"/>
      <c r="E205" s="256" t="s">
        <v>0</v>
      </c>
      <c r="F205" s="110"/>
      <c r="G205" s="34"/>
      <c r="H205" s="98"/>
      <c r="I205" s="35"/>
      <c r="J205" s="36"/>
      <c r="K205" s="35"/>
      <c r="L205" s="33"/>
      <c r="M205" s="33"/>
      <c r="N205" s="33"/>
    </row>
    <row r="206" spans="1:11" ht="15.75" customHeight="1" thickBot="1">
      <c r="A206" s="9"/>
      <c r="C206" s="37"/>
      <c r="D206" s="99"/>
      <c r="E206" s="38"/>
      <c r="F206" s="99"/>
      <c r="G206" s="38"/>
      <c r="H206" s="99"/>
      <c r="I206" s="38"/>
      <c r="J206" s="39"/>
      <c r="K206" s="38"/>
    </row>
    <row r="207" spans="1:14" ht="15.75" customHeight="1">
      <c r="A207" s="256" t="s">
        <v>26</v>
      </c>
      <c r="C207" s="267"/>
      <c r="D207" s="268"/>
      <c r="E207" s="269"/>
      <c r="F207" s="268"/>
      <c r="G207" s="269"/>
      <c r="H207" s="268"/>
      <c r="I207" s="269"/>
      <c r="J207" s="270"/>
      <c r="K207" s="269"/>
      <c r="L207" s="271"/>
      <c r="M207" s="330" t="s">
        <v>56</v>
      </c>
      <c r="N207" s="331"/>
    </row>
    <row r="208" spans="1:14" ht="15.75" customHeight="1" thickBot="1">
      <c r="A208" s="9"/>
      <c r="B208" s="21"/>
      <c r="C208" s="4" t="s">
        <v>2</v>
      </c>
      <c r="D208" s="96" t="s">
        <v>3</v>
      </c>
      <c r="E208" s="5" t="s">
        <v>58</v>
      </c>
      <c r="F208" s="96" t="s">
        <v>4</v>
      </c>
      <c r="G208" s="5" t="s">
        <v>58</v>
      </c>
      <c r="H208" s="96" t="s">
        <v>5</v>
      </c>
      <c r="I208" s="5" t="s">
        <v>58</v>
      </c>
      <c r="J208" s="6" t="s">
        <v>6</v>
      </c>
      <c r="K208" s="5" t="s">
        <v>58</v>
      </c>
      <c r="L208" s="142" t="s">
        <v>272</v>
      </c>
      <c r="M208" s="22" t="s">
        <v>142</v>
      </c>
      <c r="N208" s="8" t="s">
        <v>57</v>
      </c>
    </row>
    <row r="209" spans="1:14" ht="15.75" customHeight="1">
      <c r="A209" s="281" t="s">
        <v>171</v>
      </c>
      <c r="C209" s="14">
        <v>1995</v>
      </c>
      <c r="D209" s="100">
        <v>0.105</v>
      </c>
      <c r="E209" s="53"/>
      <c r="F209" s="100">
        <v>0.104</v>
      </c>
      <c r="G209" s="53"/>
      <c r="H209" s="100">
        <v>0.095</v>
      </c>
      <c r="I209" s="53"/>
      <c r="J209" s="100">
        <v>0.094</v>
      </c>
      <c r="K209" s="115"/>
      <c r="L209" s="65">
        <v>9</v>
      </c>
      <c r="M209" s="14" t="s">
        <v>190</v>
      </c>
      <c r="N209" s="309">
        <f>TRUNC(AVERAGE(J209),3)</f>
        <v>0.094</v>
      </c>
    </row>
    <row r="210" spans="1:14" ht="15.75" customHeight="1">
      <c r="A210" s="25" t="s">
        <v>109</v>
      </c>
      <c r="C210" s="10">
        <v>1996</v>
      </c>
      <c r="D210" s="16">
        <v>0.103</v>
      </c>
      <c r="E210" s="12"/>
      <c r="F210" s="16">
        <v>0.101</v>
      </c>
      <c r="G210" s="12"/>
      <c r="H210" s="16">
        <v>0.096</v>
      </c>
      <c r="I210" s="12"/>
      <c r="J210" s="16">
        <v>0.094</v>
      </c>
      <c r="K210" s="45"/>
      <c r="L210" s="40">
        <v>8</v>
      </c>
      <c r="M210" s="10" t="s">
        <v>189</v>
      </c>
      <c r="N210" s="310">
        <f>TRUNC(AVERAGE(J209:J210),3)</f>
        <v>0.094</v>
      </c>
    </row>
    <row r="211" spans="3:14" ht="15.75" customHeight="1">
      <c r="C211" s="10">
        <v>1997</v>
      </c>
      <c r="D211" s="16">
        <v>0.1</v>
      </c>
      <c r="E211" s="12">
        <v>36002</v>
      </c>
      <c r="F211" s="16">
        <v>0.099</v>
      </c>
      <c r="G211" s="12">
        <v>35975</v>
      </c>
      <c r="H211" s="16">
        <v>0.098</v>
      </c>
      <c r="I211" s="12">
        <v>36009</v>
      </c>
      <c r="J211" s="16">
        <v>0.092</v>
      </c>
      <c r="K211" s="45">
        <v>35974</v>
      </c>
      <c r="L211" s="40">
        <v>7</v>
      </c>
      <c r="M211" s="10" t="s">
        <v>143</v>
      </c>
      <c r="N211" s="310">
        <f>TRUNC(AVERAGE(J209:J211),3)</f>
        <v>0.093</v>
      </c>
    </row>
    <row r="212" spans="1:14" ht="15.75" customHeight="1">
      <c r="A212" s="9"/>
      <c r="C212" s="10">
        <v>1998</v>
      </c>
      <c r="D212" s="16">
        <v>0.089</v>
      </c>
      <c r="E212" s="12">
        <v>35934</v>
      </c>
      <c r="F212" s="16">
        <v>0.085</v>
      </c>
      <c r="G212" s="12">
        <v>36044</v>
      </c>
      <c r="H212" s="16">
        <v>0.084</v>
      </c>
      <c r="I212" s="12">
        <v>36050</v>
      </c>
      <c r="J212" s="16">
        <v>0.084</v>
      </c>
      <c r="K212" s="45">
        <v>36057</v>
      </c>
      <c r="L212" s="40">
        <v>2</v>
      </c>
      <c r="M212" s="10" t="s">
        <v>144</v>
      </c>
      <c r="N212" s="310">
        <f aca="true" t="shared" si="12" ref="N212:N217">TRUNC(AVERAGE(J210:J212),3)</f>
        <v>0.09</v>
      </c>
    </row>
    <row r="213" spans="1:14" ht="15.75" customHeight="1">
      <c r="A213" s="9"/>
      <c r="C213" s="10">
        <v>1999</v>
      </c>
      <c r="D213" s="16">
        <v>0.102</v>
      </c>
      <c r="E213" s="12">
        <v>36408</v>
      </c>
      <c r="F213" s="16">
        <v>0.099</v>
      </c>
      <c r="G213" s="12">
        <v>36406</v>
      </c>
      <c r="H213" s="16">
        <v>0.098</v>
      </c>
      <c r="I213" s="12">
        <v>36407</v>
      </c>
      <c r="J213" s="16">
        <v>0.094</v>
      </c>
      <c r="K213" s="45">
        <v>36405</v>
      </c>
      <c r="L213" s="40">
        <v>5</v>
      </c>
      <c r="M213" s="10" t="s">
        <v>145</v>
      </c>
      <c r="N213" s="310">
        <f t="shared" si="12"/>
        <v>0.09</v>
      </c>
    </row>
    <row r="214" spans="1:14" ht="15.75" customHeight="1">
      <c r="A214" s="9"/>
      <c r="C214" s="10">
        <v>2000</v>
      </c>
      <c r="D214" s="16">
        <v>0.091</v>
      </c>
      <c r="E214" s="12">
        <v>36753</v>
      </c>
      <c r="F214" s="16">
        <v>0.082</v>
      </c>
      <c r="G214" s="12">
        <v>36685</v>
      </c>
      <c r="H214" s="16">
        <v>0.082</v>
      </c>
      <c r="I214" s="12">
        <v>36686</v>
      </c>
      <c r="J214" s="16">
        <v>0.075</v>
      </c>
      <c r="K214" s="45">
        <v>36678</v>
      </c>
      <c r="L214" s="40">
        <v>1</v>
      </c>
      <c r="M214" s="10" t="s">
        <v>146</v>
      </c>
      <c r="N214" s="310">
        <f t="shared" si="12"/>
        <v>0.084</v>
      </c>
    </row>
    <row r="215" spans="1:14" ht="15.75" customHeight="1">
      <c r="A215" s="9"/>
      <c r="C215" s="10">
        <v>2001</v>
      </c>
      <c r="D215" s="16">
        <v>0.094</v>
      </c>
      <c r="E215" s="12">
        <v>37070</v>
      </c>
      <c r="F215" s="16">
        <v>0.087</v>
      </c>
      <c r="G215" s="12">
        <v>37081</v>
      </c>
      <c r="H215" s="16">
        <v>0.085</v>
      </c>
      <c r="I215" s="12">
        <v>37108</v>
      </c>
      <c r="J215" s="16">
        <v>0.083</v>
      </c>
      <c r="K215" s="45">
        <v>37110</v>
      </c>
      <c r="L215" s="40">
        <v>3</v>
      </c>
      <c r="M215" s="10" t="s">
        <v>147</v>
      </c>
      <c r="N215" s="310">
        <f t="shared" si="12"/>
        <v>0.084</v>
      </c>
    </row>
    <row r="216" spans="1:14" ht="15.75" customHeight="1">
      <c r="A216" s="9"/>
      <c r="C216" s="10">
        <v>2002</v>
      </c>
      <c r="D216" s="16">
        <v>0.111</v>
      </c>
      <c r="E216" s="12">
        <v>37431</v>
      </c>
      <c r="F216" s="16">
        <v>0.099</v>
      </c>
      <c r="G216" s="12">
        <v>37430</v>
      </c>
      <c r="H216" s="16">
        <v>0.096</v>
      </c>
      <c r="I216" s="12">
        <v>37872</v>
      </c>
      <c r="J216" s="16">
        <v>0.094</v>
      </c>
      <c r="K216" s="45">
        <v>37794</v>
      </c>
      <c r="L216" s="40">
        <v>8</v>
      </c>
      <c r="M216" s="10" t="s">
        <v>148</v>
      </c>
      <c r="N216" s="310">
        <f t="shared" si="12"/>
        <v>0.084</v>
      </c>
    </row>
    <row r="217" spans="1:14" ht="15.75" customHeight="1">
      <c r="A217" s="9"/>
      <c r="C217" s="10">
        <v>2003</v>
      </c>
      <c r="D217" s="16">
        <v>0.081</v>
      </c>
      <c r="E217" s="12">
        <v>37849</v>
      </c>
      <c r="F217" s="16">
        <v>0.08</v>
      </c>
      <c r="G217" s="12">
        <v>37797</v>
      </c>
      <c r="H217" s="16">
        <v>0.077</v>
      </c>
      <c r="I217" s="12">
        <v>37806</v>
      </c>
      <c r="J217" s="16">
        <v>0.076</v>
      </c>
      <c r="K217" s="45">
        <v>37796</v>
      </c>
      <c r="L217" s="40">
        <v>0</v>
      </c>
      <c r="M217" s="10" t="s">
        <v>149</v>
      </c>
      <c r="N217" s="310">
        <f t="shared" si="12"/>
        <v>0.084</v>
      </c>
    </row>
    <row r="218" spans="1:14" ht="15.75" customHeight="1">
      <c r="A218" s="9"/>
      <c r="C218" s="10">
        <v>2004</v>
      </c>
      <c r="D218" s="16">
        <v>0.07</v>
      </c>
      <c r="E218" s="12">
        <v>38170</v>
      </c>
      <c r="F218" s="16">
        <v>0.064</v>
      </c>
      <c r="G218" s="12">
        <v>38201</v>
      </c>
      <c r="H218" s="16">
        <v>0.064</v>
      </c>
      <c r="I218" s="12">
        <v>38202</v>
      </c>
      <c r="J218" s="16">
        <v>0.064</v>
      </c>
      <c r="K218" s="45">
        <v>38252</v>
      </c>
      <c r="L218" s="40">
        <v>0</v>
      </c>
      <c r="M218" s="10" t="s">
        <v>150</v>
      </c>
      <c r="N218" s="310">
        <f>TRUNC(AVERAGE(J216:J218),3)</f>
        <v>0.078</v>
      </c>
    </row>
    <row r="219" spans="3:14" ht="15.75" customHeight="1">
      <c r="C219" s="10">
        <v>2005</v>
      </c>
      <c r="D219" s="26">
        <v>0.101</v>
      </c>
      <c r="E219" s="12">
        <v>38528</v>
      </c>
      <c r="F219" s="16">
        <v>0.1</v>
      </c>
      <c r="G219" s="12">
        <v>38543</v>
      </c>
      <c r="H219" s="16">
        <v>0.09</v>
      </c>
      <c r="I219" s="12">
        <v>38531</v>
      </c>
      <c r="J219" s="16">
        <v>0.089</v>
      </c>
      <c r="K219" s="45">
        <v>38529</v>
      </c>
      <c r="L219" s="40">
        <v>7</v>
      </c>
      <c r="M219" s="10" t="s">
        <v>151</v>
      </c>
      <c r="N219" s="310">
        <f>TRUNC(AVERAGE(J217:J219),3)</f>
        <v>0.076</v>
      </c>
    </row>
    <row r="220" spans="3:14" ht="15.75" customHeight="1">
      <c r="C220" s="10">
        <v>2006</v>
      </c>
      <c r="D220" s="26">
        <v>0.078</v>
      </c>
      <c r="E220" s="12">
        <v>38899</v>
      </c>
      <c r="F220" s="16">
        <v>0.074</v>
      </c>
      <c r="G220" s="12">
        <v>38885</v>
      </c>
      <c r="H220" s="16">
        <v>0.073</v>
      </c>
      <c r="I220" s="12">
        <v>38907</v>
      </c>
      <c r="J220" s="16">
        <v>0.073</v>
      </c>
      <c r="K220" s="45">
        <v>38884</v>
      </c>
      <c r="L220" s="40">
        <v>0</v>
      </c>
      <c r="M220" s="10" t="s">
        <v>152</v>
      </c>
      <c r="N220" s="310">
        <f>TRUNC(AVERAGE(J218:J220),3)</f>
        <v>0.075</v>
      </c>
    </row>
    <row r="221" spans="3:14" ht="15.75" customHeight="1" thickBot="1">
      <c r="C221" s="17">
        <v>2007</v>
      </c>
      <c r="D221" s="126">
        <v>0.089</v>
      </c>
      <c r="E221" s="19">
        <v>39250</v>
      </c>
      <c r="F221" s="27">
        <v>0.089</v>
      </c>
      <c r="G221" s="19">
        <v>39248</v>
      </c>
      <c r="H221" s="27">
        <v>0.085</v>
      </c>
      <c r="I221" s="19">
        <v>39249</v>
      </c>
      <c r="J221" s="27">
        <v>0.085</v>
      </c>
      <c r="K221" s="46">
        <v>39244</v>
      </c>
      <c r="L221" s="41">
        <v>4</v>
      </c>
      <c r="M221" s="17" t="s">
        <v>153</v>
      </c>
      <c r="N221" s="311">
        <f>TRUNC(AVERAGE(J219:J221),3)</f>
        <v>0.082</v>
      </c>
    </row>
    <row r="222" spans="3:14" ht="15.75" customHeight="1">
      <c r="C222" s="11"/>
      <c r="D222" s="26"/>
      <c r="E222" s="12"/>
      <c r="F222" s="16"/>
      <c r="G222" s="12"/>
      <c r="H222" s="16"/>
      <c r="I222" s="12"/>
      <c r="J222" s="13"/>
      <c r="K222" s="12"/>
      <c r="L222" s="11"/>
      <c r="M222" s="11"/>
      <c r="N222" s="13"/>
    </row>
    <row r="223" spans="4:8" ht="15.75" customHeight="1" thickBot="1">
      <c r="D223" s="95"/>
      <c r="F223" s="95"/>
      <c r="H223" s="95"/>
    </row>
    <row r="224" spans="1:14" ht="15.75" customHeight="1">
      <c r="A224" s="256" t="s">
        <v>26</v>
      </c>
      <c r="B224" s="43"/>
      <c r="C224" s="267"/>
      <c r="D224" s="268"/>
      <c r="E224" s="269"/>
      <c r="F224" s="268"/>
      <c r="G224" s="269"/>
      <c r="H224" s="268"/>
      <c r="I224" s="269"/>
      <c r="J224" s="270"/>
      <c r="K224" s="283"/>
      <c r="L224" s="271"/>
      <c r="M224" s="330" t="s">
        <v>56</v>
      </c>
      <c r="N224" s="331"/>
    </row>
    <row r="225" spans="1:14" ht="15.75" customHeight="1" thickBot="1">
      <c r="A225" s="9"/>
      <c r="B225" s="21"/>
      <c r="C225" s="4" t="s">
        <v>2</v>
      </c>
      <c r="D225" s="96" t="s">
        <v>3</v>
      </c>
      <c r="E225" s="5" t="s">
        <v>58</v>
      </c>
      <c r="F225" s="96" t="s">
        <v>4</v>
      </c>
      <c r="G225" s="5" t="s">
        <v>58</v>
      </c>
      <c r="H225" s="96" t="s">
        <v>5</v>
      </c>
      <c r="I225" s="5" t="s">
        <v>58</v>
      </c>
      <c r="J225" s="6" t="s">
        <v>6</v>
      </c>
      <c r="K225" s="44" t="s">
        <v>58</v>
      </c>
      <c r="L225" s="142" t="s">
        <v>272</v>
      </c>
      <c r="M225" s="22" t="s">
        <v>142</v>
      </c>
      <c r="N225" s="8" t="s">
        <v>57</v>
      </c>
    </row>
    <row r="226" spans="1:14" ht="15.75" customHeight="1">
      <c r="A226" s="281" t="s">
        <v>27</v>
      </c>
      <c r="C226" s="10">
        <v>1998</v>
      </c>
      <c r="D226" s="16">
        <v>0.106</v>
      </c>
      <c r="E226" s="12">
        <v>35969</v>
      </c>
      <c r="F226" s="16">
        <v>0.089</v>
      </c>
      <c r="G226" s="12">
        <v>35929</v>
      </c>
      <c r="H226" s="16">
        <v>0.088</v>
      </c>
      <c r="I226" s="12">
        <v>36051</v>
      </c>
      <c r="J226" s="16">
        <v>0.087</v>
      </c>
      <c r="K226" s="45">
        <v>36049</v>
      </c>
      <c r="L226" s="40">
        <v>6</v>
      </c>
      <c r="M226" s="11" t="s">
        <v>164</v>
      </c>
      <c r="N226" s="310">
        <f>TRUNC(AVERAGE(J226),3)</f>
        <v>0.087</v>
      </c>
    </row>
    <row r="227" spans="1:14" ht="15.75" customHeight="1">
      <c r="A227" s="25" t="s">
        <v>111</v>
      </c>
      <c r="C227" s="10">
        <v>1999</v>
      </c>
      <c r="D227" s="16">
        <v>0.093</v>
      </c>
      <c r="E227" s="12">
        <v>36405</v>
      </c>
      <c r="F227" s="16">
        <v>0.093</v>
      </c>
      <c r="G227" s="12">
        <v>36408</v>
      </c>
      <c r="H227" s="16">
        <v>0.092</v>
      </c>
      <c r="I227" s="12">
        <v>36332</v>
      </c>
      <c r="J227" s="16">
        <v>0.09</v>
      </c>
      <c r="K227" s="45">
        <v>36406</v>
      </c>
      <c r="L227" s="40">
        <v>10</v>
      </c>
      <c r="M227" s="11" t="s">
        <v>165</v>
      </c>
      <c r="N227" s="310">
        <f>TRUNC(AVERAGE(J226:J227),3)</f>
        <v>0.088</v>
      </c>
    </row>
    <row r="228" spans="3:14" ht="15.75" customHeight="1">
      <c r="C228" s="10">
        <v>2000</v>
      </c>
      <c r="D228" s="16">
        <v>0.09</v>
      </c>
      <c r="E228" s="12">
        <v>36686</v>
      </c>
      <c r="F228" s="16">
        <v>0.087</v>
      </c>
      <c r="G228" s="12">
        <v>36685</v>
      </c>
      <c r="H228" s="16">
        <v>0.081</v>
      </c>
      <c r="I228" s="12">
        <v>36678</v>
      </c>
      <c r="J228" s="16">
        <v>0.075</v>
      </c>
      <c r="K228" s="45">
        <v>36720</v>
      </c>
      <c r="L228" s="40">
        <v>2</v>
      </c>
      <c r="M228" s="11" t="s">
        <v>146</v>
      </c>
      <c r="N228" s="310">
        <f>TRUNC(AVERAGE(J226:J228),3)</f>
        <v>0.084</v>
      </c>
    </row>
    <row r="229" spans="1:14" ht="15.75" customHeight="1">
      <c r="A229" s="9"/>
      <c r="C229" s="10">
        <v>2001</v>
      </c>
      <c r="D229" s="16">
        <v>0.084</v>
      </c>
      <c r="E229" s="12">
        <v>37081</v>
      </c>
      <c r="F229" s="16">
        <v>0.083</v>
      </c>
      <c r="G229" s="12">
        <v>37055</v>
      </c>
      <c r="H229" s="16">
        <v>0.081</v>
      </c>
      <c r="I229" s="12">
        <v>37070</v>
      </c>
      <c r="J229" s="16">
        <v>0.077</v>
      </c>
      <c r="K229" s="45">
        <v>37068</v>
      </c>
      <c r="L229" s="40">
        <v>0</v>
      </c>
      <c r="M229" s="11" t="s">
        <v>147</v>
      </c>
      <c r="N229" s="310">
        <f>TRUNC(AVERAGE(J227:J229),3)</f>
        <v>0.08</v>
      </c>
    </row>
    <row r="230" spans="1:14" ht="15.75" customHeight="1">
      <c r="A230" s="9"/>
      <c r="C230" s="10">
        <v>2002</v>
      </c>
      <c r="D230" s="16">
        <v>0.091</v>
      </c>
      <c r="E230" s="12">
        <v>37429</v>
      </c>
      <c r="F230" s="16">
        <v>0.09</v>
      </c>
      <c r="G230" s="12">
        <v>37430</v>
      </c>
      <c r="H230" s="16">
        <v>0.088</v>
      </c>
      <c r="I230" s="12">
        <v>37451</v>
      </c>
      <c r="J230" s="16">
        <v>0.086</v>
      </c>
      <c r="K230" s="45">
        <v>37478</v>
      </c>
      <c r="L230" s="40">
        <v>7</v>
      </c>
      <c r="M230" s="11" t="s">
        <v>148</v>
      </c>
      <c r="N230" s="310">
        <f>TRUNC(AVERAGE(J228:J230),3)</f>
        <v>0.079</v>
      </c>
    </row>
    <row r="231" spans="1:14" ht="15.75" customHeight="1" thickBot="1">
      <c r="A231" s="9"/>
      <c r="C231" s="10">
        <v>2003</v>
      </c>
      <c r="D231" s="16">
        <v>0.101</v>
      </c>
      <c r="E231" s="12">
        <v>37804</v>
      </c>
      <c r="F231" s="16">
        <v>0.09</v>
      </c>
      <c r="G231" s="12">
        <v>37797</v>
      </c>
      <c r="H231" s="16">
        <v>0.088</v>
      </c>
      <c r="I231" s="12">
        <v>37796</v>
      </c>
      <c r="J231" s="16">
        <v>0.081</v>
      </c>
      <c r="K231" s="45">
        <v>37858</v>
      </c>
      <c r="L231" s="40">
        <v>3</v>
      </c>
      <c r="M231" s="11" t="s">
        <v>149</v>
      </c>
      <c r="N231" s="310">
        <f>TRUNC(AVERAGE(J229:J231),3)</f>
        <v>0.081</v>
      </c>
    </row>
    <row r="232" spans="1:14" ht="15.75" customHeight="1" thickBot="1">
      <c r="A232" s="9"/>
      <c r="C232" s="335" t="s">
        <v>218</v>
      </c>
      <c r="D232" s="336"/>
      <c r="E232" s="336"/>
      <c r="F232" s="336"/>
      <c r="G232" s="336"/>
      <c r="H232" s="336"/>
      <c r="I232" s="336"/>
      <c r="J232" s="336"/>
      <c r="K232" s="336"/>
      <c r="L232" s="336"/>
      <c r="M232" s="336"/>
      <c r="N232" s="337"/>
    </row>
    <row r="233" spans="4:8" ht="15.75" customHeight="1">
      <c r="D233" s="95"/>
      <c r="F233" s="95"/>
      <c r="H233" s="95"/>
    </row>
    <row r="234" spans="4:8" ht="15.75" customHeight="1" thickBot="1">
      <c r="D234" s="95"/>
      <c r="F234" s="95"/>
      <c r="H234" s="95"/>
    </row>
    <row r="235" spans="1:14" ht="15.75" customHeight="1">
      <c r="A235" s="256" t="s">
        <v>26</v>
      </c>
      <c r="C235" s="267"/>
      <c r="D235" s="268"/>
      <c r="E235" s="269"/>
      <c r="F235" s="268"/>
      <c r="G235" s="269"/>
      <c r="H235" s="268"/>
      <c r="I235" s="269"/>
      <c r="J235" s="270"/>
      <c r="K235" s="269"/>
      <c r="L235" s="271"/>
      <c r="M235" s="330" t="s">
        <v>56</v>
      </c>
      <c r="N235" s="331"/>
    </row>
    <row r="236" spans="3:14" ht="15.75" customHeight="1" thickBot="1">
      <c r="C236" s="4" t="s">
        <v>2</v>
      </c>
      <c r="D236" s="96" t="s">
        <v>3</v>
      </c>
      <c r="E236" s="5" t="s">
        <v>58</v>
      </c>
      <c r="F236" s="96" t="s">
        <v>4</v>
      </c>
      <c r="G236" s="5" t="s">
        <v>58</v>
      </c>
      <c r="H236" s="96" t="s">
        <v>5</v>
      </c>
      <c r="I236" s="5" t="s">
        <v>58</v>
      </c>
      <c r="J236" s="6" t="s">
        <v>6</v>
      </c>
      <c r="K236" s="5" t="s">
        <v>58</v>
      </c>
      <c r="L236" s="4" t="s">
        <v>272</v>
      </c>
      <c r="M236" s="7" t="s">
        <v>142</v>
      </c>
      <c r="N236" s="8" t="s">
        <v>57</v>
      </c>
    </row>
    <row r="237" spans="1:14" ht="15.75" customHeight="1">
      <c r="A237" s="281" t="s">
        <v>229</v>
      </c>
      <c r="C237" s="14">
        <v>2004</v>
      </c>
      <c r="D237" s="100">
        <v>0.076</v>
      </c>
      <c r="E237" s="53">
        <v>38242</v>
      </c>
      <c r="F237" s="100">
        <v>0.068</v>
      </c>
      <c r="G237" s="53">
        <v>38202</v>
      </c>
      <c r="H237" s="100">
        <v>0.067</v>
      </c>
      <c r="I237" s="53">
        <v>38253</v>
      </c>
      <c r="J237" s="100">
        <v>0.064</v>
      </c>
      <c r="K237" s="115">
        <v>38180</v>
      </c>
      <c r="L237" s="65">
        <v>0</v>
      </c>
      <c r="M237" s="14" t="s">
        <v>158</v>
      </c>
      <c r="N237" s="309">
        <f>TRUNC(AVERAGE(J237),3)</f>
        <v>0.064</v>
      </c>
    </row>
    <row r="238" spans="1:14" ht="15.75" customHeight="1">
      <c r="A238" s="24" t="s">
        <v>110</v>
      </c>
      <c r="C238" s="10">
        <v>2005</v>
      </c>
      <c r="D238" s="26">
        <v>0.103</v>
      </c>
      <c r="E238" s="12">
        <v>38543</v>
      </c>
      <c r="F238" s="16">
        <v>0.092</v>
      </c>
      <c r="G238" s="12">
        <v>38530</v>
      </c>
      <c r="H238" s="16">
        <v>0.089</v>
      </c>
      <c r="I238" s="12">
        <v>38565</v>
      </c>
      <c r="J238" s="16">
        <v>0.088</v>
      </c>
      <c r="K238" s="45">
        <v>38531</v>
      </c>
      <c r="L238" s="40">
        <v>4</v>
      </c>
      <c r="M238" s="10" t="s">
        <v>159</v>
      </c>
      <c r="N238" s="310">
        <f>TRUNC(AVERAGE(J237:J238),3)</f>
        <v>0.076</v>
      </c>
    </row>
    <row r="239" spans="3:14" ht="15.75" customHeight="1">
      <c r="C239" s="10">
        <v>2006</v>
      </c>
      <c r="D239" s="26">
        <v>0.086</v>
      </c>
      <c r="E239" s="12">
        <v>38899</v>
      </c>
      <c r="F239" s="16">
        <v>0.085</v>
      </c>
      <c r="G239" s="12">
        <v>38927</v>
      </c>
      <c r="H239" s="16">
        <v>0.083</v>
      </c>
      <c r="I239" s="12">
        <v>38884</v>
      </c>
      <c r="J239" s="16">
        <v>0.081</v>
      </c>
      <c r="K239" s="45">
        <v>38907</v>
      </c>
      <c r="L239" s="40">
        <v>2</v>
      </c>
      <c r="M239" s="10" t="s">
        <v>152</v>
      </c>
      <c r="N239" s="310">
        <f>TRUNC(AVERAGE(J237:J239),3)</f>
        <v>0.077</v>
      </c>
    </row>
    <row r="240" spans="3:14" ht="15.75" customHeight="1" thickBot="1">
      <c r="C240" s="17">
        <v>2007</v>
      </c>
      <c r="D240" s="126">
        <v>0.094</v>
      </c>
      <c r="E240" s="19">
        <v>39248</v>
      </c>
      <c r="F240" s="27">
        <v>0.091</v>
      </c>
      <c r="G240" s="19">
        <v>39249</v>
      </c>
      <c r="H240" s="27">
        <v>0.09</v>
      </c>
      <c r="I240" s="19">
        <v>39250</v>
      </c>
      <c r="J240" s="27">
        <v>0.088</v>
      </c>
      <c r="K240" s="46">
        <v>39244</v>
      </c>
      <c r="L240" s="41">
        <v>5</v>
      </c>
      <c r="M240" s="17" t="s">
        <v>153</v>
      </c>
      <c r="N240" s="311">
        <f>TRUNC(AVERAGE(J238:J240),3)</f>
        <v>0.085</v>
      </c>
    </row>
    <row r="241" spans="3:14" ht="15.75" customHeight="1">
      <c r="C241" s="11"/>
      <c r="D241" s="26"/>
      <c r="E241" s="12"/>
      <c r="F241" s="16"/>
      <c r="G241" s="12"/>
      <c r="H241" s="16"/>
      <c r="I241" s="12"/>
      <c r="J241" s="13"/>
      <c r="K241" s="12"/>
      <c r="L241" s="11"/>
      <c r="M241" s="11"/>
      <c r="N241" s="13"/>
    </row>
    <row r="242" spans="4:8" ht="15.75" customHeight="1" thickBot="1">
      <c r="D242" s="95"/>
      <c r="F242" s="95"/>
      <c r="H242" s="95"/>
    </row>
    <row r="243" spans="1:14" ht="15.75" customHeight="1">
      <c r="A243" s="256" t="s">
        <v>26</v>
      </c>
      <c r="C243" s="267"/>
      <c r="D243" s="268"/>
      <c r="E243" s="269"/>
      <c r="F243" s="268"/>
      <c r="G243" s="269"/>
      <c r="H243" s="268"/>
      <c r="I243" s="269"/>
      <c r="J243" s="270"/>
      <c r="K243" s="269"/>
      <c r="L243" s="271"/>
      <c r="M243" s="330" t="s">
        <v>56</v>
      </c>
      <c r="N243" s="331"/>
    </row>
    <row r="244" spans="1:14" ht="15.75" customHeight="1" thickBot="1">
      <c r="A244" s="9"/>
      <c r="B244" s="21"/>
      <c r="C244" s="4" t="s">
        <v>2</v>
      </c>
      <c r="D244" s="96" t="s">
        <v>3</v>
      </c>
      <c r="E244" s="5" t="s">
        <v>58</v>
      </c>
      <c r="F244" s="96" t="s">
        <v>4</v>
      </c>
      <c r="G244" s="5" t="s">
        <v>58</v>
      </c>
      <c r="H244" s="96" t="s">
        <v>5</v>
      </c>
      <c r="I244" s="5" t="s">
        <v>58</v>
      </c>
      <c r="J244" s="6" t="s">
        <v>6</v>
      </c>
      <c r="K244" s="5" t="s">
        <v>58</v>
      </c>
      <c r="L244" s="142" t="s">
        <v>272</v>
      </c>
      <c r="M244" s="22" t="s">
        <v>142</v>
      </c>
      <c r="N244" s="8" t="s">
        <v>57</v>
      </c>
    </row>
    <row r="245" spans="1:14" ht="15.75" customHeight="1">
      <c r="A245" s="281" t="s">
        <v>172</v>
      </c>
      <c r="C245" s="14">
        <v>1995</v>
      </c>
      <c r="D245" s="100">
        <v>0.129</v>
      </c>
      <c r="E245" s="53"/>
      <c r="F245" s="100">
        <v>0.113</v>
      </c>
      <c r="G245" s="53"/>
      <c r="H245" s="100">
        <v>0.11</v>
      </c>
      <c r="I245" s="53"/>
      <c r="J245" s="100">
        <v>0.099</v>
      </c>
      <c r="K245" s="115"/>
      <c r="L245" s="65">
        <v>13</v>
      </c>
      <c r="M245" s="14" t="s">
        <v>190</v>
      </c>
      <c r="N245" s="309">
        <f>TRUNC(AVERAGE(J245),3)</f>
        <v>0.099</v>
      </c>
    </row>
    <row r="246" spans="1:14" ht="15.75" customHeight="1">
      <c r="A246" s="25" t="s">
        <v>221</v>
      </c>
      <c r="C246" s="10">
        <v>1996</v>
      </c>
      <c r="D246" s="16">
        <v>0.109</v>
      </c>
      <c r="E246" s="12"/>
      <c r="F246" s="16">
        <v>0.096</v>
      </c>
      <c r="G246" s="12"/>
      <c r="H246" s="16">
        <v>0.094</v>
      </c>
      <c r="I246" s="12"/>
      <c r="J246" s="16">
        <v>0.093</v>
      </c>
      <c r="K246" s="45"/>
      <c r="L246" s="40">
        <v>10</v>
      </c>
      <c r="M246" s="10" t="s">
        <v>189</v>
      </c>
      <c r="N246" s="310">
        <f>TRUNC(AVERAGE(J245:J246),3)</f>
        <v>0.096</v>
      </c>
    </row>
    <row r="247" spans="3:14" ht="15.75" customHeight="1">
      <c r="C247" s="10">
        <v>1997</v>
      </c>
      <c r="D247" s="16">
        <v>0.097</v>
      </c>
      <c r="E247" s="12">
        <v>35988</v>
      </c>
      <c r="F247" s="16">
        <v>0.095</v>
      </c>
      <c r="G247" s="12">
        <v>35974</v>
      </c>
      <c r="H247" s="16">
        <v>0.095</v>
      </c>
      <c r="I247" s="12">
        <v>35975</v>
      </c>
      <c r="J247" s="16">
        <v>0.094</v>
      </c>
      <c r="K247" s="45">
        <v>35993</v>
      </c>
      <c r="L247" s="40">
        <v>9</v>
      </c>
      <c r="M247" s="10" t="s">
        <v>143</v>
      </c>
      <c r="N247" s="310">
        <f>TRUNC(AVERAGE(J245:J247),3)</f>
        <v>0.095</v>
      </c>
    </row>
    <row r="248" spans="1:14" ht="15.75" customHeight="1">
      <c r="A248" s="9"/>
      <c r="C248" s="10">
        <v>1998</v>
      </c>
      <c r="D248" s="16">
        <v>0.101</v>
      </c>
      <c r="E248" s="12">
        <v>36044</v>
      </c>
      <c r="F248" s="16">
        <v>0.089</v>
      </c>
      <c r="G248" s="12">
        <v>36050</v>
      </c>
      <c r="H248" s="16">
        <v>0.088</v>
      </c>
      <c r="I248" s="12">
        <v>35989</v>
      </c>
      <c r="J248" s="16">
        <v>0.085</v>
      </c>
      <c r="K248" s="45">
        <v>36051</v>
      </c>
      <c r="L248" s="40">
        <v>5</v>
      </c>
      <c r="M248" s="10" t="s">
        <v>144</v>
      </c>
      <c r="N248" s="310">
        <f aca="true" t="shared" si="13" ref="N248:N254">TRUNC(AVERAGE(J246:J248),3)</f>
        <v>0.09</v>
      </c>
    </row>
    <row r="249" spans="1:14" ht="15.75" customHeight="1">
      <c r="A249" s="9"/>
      <c r="C249" s="10">
        <v>1999</v>
      </c>
      <c r="D249" s="16">
        <v>0.1</v>
      </c>
      <c r="E249" s="12">
        <v>36406</v>
      </c>
      <c r="F249" s="16">
        <v>0.1</v>
      </c>
      <c r="G249" s="12">
        <v>36408</v>
      </c>
      <c r="H249" s="16">
        <v>0.096</v>
      </c>
      <c r="I249" s="12">
        <v>36407</v>
      </c>
      <c r="J249" s="16">
        <v>0.095</v>
      </c>
      <c r="K249" s="45">
        <v>36405</v>
      </c>
      <c r="L249" s="40">
        <v>8</v>
      </c>
      <c r="M249" s="10" t="s">
        <v>145</v>
      </c>
      <c r="N249" s="310">
        <f t="shared" si="13"/>
        <v>0.091</v>
      </c>
    </row>
    <row r="250" spans="1:14" ht="15.75" customHeight="1">
      <c r="A250" s="9"/>
      <c r="C250" s="10">
        <v>2000</v>
      </c>
      <c r="D250" s="16">
        <v>0.089</v>
      </c>
      <c r="E250" s="12">
        <v>36685</v>
      </c>
      <c r="F250" s="16">
        <v>0.089</v>
      </c>
      <c r="G250" s="12">
        <v>36686</v>
      </c>
      <c r="H250" s="16">
        <v>0.088</v>
      </c>
      <c r="I250" s="12">
        <v>36770</v>
      </c>
      <c r="J250" s="16">
        <v>0.086</v>
      </c>
      <c r="K250" s="45">
        <v>36678</v>
      </c>
      <c r="L250" s="40">
        <v>4</v>
      </c>
      <c r="M250" s="10" t="s">
        <v>146</v>
      </c>
      <c r="N250" s="310">
        <f t="shared" si="13"/>
        <v>0.088</v>
      </c>
    </row>
    <row r="251" spans="1:14" ht="15.75" customHeight="1">
      <c r="A251" s="9"/>
      <c r="C251" s="10">
        <v>2001</v>
      </c>
      <c r="D251" s="16">
        <v>0.097</v>
      </c>
      <c r="E251" s="12">
        <v>37055</v>
      </c>
      <c r="F251" s="16">
        <v>0.094</v>
      </c>
      <c r="G251" s="12">
        <v>37070</v>
      </c>
      <c r="H251" s="16">
        <v>0.091</v>
      </c>
      <c r="I251" s="12">
        <v>37068</v>
      </c>
      <c r="J251" s="16">
        <v>0.09</v>
      </c>
      <c r="K251" s="45">
        <v>37072</v>
      </c>
      <c r="L251" s="40">
        <v>8</v>
      </c>
      <c r="M251" s="10" t="s">
        <v>147</v>
      </c>
      <c r="N251" s="310">
        <f t="shared" si="13"/>
        <v>0.09</v>
      </c>
    </row>
    <row r="252" spans="1:14" ht="15.75" customHeight="1">
      <c r="A252" s="9"/>
      <c r="C252" s="10">
        <v>2002</v>
      </c>
      <c r="D252" s="16">
        <v>0.104</v>
      </c>
      <c r="E252" s="12">
        <v>37429</v>
      </c>
      <c r="F252" s="16">
        <v>0.103</v>
      </c>
      <c r="G252" s="12">
        <v>37431</v>
      </c>
      <c r="H252" s="16">
        <v>0.101</v>
      </c>
      <c r="I252" s="12">
        <v>37416</v>
      </c>
      <c r="J252" s="16">
        <v>0.101</v>
      </c>
      <c r="K252" s="45">
        <v>37430</v>
      </c>
      <c r="L252" s="40">
        <v>18</v>
      </c>
      <c r="M252" s="10" t="s">
        <v>148</v>
      </c>
      <c r="N252" s="310">
        <f t="shared" si="13"/>
        <v>0.092</v>
      </c>
    </row>
    <row r="253" spans="1:14" ht="15.75" customHeight="1">
      <c r="A253" s="9"/>
      <c r="C253" s="10">
        <v>2003</v>
      </c>
      <c r="D253" s="16">
        <v>0.088</v>
      </c>
      <c r="E253" s="12">
        <v>37797</v>
      </c>
      <c r="F253" s="16">
        <v>0.088</v>
      </c>
      <c r="G253" s="12">
        <v>37859</v>
      </c>
      <c r="H253" s="16">
        <v>0.084</v>
      </c>
      <c r="I253" s="12">
        <v>37796</v>
      </c>
      <c r="J253" s="16">
        <v>0.081</v>
      </c>
      <c r="K253" s="45">
        <v>37806</v>
      </c>
      <c r="L253" s="40">
        <v>2</v>
      </c>
      <c r="M253" s="10" t="s">
        <v>149</v>
      </c>
      <c r="N253" s="310">
        <f t="shared" si="13"/>
        <v>0.09</v>
      </c>
    </row>
    <row r="254" spans="1:14" ht="15.75" customHeight="1">
      <c r="A254" s="9"/>
      <c r="C254" s="10">
        <v>2004</v>
      </c>
      <c r="D254" s="16">
        <v>0.074</v>
      </c>
      <c r="E254" s="12">
        <v>38234</v>
      </c>
      <c r="F254" s="16">
        <v>0.069</v>
      </c>
      <c r="G254" s="12">
        <v>38180</v>
      </c>
      <c r="H254" s="16">
        <v>0.067</v>
      </c>
      <c r="I254" s="12">
        <v>38144</v>
      </c>
      <c r="J254" s="16">
        <v>0.067</v>
      </c>
      <c r="K254" s="45">
        <v>38201</v>
      </c>
      <c r="L254" s="40">
        <v>0</v>
      </c>
      <c r="M254" s="10" t="s">
        <v>150</v>
      </c>
      <c r="N254" s="310">
        <f t="shared" si="13"/>
        <v>0.083</v>
      </c>
    </row>
    <row r="255" spans="1:14" ht="15.75" customHeight="1">
      <c r="A255" s="9"/>
      <c r="C255" s="10">
        <v>2005</v>
      </c>
      <c r="D255" s="26">
        <v>0.095</v>
      </c>
      <c r="E255" s="12">
        <v>38528</v>
      </c>
      <c r="F255" s="16">
        <v>0.09</v>
      </c>
      <c r="G255" s="12">
        <v>38543</v>
      </c>
      <c r="H255" s="16">
        <v>0.089</v>
      </c>
      <c r="I255" s="12">
        <v>38529</v>
      </c>
      <c r="J255" s="16">
        <v>0.087</v>
      </c>
      <c r="K255" s="45">
        <v>38530</v>
      </c>
      <c r="L255" s="40">
        <v>5</v>
      </c>
      <c r="M255" s="10" t="s">
        <v>151</v>
      </c>
      <c r="N255" s="310">
        <f>TRUNC(AVERAGE(J253:J255),3)</f>
        <v>0.078</v>
      </c>
    </row>
    <row r="256" spans="1:14" ht="15.75" customHeight="1">
      <c r="A256" s="9"/>
      <c r="C256" s="10">
        <v>2006</v>
      </c>
      <c r="D256" s="26">
        <v>0.082</v>
      </c>
      <c r="E256" s="12">
        <v>38899</v>
      </c>
      <c r="F256" s="16">
        <v>0.077</v>
      </c>
      <c r="G256" s="12">
        <v>38884</v>
      </c>
      <c r="H256" s="16">
        <v>0.076</v>
      </c>
      <c r="I256" s="12">
        <v>38907</v>
      </c>
      <c r="J256" s="16">
        <v>0.075</v>
      </c>
      <c r="K256" s="45">
        <v>38885</v>
      </c>
      <c r="L256" s="40">
        <v>0</v>
      </c>
      <c r="M256" s="10" t="s">
        <v>152</v>
      </c>
      <c r="N256" s="310">
        <f>TRUNC(AVERAGE(J254:J256),3)</f>
        <v>0.076</v>
      </c>
    </row>
    <row r="257" spans="1:14" ht="15.75" customHeight="1" thickBot="1">
      <c r="A257" s="9"/>
      <c r="C257" s="17">
        <v>2007</v>
      </c>
      <c r="D257" s="126">
        <v>0.087</v>
      </c>
      <c r="E257" s="19">
        <v>39250</v>
      </c>
      <c r="F257" s="27">
        <v>0.082</v>
      </c>
      <c r="G257" s="19">
        <v>39249</v>
      </c>
      <c r="H257" s="27">
        <v>0.079</v>
      </c>
      <c r="I257" s="19">
        <v>39224</v>
      </c>
      <c r="J257" s="27">
        <v>0.077</v>
      </c>
      <c r="K257" s="46">
        <v>39295</v>
      </c>
      <c r="L257" s="41">
        <v>1</v>
      </c>
      <c r="M257" s="17" t="s">
        <v>153</v>
      </c>
      <c r="N257" s="311">
        <f>TRUNC(AVERAGE(J255:J257),3)</f>
        <v>0.079</v>
      </c>
    </row>
    <row r="258" spans="1:14" ht="15.75" customHeight="1">
      <c r="A258" s="9"/>
      <c r="C258" s="11"/>
      <c r="D258" s="26"/>
      <c r="E258" s="12"/>
      <c r="F258" s="16"/>
      <c r="G258" s="12"/>
      <c r="H258" s="16"/>
      <c r="I258" s="12"/>
      <c r="J258" s="13"/>
      <c r="K258" s="12"/>
      <c r="L258" s="11"/>
      <c r="M258" s="11"/>
      <c r="N258" s="13"/>
    </row>
    <row r="259" spans="4:8" ht="15.75" customHeight="1" thickBot="1">
      <c r="D259" s="95"/>
      <c r="F259" s="95"/>
      <c r="H259" s="95"/>
    </row>
    <row r="260" spans="1:14" ht="15.75" customHeight="1">
      <c r="A260" s="256" t="s">
        <v>31</v>
      </c>
      <c r="B260" s="48"/>
      <c r="C260" s="267"/>
      <c r="D260" s="268"/>
      <c r="E260" s="269"/>
      <c r="F260" s="268"/>
      <c r="G260" s="269"/>
      <c r="H260" s="268"/>
      <c r="I260" s="269"/>
      <c r="J260" s="270"/>
      <c r="K260" s="269"/>
      <c r="L260" s="271"/>
      <c r="M260" s="330" t="s">
        <v>56</v>
      </c>
      <c r="N260" s="331"/>
    </row>
    <row r="261" spans="1:14" ht="15.75" customHeight="1" thickBot="1">
      <c r="A261" s="48"/>
      <c r="C261" s="4" t="s">
        <v>2</v>
      </c>
      <c r="D261" s="96" t="s">
        <v>3</v>
      </c>
      <c r="E261" s="5" t="s">
        <v>58</v>
      </c>
      <c r="F261" s="96" t="s">
        <v>4</v>
      </c>
      <c r="G261" s="5" t="s">
        <v>58</v>
      </c>
      <c r="H261" s="96" t="s">
        <v>5</v>
      </c>
      <c r="I261" s="5" t="s">
        <v>58</v>
      </c>
      <c r="J261" s="6" t="s">
        <v>6</v>
      </c>
      <c r="K261" s="5" t="s">
        <v>58</v>
      </c>
      <c r="L261" s="142" t="s">
        <v>272</v>
      </c>
      <c r="M261" s="22" t="s">
        <v>142</v>
      </c>
      <c r="N261" s="8" t="s">
        <v>57</v>
      </c>
    </row>
    <row r="262" spans="1:14" ht="15.75" customHeight="1">
      <c r="A262" s="281" t="s">
        <v>173</v>
      </c>
      <c r="B262" s="33"/>
      <c r="C262" s="14">
        <v>1995</v>
      </c>
      <c r="D262" s="100">
        <v>0.131</v>
      </c>
      <c r="E262" s="53"/>
      <c r="F262" s="100">
        <v>0.12</v>
      </c>
      <c r="G262" s="53"/>
      <c r="H262" s="100">
        <v>0.118</v>
      </c>
      <c r="I262" s="53"/>
      <c r="J262" s="100">
        <v>0.114</v>
      </c>
      <c r="K262" s="115"/>
      <c r="L262" s="65">
        <v>21</v>
      </c>
      <c r="M262" s="14" t="s">
        <v>190</v>
      </c>
      <c r="N262" s="309">
        <f>TRUNC(AVERAGE(J262),3)</f>
        <v>0.114</v>
      </c>
    </row>
    <row r="263" spans="1:14" ht="15.75" customHeight="1">
      <c r="A263" s="25" t="s">
        <v>115</v>
      </c>
      <c r="C263" s="10">
        <v>1996</v>
      </c>
      <c r="D263" s="16">
        <v>0.118</v>
      </c>
      <c r="E263" s="12"/>
      <c r="F263" s="16">
        <v>0.109</v>
      </c>
      <c r="G263" s="12"/>
      <c r="H263" s="16">
        <v>0.106</v>
      </c>
      <c r="I263" s="12"/>
      <c r="J263" s="16">
        <v>0.102</v>
      </c>
      <c r="K263" s="45"/>
      <c r="L263" s="40">
        <v>10</v>
      </c>
      <c r="M263" s="10" t="s">
        <v>189</v>
      </c>
      <c r="N263" s="310">
        <f>TRUNC(AVERAGE(J262:J263),3)</f>
        <v>0.108</v>
      </c>
    </row>
    <row r="264" spans="2:14" ht="15.75" customHeight="1">
      <c r="B264" s="21"/>
      <c r="C264" s="10">
        <v>1997</v>
      </c>
      <c r="D264" s="16">
        <v>0.112</v>
      </c>
      <c r="E264" s="12">
        <v>35975</v>
      </c>
      <c r="F264" s="16">
        <v>0.107</v>
      </c>
      <c r="G264" s="12">
        <v>36002</v>
      </c>
      <c r="H264" s="16">
        <v>0.098</v>
      </c>
      <c r="I264" s="12">
        <v>36010</v>
      </c>
      <c r="J264" s="16">
        <v>0.096</v>
      </c>
      <c r="K264" s="45">
        <v>35993</v>
      </c>
      <c r="L264" s="40">
        <v>9</v>
      </c>
      <c r="M264" s="10" t="s">
        <v>143</v>
      </c>
      <c r="N264" s="310">
        <f>TRUNC(AVERAGE(J262:J264),3)</f>
        <v>0.104</v>
      </c>
    </row>
    <row r="265" spans="1:14" ht="15.75" customHeight="1">
      <c r="A265" s="25"/>
      <c r="C265" s="10">
        <v>1998</v>
      </c>
      <c r="D265" s="16">
        <v>0.109</v>
      </c>
      <c r="E265" s="12">
        <v>35973</v>
      </c>
      <c r="F265" s="16">
        <v>0.096</v>
      </c>
      <c r="G265" s="12">
        <v>35934</v>
      </c>
      <c r="H265" s="16">
        <v>0.095</v>
      </c>
      <c r="I265" s="12">
        <v>35930</v>
      </c>
      <c r="J265" s="16">
        <v>0.093</v>
      </c>
      <c r="K265" s="45">
        <v>35990</v>
      </c>
      <c r="L265" s="40">
        <v>12</v>
      </c>
      <c r="M265" s="10" t="s">
        <v>144</v>
      </c>
      <c r="N265" s="310">
        <f aca="true" t="shared" si="14" ref="N265:N271">TRUNC(AVERAGE(J263:J265),3)</f>
        <v>0.097</v>
      </c>
    </row>
    <row r="266" spans="1:14" ht="15.75" customHeight="1">
      <c r="A266" s="9"/>
      <c r="C266" s="10">
        <v>1999</v>
      </c>
      <c r="D266" s="16">
        <v>0.108</v>
      </c>
      <c r="E266" s="12">
        <v>36365</v>
      </c>
      <c r="F266" s="16">
        <v>0.096</v>
      </c>
      <c r="G266" s="12">
        <v>36406</v>
      </c>
      <c r="H266" s="16">
        <v>0.088</v>
      </c>
      <c r="I266" s="12">
        <v>36408</v>
      </c>
      <c r="J266" s="16">
        <v>0.086</v>
      </c>
      <c r="K266" s="45">
        <v>36310</v>
      </c>
      <c r="L266" s="40">
        <v>6</v>
      </c>
      <c r="M266" s="10" t="s">
        <v>145</v>
      </c>
      <c r="N266" s="310">
        <f t="shared" si="14"/>
        <v>0.091</v>
      </c>
    </row>
    <row r="267" spans="1:14" ht="15.75" customHeight="1">
      <c r="A267" s="9"/>
      <c r="C267" s="10">
        <v>2000</v>
      </c>
      <c r="D267" s="16">
        <v>0.103</v>
      </c>
      <c r="E267" s="12">
        <v>36753</v>
      </c>
      <c r="F267" s="16">
        <v>0.09</v>
      </c>
      <c r="G267" s="12">
        <v>36685</v>
      </c>
      <c r="H267" s="16">
        <v>0.089</v>
      </c>
      <c r="I267" s="12">
        <v>36686</v>
      </c>
      <c r="J267" s="16">
        <v>0.08</v>
      </c>
      <c r="K267" s="45">
        <v>36770</v>
      </c>
      <c r="L267" s="40">
        <v>3</v>
      </c>
      <c r="M267" s="10" t="s">
        <v>146</v>
      </c>
      <c r="N267" s="310">
        <f t="shared" si="14"/>
        <v>0.086</v>
      </c>
    </row>
    <row r="268" spans="1:14" ht="15.75" customHeight="1">
      <c r="A268" s="9"/>
      <c r="C268" s="10">
        <v>2001</v>
      </c>
      <c r="D268" s="16">
        <v>0.098</v>
      </c>
      <c r="E268" s="12">
        <v>37110</v>
      </c>
      <c r="F268" s="16">
        <v>0.092</v>
      </c>
      <c r="G268" s="12">
        <v>37068</v>
      </c>
      <c r="H268" s="16">
        <v>0.09</v>
      </c>
      <c r="I268" s="12">
        <v>37070</v>
      </c>
      <c r="J268" s="16">
        <v>0.09</v>
      </c>
      <c r="K268" s="45">
        <v>37071</v>
      </c>
      <c r="L268" s="40">
        <v>8</v>
      </c>
      <c r="M268" s="10" t="s">
        <v>147</v>
      </c>
      <c r="N268" s="310">
        <f t="shared" si="14"/>
        <v>0.085</v>
      </c>
    </row>
    <row r="269" spans="1:14" ht="15.75" customHeight="1">
      <c r="A269" s="9"/>
      <c r="C269" s="10">
        <v>2002</v>
      </c>
      <c r="D269" s="16">
        <v>0.116</v>
      </c>
      <c r="E269" s="12">
        <v>37431</v>
      </c>
      <c r="F269" s="16">
        <v>0.113</v>
      </c>
      <c r="G269" s="12">
        <v>37430</v>
      </c>
      <c r="H269" s="16">
        <v>0.107</v>
      </c>
      <c r="I269" s="12">
        <v>37428</v>
      </c>
      <c r="J269" s="16">
        <v>0.107</v>
      </c>
      <c r="K269" s="45">
        <v>37440</v>
      </c>
      <c r="L269" s="40">
        <v>15</v>
      </c>
      <c r="M269" s="10" t="s">
        <v>148</v>
      </c>
      <c r="N269" s="310">
        <f t="shared" si="14"/>
        <v>0.092</v>
      </c>
    </row>
    <row r="270" spans="1:14" ht="15.75" customHeight="1">
      <c r="A270" s="9"/>
      <c r="C270" s="10">
        <v>2003</v>
      </c>
      <c r="D270" s="16">
        <v>0.09</v>
      </c>
      <c r="E270" s="12">
        <v>37796</v>
      </c>
      <c r="F270" s="16">
        <v>0.09</v>
      </c>
      <c r="G270" s="12">
        <v>37797</v>
      </c>
      <c r="H270" s="16">
        <v>0.082</v>
      </c>
      <c r="I270" s="12">
        <v>37790</v>
      </c>
      <c r="J270" s="16">
        <v>0.082</v>
      </c>
      <c r="K270" s="45">
        <v>37794</v>
      </c>
      <c r="L270" s="40">
        <v>2</v>
      </c>
      <c r="M270" s="10" t="s">
        <v>149</v>
      </c>
      <c r="N270" s="310">
        <f t="shared" si="14"/>
        <v>0.093</v>
      </c>
    </row>
    <row r="271" spans="1:14" ht="15.75" customHeight="1">
      <c r="A271" s="9"/>
      <c r="C271" s="10">
        <v>2004</v>
      </c>
      <c r="D271" s="16">
        <v>0.076</v>
      </c>
      <c r="E271" s="12">
        <v>38170</v>
      </c>
      <c r="F271" s="16">
        <v>0.075</v>
      </c>
      <c r="G271" s="12">
        <v>38201</v>
      </c>
      <c r="H271" s="16">
        <v>0.071</v>
      </c>
      <c r="I271" s="12">
        <v>38144</v>
      </c>
      <c r="J271" s="16">
        <v>0.07</v>
      </c>
      <c r="K271" s="45">
        <v>38242</v>
      </c>
      <c r="L271" s="40">
        <v>0</v>
      </c>
      <c r="M271" s="10" t="s">
        <v>150</v>
      </c>
      <c r="N271" s="310">
        <f t="shared" si="14"/>
        <v>0.086</v>
      </c>
    </row>
    <row r="272" spans="1:14" ht="15.75" customHeight="1">
      <c r="A272" s="9"/>
      <c r="C272" s="10">
        <v>2005</v>
      </c>
      <c r="D272" s="26">
        <v>0.097</v>
      </c>
      <c r="E272" s="12">
        <v>38528</v>
      </c>
      <c r="F272" s="16">
        <v>0.093</v>
      </c>
      <c r="G272" s="12">
        <v>38543</v>
      </c>
      <c r="H272" s="16">
        <v>0.091</v>
      </c>
      <c r="I272" s="12">
        <v>38530</v>
      </c>
      <c r="J272" s="16">
        <v>0.084</v>
      </c>
      <c r="K272" s="45">
        <v>38566</v>
      </c>
      <c r="L272" s="40">
        <v>3</v>
      </c>
      <c r="M272" s="10" t="s">
        <v>151</v>
      </c>
      <c r="N272" s="310">
        <f>TRUNC(AVERAGE(J270:J272),3)</f>
        <v>0.078</v>
      </c>
    </row>
    <row r="273" spans="3:14" ht="15.75" customHeight="1">
      <c r="C273" s="10">
        <v>2006</v>
      </c>
      <c r="D273" s="26">
        <v>0.08</v>
      </c>
      <c r="E273" s="12">
        <v>38884</v>
      </c>
      <c r="F273" s="16">
        <v>0.077</v>
      </c>
      <c r="G273" s="12">
        <v>38899</v>
      </c>
      <c r="H273" s="16">
        <v>0.076</v>
      </c>
      <c r="I273" s="12">
        <v>38927</v>
      </c>
      <c r="J273" s="16">
        <v>0.075</v>
      </c>
      <c r="K273" s="45">
        <v>38883</v>
      </c>
      <c r="L273" s="40">
        <v>0</v>
      </c>
      <c r="M273" s="10" t="s">
        <v>152</v>
      </c>
      <c r="N273" s="310">
        <f>TRUNC(AVERAGE(J271:J273),3)</f>
        <v>0.076</v>
      </c>
    </row>
    <row r="274" spans="3:14" ht="15.75" customHeight="1" thickBot="1">
      <c r="C274" s="17">
        <v>2007</v>
      </c>
      <c r="D274" s="126">
        <v>0.081</v>
      </c>
      <c r="E274" s="19">
        <v>39249</v>
      </c>
      <c r="F274" s="27">
        <v>0.078</v>
      </c>
      <c r="G274" s="19">
        <v>39296</v>
      </c>
      <c r="H274" s="27">
        <v>0.077</v>
      </c>
      <c r="I274" s="19">
        <v>39250</v>
      </c>
      <c r="J274" s="27">
        <v>0.073</v>
      </c>
      <c r="K274" s="46">
        <v>39295</v>
      </c>
      <c r="L274" s="41">
        <v>0</v>
      </c>
      <c r="M274" s="17" t="s">
        <v>153</v>
      </c>
      <c r="N274" s="311">
        <f>TRUNC(AVERAGE(J272:J274),3)</f>
        <v>0.077</v>
      </c>
    </row>
    <row r="275" spans="3:14" ht="15.75" customHeight="1">
      <c r="C275" s="11"/>
      <c r="D275" s="26"/>
      <c r="E275" s="12"/>
      <c r="F275" s="16"/>
      <c r="G275" s="12"/>
      <c r="H275" s="16"/>
      <c r="I275" s="12"/>
      <c r="J275" s="13"/>
      <c r="K275" s="12"/>
      <c r="L275" s="11"/>
      <c r="M275" s="11"/>
      <c r="N275" s="13"/>
    </row>
    <row r="276" spans="4:8" ht="15.75" customHeight="1" thickBot="1">
      <c r="D276" s="95"/>
      <c r="F276" s="95"/>
      <c r="H276" s="95"/>
    </row>
    <row r="277" spans="1:14" ht="15.75" customHeight="1">
      <c r="A277" s="256" t="s">
        <v>31</v>
      </c>
      <c r="C277" s="267"/>
      <c r="D277" s="268"/>
      <c r="E277" s="269"/>
      <c r="F277" s="268"/>
      <c r="G277" s="269"/>
      <c r="H277" s="268"/>
      <c r="I277" s="269"/>
      <c r="J277" s="270"/>
      <c r="K277" s="269"/>
      <c r="L277" s="271"/>
      <c r="M277" s="330" t="s">
        <v>56</v>
      </c>
      <c r="N277" s="331"/>
    </row>
    <row r="278" spans="1:14" ht="15.75" customHeight="1" thickBot="1">
      <c r="A278" s="9"/>
      <c r="C278" s="4" t="s">
        <v>2</v>
      </c>
      <c r="D278" s="96" t="s">
        <v>3</v>
      </c>
      <c r="E278" s="5" t="s">
        <v>58</v>
      </c>
      <c r="F278" s="96" t="s">
        <v>4</v>
      </c>
      <c r="G278" s="5" t="s">
        <v>58</v>
      </c>
      <c r="H278" s="96" t="s">
        <v>5</v>
      </c>
      <c r="I278" s="5" t="s">
        <v>58</v>
      </c>
      <c r="J278" s="6" t="s">
        <v>6</v>
      </c>
      <c r="K278" s="5" t="s">
        <v>58</v>
      </c>
      <c r="L278" s="142" t="s">
        <v>272</v>
      </c>
      <c r="M278" s="22" t="s">
        <v>142</v>
      </c>
      <c r="N278" s="8" t="s">
        <v>57</v>
      </c>
    </row>
    <row r="279" spans="1:14" ht="15.75" customHeight="1">
      <c r="A279" s="281" t="s">
        <v>230</v>
      </c>
      <c r="C279" s="14">
        <v>1997</v>
      </c>
      <c r="D279" s="100">
        <v>0.136</v>
      </c>
      <c r="E279" s="53">
        <v>36002</v>
      </c>
      <c r="F279" s="100">
        <v>0.105</v>
      </c>
      <c r="G279" s="53">
        <v>35977</v>
      </c>
      <c r="H279" s="100">
        <v>0.097</v>
      </c>
      <c r="I279" s="53">
        <v>35993</v>
      </c>
      <c r="J279" s="100">
        <v>0.095</v>
      </c>
      <c r="K279" s="115">
        <v>35975</v>
      </c>
      <c r="L279" s="65">
        <v>8</v>
      </c>
      <c r="M279" s="14" t="s">
        <v>163</v>
      </c>
      <c r="N279" s="309">
        <f>TRUNC(AVERAGE(J279),3)</f>
        <v>0.095</v>
      </c>
    </row>
    <row r="280" spans="1:14" ht="15.75" customHeight="1">
      <c r="A280" s="25" t="s">
        <v>116</v>
      </c>
      <c r="C280" s="10">
        <v>1998</v>
      </c>
      <c r="D280" s="16">
        <v>0.096</v>
      </c>
      <c r="E280" s="12">
        <v>35972</v>
      </c>
      <c r="F280" s="16">
        <v>0.088</v>
      </c>
      <c r="G280" s="12">
        <v>35973</v>
      </c>
      <c r="H280" s="16">
        <v>0.085</v>
      </c>
      <c r="I280" s="12">
        <v>35934</v>
      </c>
      <c r="J280" s="16">
        <v>0.084</v>
      </c>
      <c r="K280" s="45">
        <v>36050</v>
      </c>
      <c r="L280" s="40">
        <v>3</v>
      </c>
      <c r="M280" s="10" t="s">
        <v>166</v>
      </c>
      <c r="N280" s="310">
        <f>TRUNC(AVERAGE(J279:J280),3)</f>
        <v>0.089</v>
      </c>
    </row>
    <row r="281" spans="2:14" ht="15.75" customHeight="1">
      <c r="B281" s="21"/>
      <c r="C281" s="10">
        <v>1999</v>
      </c>
      <c r="D281" s="16">
        <v>0.106</v>
      </c>
      <c r="E281" s="12">
        <v>36365</v>
      </c>
      <c r="F281" s="16">
        <v>0.087</v>
      </c>
      <c r="G281" s="12">
        <v>36407</v>
      </c>
      <c r="H281" s="16">
        <v>0.086</v>
      </c>
      <c r="I281" s="12">
        <v>36310</v>
      </c>
      <c r="J281" s="16">
        <v>0.086</v>
      </c>
      <c r="K281" s="45">
        <v>36322</v>
      </c>
      <c r="L281" s="40">
        <v>5</v>
      </c>
      <c r="M281" s="10" t="s">
        <v>145</v>
      </c>
      <c r="N281" s="310">
        <f aca="true" t="shared" si="15" ref="N281:N286">TRUNC(AVERAGE(J279:J281),3)</f>
        <v>0.088</v>
      </c>
    </row>
    <row r="282" spans="1:14" ht="15.75" customHeight="1">
      <c r="A282" s="25"/>
      <c r="C282" s="10">
        <v>2000</v>
      </c>
      <c r="D282" s="16">
        <v>0.088</v>
      </c>
      <c r="E282" s="12">
        <v>36753</v>
      </c>
      <c r="F282" s="16">
        <v>0.087</v>
      </c>
      <c r="G282" s="12">
        <v>36686</v>
      </c>
      <c r="H282" s="16">
        <v>0.085</v>
      </c>
      <c r="I282" s="12">
        <v>36685</v>
      </c>
      <c r="J282" s="16">
        <v>0.074</v>
      </c>
      <c r="K282" s="45">
        <v>36768</v>
      </c>
      <c r="L282" s="40">
        <v>3</v>
      </c>
      <c r="M282" s="10" t="s">
        <v>146</v>
      </c>
      <c r="N282" s="310">
        <f t="shared" si="15"/>
        <v>0.081</v>
      </c>
    </row>
    <row r="283" spans="1:14" ht="15.75" customHeight="1">
      <c r="A283" s="9"/>
      <c r="C283" s="10">
        <v>2001</v>
      </c>
      <c r="D283" s="16">
        <v>0.084</v>
      </c>
      <c r="E283" s="12">
        <v>37061</v>
      </c>
      <c r="F283" s="16">
        <v>0.082</v>
      </c>
      <c r="G283" s="12">
        <v>37055</v>
      </c>
      <c r="H283" s="16">
        <v>0.079</v>
      </c>
      <c r="I283" s="12">
        <v>37053</v>
      </c>
      <c r="J283" s="16">
        <v>0.079</v>
      </c>
      <c r="K283" s="45">
        <v>37071</v>
      </c>
      <c r="L283" s="40">
        <v>0</v>
      </c>
      <c r="M283" s="10" t="s">
        <v>147</v>
      </c>
      <c r="N283" s="310">
        <f t="shared" si="15"/>
        <v>0.079</v>
      </c>
    </row>
    <row r="284" spans="1:14" ht="15.75" customHeight="1">
      <c r="A284" s="9"/>
      <c r="C284" s="10">
        <v>2002</v>
      </c>
      <c r="D284" s="16">
        <v>0.116</v>
      </c>
      <c r="E284" s="12">
        <v>37431</v>
      </c>
      <c r="F284" s="16">
        <v>0.111</v>
      </c>
      <c r="G284" s="12">
        <v>37453</v>
      </c>
      <c r="H284" s="16">
        <v>0.101</v>
      </c>
      <c r="I284" s="12">
        <v>37429</v>
      </c>
      <c r="J284" s="16">
        <v>0.1</v>
      </c>
      <c r="K284" s="45">
        <v>37430</v>
      </c>
      <c r="L284" s="40">
        <v>15</v>
      </c>
      <c r="M284" s="10" t="s">
        <v>148</v>
      </c>
      <c r="N284" s="310">
        <f t="shared" si="15"/>
        <v>0.084</v>
      </c>
    </row>
    <row r="285" spans="1:14" ht="15.75" customHeight="1">
      <c r="A285" s="9"/>
      <c r="C285" s="10">
        <v>2003</v>
      </c>
      <c r="D285" s="16">
        <v>0.091</v>
      </c>
      <c r="E285" s="12">
        <v>37797</v>
      </c>
      <c r="F285" s="16">
        <v>0.086</v>
      </c>
      <c r="G285" s="12">
        <v>37790</v>
      </c>
      <c r="H285" s="16">
        <v>0.085</v>
      </c>
      <c r="I285" s="12">
        <v>37796</v>
      </c>
      <c r="J285" s="16">
        <v>0.084</v>
      </c>
      <c r="K285" s="45">
        <v>37858</v>
      </c>
      <c r="L285" s="40">
        <v>3</v>
      </c>
      <c r="M285" s="10" t="s">
        <v>149</v>
      </c>
      <c r="N285" s="310">
        <f t="shared" si="15"/>
        <v>0.087</v>
      </c>
    </row>
    <row r="286" spans="1:14" ht="15.75" customHeight="1">
      <c r="A286" s="9"/>
      <c r="C286" s="10">
        <v>2004</v>
      </c>
      <c r="D286" s="16">
        <v>0.074</v>
      </c>
      <c r="E286" s="12">
        <v>38170</v>
      </c>
      <c r="F286" s="16">
        <v>0.071</v>
      </c>
      <c r="G286" s="12">
        <v>38169</v>
      </c>
      <c r="H286" s="16">
        <v>0.069</v>
      </c>
      <c r="I286" s="12">
        <v>38202</v>
      </c>
      <c r="J286" s="16">
        <v>0.068</v>
      </c>
      <c r="K286" s="45">
        <v>38252</v>
      </c>
      <c r="L286" s="40">
        <v>0</v>
      </c>
      <c r="M286" s="10" t="s">
        <v>150</v>
      </c>
      <c r="N286" s="310">
        <f t="shared" si="15"/>
        <v>0.084</v>
      </c>
    </row>
    <row r="287" spans="1:14" ht="15.75" customHeight="1">
      <c r="A287" s="9"/>
      <c r="C287" s="10">
        <v>2005</v>
      </c>
      <c r="D287" s="26">
        <v>0.093</v>
      </c>
      <c r="E287" s="12">
        <v>38543</v>
      </c>
      <c r="F287" s="16">
        <v>0.092</v>
      </c>
      <c r="G287" s="12">
        <v>38542</v>
      </c>
      <c r="H287" s="16">
        <v>0.09</v>
      </c>
      <c r="I287" s="12">
        <v>38528</v>
      </c>
      <c r="J287" s="16">
        <v>0.089</v>
      </c>
      <c r="K287" s="45">
        <v>38530</v>
      </c>
      <c r="L287" s="40">
        <v>4</v>
      </c>
      <c r="M287" s="10" t="s">
        <v>151</v>
      </c>
      <c r="N287" s="310">
        <f>TRUNC(AVERAGE(J285:J287),3)</f>
        <v>0.08</v>
      </c>
    </row>
    <row r="288" spans="3:14" ht="15.75" customHeight="1">
      <c r="C288" s="10">
        <v>2006</v>
      </c>
      <c r="D288" s="26">
        <v>0.074</v>
      </c>
      <c r="E288" s="12">
        <v>38899</v>
      </c>
      <c r="F288" s="16">
        <v>0.071</v>
      </c>
      <c r="G288" s="12">
        <v>38885</v>
      </c>
      <c r="H288" s="16">
        <v>0.069</v>
      </c>
      <c r="I288" s="12">
        <v>38874</v>
      </c>
      <c r="J288" s="16">
        <v>0.069</v>
      </c>
      <c r="K288" s="45">
        <v>38884</v>
      </c>
      <c r="L288" s="40">
        <v>0</v>
      </c>
      <c r="M288" s="10" t="s">
        <v>152</v>
      </c>
      <c r="N288" s="310">
        <f>TRUNC(AVERAGE(J286:J288),3)</f>
        <v>0.075</v>
      </c>
    </row>
    <row r="289" spans="3:14" ht="15.75" customHeight="1" thickBot="1">
      <c r="C289" s="17">
        <v>2007</v>
      </c>
      <c r="D289" s="126">
        <v>0.085</v>
      </c>
      <c r="E289" s="19">
        <v>39249</v>
      </c>
      <c r="F289" s="27">
        <v>0.08</v>
      </c>
      <c r="G289" s="19">
        <v>39224</v>
      </c>
      <c r="H289" s="27">
        <v>0.079</v>
      </c>
      <c r="I289" s="19">
        <v>39248</v>
      </c>
      <c r="J289" s="27">
        <v>0.078</v>
      </c>
      <c r="K289" s="46">
        <v>39244</v>
      </c>
      <c r="L289" s="41">
        <v>1</v>
      </c>
      <c r="M289" s="17" t="s">
        <v>153</v>
      </c>
      <c r="N289" s="311">
        <f>TRUNC(AVERAGE(J287:J289),3)</f>
        <v>0.078</v>
      </c>
    </row>
    <row r="290" spans="3:14" ht="15.75" customHeight="1">
      <c r="C290" s="11"/>
      <c r="D290" s="26"/>
      <c r="E290" s="12"/>
      <c r="F290" s="16"/>
      <c r="G290" s="12"/>
      <c r="H290" s="16"/>
      <c r="I290" s="12"/>
      <c r="J290" s="13"/>
      <c r="K290" s="12"/>
      <c r="L290" s="11"/>
      <c r="M290" s="11"/>
      <c r="N290" s="13"/>
    </row>
    <row r="291" spans="4:8" ht="15.75" customHeight="1" thickBot="1">
      <c r="D291" s="95"/>
      <c r="F291" s="95"/>
      <c r="H291" s="95"/>
    </row>
    <row r="292" spans="1:14" ht="15.75" customHeight="1">
      <c r="A292" s="256" t="s">
        <v>28</v>
      </c>
      <c r="B292" s="33"/>
      <c r="C292" s="267"/>
      <c r="D292" s="268"/>
      <c r="E292" s="269"/>
      <c r="F292" s="268"/>
      <c r="G292" s="269"/>
      <c r="H292" s="268"/>
      <c r="I292" s="269"/>
      <c r="J292" s="270"/>
      <c r="K292" s="269"/>
      <c r="L292" s="271"/>
      <c r="M292" s="330" t="s">
        <v>56</v>
      </c>
      <c r="N292" s="331"/>
    </row>
    <row r="293" spans="3:14" ht="15.75" customHeight="1" thickBot="1">
      <c r="C293" s="4" t="s">
        <v>2</v>
      </c>
      <c r="D293" s="96" t="s">
        <v>3</v>
      </c>
      <c r="E293" s="5" t="s">
        <v>58</v>
      </c>
      <c r="F293" s="96" t="s">
        <v>4</v>
      </c>
      <c r="G293" s="5" t="s">
        <v>58</v>
      </c>
      <c r="H293" s="96" t="s">
        <v>5</v>
      </c>
      <c r="I293" s="5" t="s">
        <v>58</v>
      </c>
      <c r="J293" s="6" t="s">
        <v>6</v>
      </c>
      <c r="K293" s="5" t="s">
        <v>58</v>
      </c>
      <c r="L293" s="142" t="s">
        <v>272</v>
      </c>
      <c r="M293" s="22" t="s">
        <v>142</v>
      </c>
      <c r="N293" s="8" t="s">
        <v>57</v>
      </c>
    </row>
    <row r="294" spans="1:14" ht="15.75" customHeight="1">
      <c r="A294" s="281" t="s">
        <v>237</v>
      </c>
      <c r="C294" s="10">
        <v>1998</v>
      </c>
      <c r="D294" s="16">
        <v>0.105</v>
      </c>
      <c r="E294" s="12">
        <v>35973</v>
      </c>
      <c r="F294" s="16">
        <v>0.102</v>
      </c>
      <c r="G294" s="12">
        <v>35934</v>
      </c>
      <c r="H294" s="16">
        <v>0.092</v>
      </c>
      <c r="I294" s="12">
        <v>36050</v>
      </c>
      <c r="J294" s="16">
        <v>0.09</v>
      </c>
      <c r="K294" s="12">
        <v>35930</v>
      </c>
      <c r="L294" s="40">
        <v>5</v>
      </c>
      <c r="M294" s="11" t="s">
        <v>164</v>
      </c>
      <c r="N294" s="310">
        <f>TRUNC(AVERAGE(J294),3)</f>
        <v>0.09</v>
      </c>
    </row>
    <row r="295" spans="1:14" ht="15.75" customHeight="1">
      <c r="A295" s="281" t="s">
        <v>174</v>
      </c>
      <c r="B295" s="49"/>
      <c r="C295" s="10">
        <v>1999</v>
      </c>
      <c r="D295" s="16">
        <v>0.105</v>
      </c>
      <c r="E295" s="12">
        <v>36406</v>
      </c>
      <c r="F295" s="16">
        <v>0.104</v>
      </c>
      <c r="G295" s="12">
        <v>36365</v>
      </c>
      <c r="H295" s="16">
        <v>0.103</v>
      </c>
      <c r="I295" s="12">
        <v>36408</v>
      </c>
      <c r="J295" s="16">
        <v>0.102</v>
      </c>
      <c r="K295" s="12">
        <v>36405</v>
      </c>
      <c r="L295" s="40">
        <v>11</v>
      </c>
      <c r="M295" s="11" t="s">
        <v>165</v>
      </c>
      <c r="N295" s="310">
        <f>TRUNC(AVERAGE(J294:J295),3)</f>
        <v>0.096</v>
      </c>
    </row>
    <row r="296" spans="1:14" ht="15.75" customHeight="1">
      <c r="A296" s="25" t="s">
        <v>112</v>
      </c>
      <c r="B296" s="49"/>
      <c r="C296" s="10">
        <v>2000</v>
      </c>
      <c r="D296" s="16">
        <v>0.099</v>
      </c>
      <c r="E296" s="12">
        <v>36753</v>
      </c>
      <c r="F296" s="16">
        <v>0.084</v>
      </c>
      <c r="G296" s="12">
        <v>36770</v>
      </c>
      <c r="H296" s="16">
        <v>0.073</v>
      </c>
      <c r="I296" s="12">
        <v>36769</v>
      </c>
      <c r="J296" s="11">
        <v>0.071</v>
      </c>
      <c r="K296" s="12">
        <v>36720</v>
      </c>
      <c r="L296" s="40">
        <v>1</v>
      </c>
      <c r="M296" s="11" t="s">
        <v>146</v>
      </c>
      <c r="N296" s="310">
        <f>TRUNC(AVERAGE(J294:J296),3)</f>
        <v>0.087</v>
      </c>
    </row>
    <row r="297" spans="3:14" ht="15.75" customHeight="1">
      <c r="C297" s="10">
        <v>2001</v>
      </c>
      <c r="D297" s="16">
        <v>0.093</v>
      </c>
      <c r="E297" s="12">
        <v>37070</v>
      </c>
      <c r="F297" s="16">
        <v>0.09</v>
      </c>
      <c r="G297" s="12">
        <v>37068</v>
      </c>
      <c r="H297" s="16">
        <v>0.084</v>
      </c>
      <c r="I297" s="12">
        <v>37081</v>
      </c>
      <c r="J297" s="16">
        <v>0.082</v>
      </c>
      <c r="K297" s="12">
        <v>37055</v>
      </c>
      <c r="L297" s="40">
        <v>2</v>
      </c>
      <c r="M297" s="11" t="s">
        <v>147</v>
      </c>
      <c r="N297" s="310">
        <f>TRUNC(AVERAGE(J295:J297),3)</f>
        <v>0.085</v>
      </c>
    </row>
    <row r="298" spans="1:14" ht="15.75" customHeight="1">
      <c r="A298" s="9"/>
      <c r="C298" s="10">
        <v>2002</v>
      </c>
      <c r="D298" s="16">
        <v>0.113</v>
      </c>
      <c r="E298" s="12">
        <v>37431</v>
      </c>
      <c r="F298" s="16">
        <v>0.104</v>
      </c>
      <c r="G298" s="12">
        <v>37428</v>
      </c>
      <c r="H298" s="16">
        <v>0.098</v>
      </c>
      <c r="I298" s="12">
        <v>37430</v>
      </c>
      <c r="J298" s="16">
        <v>0.097</v>
      </c>
      <c r="K298" s="12">
        <v>37429</v>
      </c>
      <c r="L298" s="40">
        <v>11</v>
      </c>
      <c r="M298" s="11" t="s">
        <v>148</v>
      </c>
      <c r="N298" s="310">
        <f>TRUNC(AVERAGE(J296:J298),3)</f>
        <v>0.083</v>
      </c>
    </row>
    <row r="299" spans="1:14" ht="15.75" customHeight="1" thickBot="1">
      <c r="A299" s="9"/>
      <c r="C299" s="10">
        <v>2003</v>
      </c>
      <c r="D299" s="16">
        <v>0.081</v>
      </c>
      <c r="E299" s="12">
        <v>37794</v>
      </c>
      <c r="F299" s="16">
        <v>0.081</v>
      </c>
      <c r="G299" s="12">
        <v>37803</v>
      </c>
      <c r="H299" s="16">
        <v>0.081</v>
      </c>
      <c r="I299" s="12">
        <v>37849</v>
      </c>
      <c r="J299" s="16">
        <v>0.079</v>
      </c>
      <c r="K299" s="12">
        <v>37789</v>
      </c>
      <c r="L299" s="40">
        <v>0</v>
      </c>
      <c r="M299" s="11" t="s">
        <v>149</v>
      </c>
      <c r="N299" s="310">
        <f>TRUNC(AVERAGE(J297:J299),3)</f>
        <v>0.086</v>
      </c>
    </row>
    <row r="300" spans="1:14" ht="15.75" customHeight="1" thickBot="1">
      <c r="A300" s="9"/>
      <c r="C300" s="335" t="s">
        <v>218</v>
      </c>
      <c r="D300" s="336"/>
      <c r="E300" s="336"/>
      <c r="F300" s="336"/>
      <c r="G300" s="336"/>
      <c r="H300" s="336"/>
      <c r="I300" s="336"/>
      <c r="J300" s="336"/>
      <c r="K300" s="336"/>
      <c r="L300" s="336"/>
      <c r="M300" s="336"/>
      <c r="N300" s="337"/>
    </row>
    <row r="301" spans="4:8" ht="15.75" customHeight="1">
      <c r="D301" s="95"/>
      <c r="F301" s="95"/>
      <c r="H301" s="95"/>
    </row>
    <row r="302" spans="4:8" ht="15.75" customHeight="1" thickBot="1">
      <c r="D302" s="95"/>
      <c r="F302" s="95"/>
      <c r="H302" s="95"/>
    </row>
    <row r="303" spans="1:14" ht="15.75" customHeight="1">
      <c r="A303" s="256" t="s">
        <v>28</v>
      </c>
      <c r="B303" s="33"/>
      <c r="C303" s="267"/>
      <c r="D303" s="268"/>
      <c r="E303" s="269"/>
      <c r="F303" s="268"/>
      <c r="G303" s="269"/>
      <c r="H303" s="268"/>
      <c r="I303" s="269"/>
      <c r="J303" s="270"/>
      <c r="K303" s="269"/>
      <c r="L303" s="271"/>
      <c r="M303" s="347" t="s">
        <v>56</v>
      </c>
      <c r="N303" s="334"/>
    </row>
    <row r="304" spans="1:14" ht="15.75" customHeight="1" thickBot="1">
      <c r="A304" s="33"/>
      <c r="C304" s="4" t="s">
        <v>2</v>
      </c>
      <c r="D304" s="96" t="s">
        <v>3</v>
      </c>
      <c r="E304" s="5" t="s">
        <v>58</v>
      </c>
      <c r="F304" s="96" t="s">
        <v>4</v>
      </c>
      <c r="G304" s="5" t="s">
        <v>58</v>
      </c>
      <c r="H304" s="96" t="s">
        <v>5</v>
      </c>
      <c r="I304" s="5" t="s">
        <v>58</v>
      </c>
      <c r="J304" s="6" t="s">
        <v>6</v>
      </c>
      <c r="K304" s="5" t="s">
        <v>58</v>
      </c>
      <c r="L304" s="142" t="s">
        <v>272</v>
      </c>
      <c r="M304" s="22" t="s">
        <v>142</v>
      </c>
      <c r="N304" s="8" t="s">
        <v>57</v>
      </c>
    </row>
    <row r="305" spans="1:14" ht="15.75" customHeight="1">
      <c r="A305" s="281" t="s">
        <v>29</v>
      </c>
      <c r="B305" s="21"/>
      <c r="C305" s="14">
        <v>1995</v>
      </c>
      <c r="D305" s="100">
        <v>0.109</v>
      </c>
      <c r="E305" s="53"/>
      <c r="F305" s="100">
        <v>0.108</v>
      </c>
      <c r="G305" s="53"/>
      <c r="H305" s="100">
        <v>0.106</v>
      </c>
      <c r="I305" s="53"/>
      <c r="J305" s="100">
        <v>0.103</v>
      </c>
      <c r="K305" s="115"/>
      <c r="L305" s="193">
        <v>17</v>
      </c>
      <c r="M305" s="14" t="s">
        <v>190</v>
      </c>
      <c r="N305" s="309">
        <f>TRUNC(AVERAGE(J305),3)</f>
        <v>0.103</v>
      </c>
    </row>
    <row r="306" spans="1:14" ht="15.75" customHeight="1">
      <c r="A306" s="25" t="s">
        <v>113</v>
      </c>
      <c r="C306" s="10">
        <v>1996</v>
      </c>
      <c r="D306" s="16">
        <v>0.121</v>
      </c>
      <c r="E306" s="12"/>
      <c r="F306" s="16">
        <v>0.11</v>
      </c>
      <c r="G306" s="12"/>
      <c r="H306" s="16">
        <v>0.104</v>
      </c>
      <c r="I306" s="12"/>
      <c r="J306" s="16">
        <v>0.096</v>
      </c>
      <c r="K306" s="45"/>
      <c r="L306" s="168">
        <v>7</v>
      </c>
      <c r="M306" s="10" t="s">
        <v>189</v>
      </c>
      <c r="N306" s="310">
        <f>TRUNC(AVERAGE(J305:J306),3)</f>
        <v>0.099</v>
      </c>
    </row>
    <row r="307" spans="3:14" ht="15.75" customHeight="1">
      <c r="C307" s="10">
        <v>1997</v>
      </c>
      <c r="D307" s="16">
        <v>0.1</v>
      </c>
      <c r="E307" s="12">
        <v>36002</v>
      </c>
      <c r="F307" s="16">
        <v>0.099</v>
      </c>
      <c r="G307" s="12">
        <v>36009</v>
      </c>
      <c r="H307" s="16">
        <v>0.094</v>
      </c>
      <c r="I307" s="12">
        <v>35975</v>
      </c>
      <c r="J307" s="16">
        <v>0.091</v>
      </c>
      <c r="K307" s="45">
        <v>35974</v>
      </c>
      <c r="L307" s="168">
        <v>10</v>
      </c>
      <c r="M307" s="10" t="s">
        <v>143</v>
      </c>
      <c r="N307" s="310">
        <f>TRUNC(AVERAGE(J305:J307),3)</f>
        <v>0.096</v>
      </c>
    </row>
    <row r="308" spans="1:14" ht="15.75" customHeight="1">
      <c r="A308" s="9"/>
      <c r="C308" s="10">
        <v>1998</v>
      </c>
      <c r="D308" s="16">
        <v>0.112</v>
      </c>
      <c r="E308" s="12">
        <v>35973</v>
      </c>
      <c r="F308" s="16">
        <v>0.097</v>
      </c>
      <c r="G308" s="12">
        <v>35934</v>
      </c>
      <c r="H308" s="16">
        <v>0.09</v>
      </c>
      <c r="I308" s="12">
        <v>35989</v>
      </c>
      <c r="J308" s="16">
        <v>0.087</v>
      </c>
      <c r="K308" s="45">
        <v>35969</v>
      </c>
      <c r="L308" s="168">
        <v>7</v>
      </c>
      <c r="M308" s="10" t="s">
        <v>144</v>
      </c>
      <c r="N308" s="310">
        <f aca="true" t="shared" si="16" ref="N308:N314">TRUNC(AVERAGE(J306:J308),3)</f>
        <v>0.091</v>
      </c>
    </row>
    <row r="309" spans="1:14" ht="15.75" customHeight="1">
      <c r="A309" s="9"/>
      <c r="C309" s="10">
        <v>1999</v>
      </c>
      <c r="D309" s="16">
        <v>0.105</v>
      </c>
      <c r="E309" s="12">
        <v>36365</v>
      </c>
      <c r="F309" s="16">
        <v>0.104</v>
      </c>
      <c r="G309" s="12">
        <v>36408</v>
      </c>
      <c r="H309" s="16">
        <v>0.102</v>
      </c>
      <c r="I309" s="12">
        <v>36406</v>
      </c>
      <c r="J309" s="16">
        <v>0.101</v>
      </c>
      <c r="K309" s="45">
        <v>36407</v>
      </c>
      <c r="L309" s="168">
        <v>9</v>
      </c>
      <c r="M309" s="10" t="s">
        <v>145</v>
      </c>
      <c r="N309" s="310">
        <f t="shared" si="16"/>
        <v>0.093</v>
      </c>
    </row>
    <row r="310" spans="1:14" ht="15.75" customHeight="1">
      <c r="A310" s="9"/>
      <c r="C310" s="10">
        <v>2000</v>
      </c>
      <c r="D310" s="16">
        <v>0.101</v>
      </c>
      <c r="E310" s="12">
        <v>36753</v>
      </c>
      <c r="F310" s="16">
        <v>0.088</v>
      </c>
      <c r="G310" s="12">
        <v>36770</v>
      </c>
      <c r="H310" s="16">
        <v>0.085</v>
      </c>
      <c r="I310" s="12">
        <v>36685</v>
      </c>
      <c r="J310" s="16">
        <v>0.085</v>
      </c>
      <c r="K310" s="45">
        <v>36686</v>
      </c>
      <c r="L310" s="168">
        <v>4</v>
      </c>
      <c r="M310" s="10" t="s">
        <v>146</v>
      </c>
      <c r="N310" s="310">
        <f t="shared" si="16"/>
        <v>0.091</v>
      </c>
    </row>
    <row r="311" spans="1:14" ht="15.75" customHeight="1">
      <c r="A311" s="9"/>
      <c r="C311" s="10">
        <v>2001</v>
      </c>
      <c r="D311" s="16">
        <v>0.095</v>
      </c>
      <c r="E311" s="12">
        <v>37070</v>
      </c>
      <c r="F311" s="16">
        <v>0.093</v>
      </c>
      <c r="G311" s="12">
        <v>37068</v>
      </c>
      <c r="H311" s="16">
        <v>0.085</v>
      </c>
      <c r="I311" s="12">
        <v>37081</v>
      </c>
      <c r="J311" s="16">
        <v>0.085</v>
      </c>
      <c r="K311" s="45">
        <v>37110</v>
      </c>
      <c r="L311" s="168">
        <v>4</v>
      </c>
      <c r="M311" s="10" t="s">
        <v>147</v>
      </c>
      <c r="N311" s="310">
        <f t="shared" si="16"/>
        <v>0.09</v>
      </c>
    </row>
    <row r="312" spans="1:14" ht="15.75" customHeight="1">
      <c r="A312" s="9"/>
      <c r="C312" s="10">
        <v>2002</v>
      </c>
      <c r="D312" s="16">
        <v>0.119</v>
      </c>
      <c r="E312" s="12">
        <v>37431</v>
      </c>
      <c r="F312" s="16">
        <v>0.105</v>
      </c>
      <c r="G312" s="12">
        <v>37430</v>
      </c>
      <c r="H312" s="16">
        <v>0.101</v>
      </c>
      <c r="I312" s="12">
        <v>37428</v>
      </c>
      <c r="J312" s="16">
        <v>0.101</v>
      </c>
      <c r="K312" s="45">
        <v>37429</v>
      </c>
      <c r="L312" s="168">
        <v>12</v>
      </c>
      <c r="M312" s="10" t="s">
        <v>148</v>
      </c>
      <c r="N312" s="310">
        <f t="shared" si="16"/>
        <v>0.09</v>
      </c>
    </row>
    <row r="313" spans="1:14" ht="15.75" customHeight="1">
      <c r="A313" s="9"/>
      <c r="C313" s="10">
        <v>2003</v>
      </c>
      <c r="D313" s="16">
        <v>0.086</v>
      </c>
      <c r="E313" s="12">
        <v>37849</v>
      </c>
      <c r="F313" s="16">
        <v>0.084</v>
      </c>
      <c r="G313" s="12">
        <v>37797</v>
      </c>
      <c r="H313" s="16">
        <v>0.08</v>
      </c>
      <c r="I313" s="12">
        <v>37796</v>
      </c>
      <c r="J313" s="16">
        <v>0.077</v>
      </c>
      <c r="K313" s="45">
        <v>37790</v>
      </c>
      <c r="L313" s="168">
        <v>1</v>
      </c>
      <c r="M313" s="10" t="s">
        <v>149</v>
      </c>
      <c r="N313" s="310">
        <f t="shared" si="16"/>
        <v>0.087</v>
      </c>
    </row>
    <row r="314" spans="1:14" ht="15.75" customHeight="1">
      <c r="A314" s="9"/>
      <c r="C314" s="10">
        <v>2004</v>
      </c>
      <c r="D314" s="16">
        <v>0.078</v>
      </c>
      <c r="E314" s="12">
        <v>38180</v>
      </c>
      <c r="F314" s="16">
        <v>0.077</v>
      </c>
      <c r="G314" s="12">
        <v>38170</v>
      </c>
      <c r="H314" s="16">
        <v>0.072</v>
      </c>
      <c r="I314" s="12">
        <v>38252</v>
      </c>
      <c r="J314" s="16">
        <v>0.069</v>
      </c>
      <c r="K314" s="45">
        <v>38144</v>
      </c>
      <c r="L314" s="168">
        <v>0</v>
      </c>
      <c r="M314" s="10" t="s">
        <v>150</v>
      </c>
      <c r="N314" s="310">
        <f t="shared" si="16"/>
        <v>0.082</v>
      </c>
    </row>
    <row r="315" spans="1:14" ht="15.75" customHeight="1">
      <c r="A315" s="9"/>
      <c r="C315" s="10">
        <v>2005</v>
      </c>
      <c r="D315" s="26">
        <v>0.109</v>
      </c>
      <c r="E315" s="12">
        <v>38528</v>
      </c>
      <c r="F315" s="16">
        <v>0.098</v>
      </c>
      <c r="G315" s="12">
        <v>38543</v>
      </c>
      <c r="H315" s="16">
        <v>0.091</v>
      </c>
      <c r="I315" s="12">
        <v>38531</v>
      </c>
      <c r="J315" s="16">
        <v>0.09</v>
      </c>
      <c r="K315" s="45">
        <v>38529</v>
      </c>
      <c r="L315" s="168">
        <v>7</v>
      </c>
      <c r="M315" s="10" t="s">
        <v>151</v>
      </c>
      <c r="N315" s="310">
        <f>TRUNC(AVERAGE(J313:J315),3)</f>
        <v>0.078</v>
      </c>
    </row>
    <row r="316" spans="1:14" ht="15.75" customHeight="1">
      <c r="A316" s="9"/>
      <c r="C316" s="10">
        <v>2006</v>
      </c>
      <c r="D316" s="26">
        <v>0.076</v>
      </c>
      <c r="E316" s="12">
        <v>38899</v>
      </c>
      <c r="F316" s="16">
        <v>0.075</v>
      </c>
      <c r="G316" s="12">
        <v>38885</v>
      </c>
      <c r="H316" s="16">
        <v>0.074</v>
      </c>
      <c r="I316" s="12">
        <v>38884</v>
      </c>
      <c r="J316" s="16">
        <v>0.07</v>
      </c>
      <c r="K316" s="45">
        <v>38907</v>
      </c>
      <c r="L316" s="168">
        <v>0</v>
      </c>
      <c r="M316" s="10" t="s">
        <v>152</v>
      </c>
      <c r="N316" s="310">
        <f>TRUNC(AVERAGE(J314:J316),3)</f>
        <v>0.076</v>
      </c>
    </row>
    <row r="317" spans="1:14" ht="15.75" customHeight="1" thickBot="1">
      <c r="A317" s="9"/>
      <c r="C317" s="17">
        <v>2007</v>
      </c>
      <c r="D317" s="126">
        <v>0.091</v>
      </c>
      <c r="E317" s="19">
        <v>39250</v>
      </c>
      <c r="F317" s="27">
        <v>0.089</v>
      </c>
      <c r="G317" s="19">
        <v>39248</v>
      </c>
      <c r="H317" s="27">
        <v>0.089</v>
      </c>
      <c r="I317" s="19">
        <v>39249</v>
      </c>
      <c r="J317" s="27">
        <v>0.084</v>
      </c>
      <c r="K317" s="46">
        <v>39244</v>
      </c>
      <c r="L317" s="194">
        <v>3</v>
      </c>
      <c r="M317" s="17" t="s">
        <v>153</v>
      </c>
      <c r="N317" s="311">
        <f>TRUNC(AVERAGE(J315:J317),3)</f>
        <v>0.081</v>
      </c>
    </row>
    <row r="318" spans="1:14" ht="15.75" customHeight="1">
      <c r="A318" s="9"/>
      <c r="C318" s="11"/>
      <c r="D318" s="26"/>
      <c r="E318" s="12"/>
      <c r="F318" s="16"/>
      <c r="G318" s="12"/>
      <c r="H318" s="16"/>
      <c r="I318" s="12"/>
      <c r="J318" s="13"/>
      <c r="K318" s="12"/>
      <c r="L318" s="189"/>
      <c r="M318" s="11"/>
      <c r="N318" s="13"/>
    </row>
    <row r="319" spans="4:8" ht="15.75" customHeight="1" thickBot="1">
      <c r="D319" s="95"/>
      <c r="F319" s="95"/>
      <c r="H319" s="95"/>
    </row>
    <row r="320" spans="1:14" ht="15.75" customHeight="1">
      <c r="A320" s="256" t="s">
        <v>28</v>
      </c>
      <c r="C320" s="267"/>
      <c r="D320" s="268"/>
      <c r="E320" s="269"/>
      <c r="F320" s="268"/>
      <c r="G320" s="269"/>
      <c r="H320" s="268"/>
      <c r="I320" s="269"/>
      <c r="J320" s="270"/>
      <c r="K320" s="269"/>
      <c r="L320" s="271"/>
      <c r="M320" s="330" t="s">
        <v>56</v>
      </c>
      <c r="N320" s="331"/>
    </row>
    <row r="321" spans="1:14" ht="15.75" customHeight="1" thickBot="1">
      <c r="A321" s="9"/>
      <c r="C321" s="4" t="s">
        <v>2</v>
      </c>
      <c r="D321" s="96" t="s">
        <v>3</v>
      </c>
      <c r="E321" s="5" t="s">
        <v>58</v>
      </c>
      <c r="F321" s="96" t="s">
        <v>4</v>
      </c>
      <c r="G321" s="5" t="s">
        <v>58</v>
      </c>
      <c r="H321" s="96" t="s">
        <v>5</v>
      </c>
      <c r="I321" s="5" t="s">
        <v>58</v>
      </c>
      <c r="J321" s="6" t="s">
        <v>6</v>
      </c>
      <c r="K321" s="5" t="s">
        <v>58</v>
      </c>
      <c r="L321" s="142" t="s">
        <v>272</v>
      </c>
      <c r="M321" s="22" t="s">
        <v>142</v>
      </c>
      <c r="N321" s="8" t="s">
        <v>57</v>
      </c>
    </row>
    <row r="322" spans="1:14" ht="15.75" customHeight="1">
      <c r="A322" s="281" t="s">
        <v>30</v>
      </c>
      <c r="C322" s="14">
        <v>1998</v>
      </c>
      <c r="D322" s="100">
        <v>0.098</v>
      </c>
      <c r="E322" s="53">
        <v>35934</v>
      </c>
      <c r="F322" s="100">
        <v>0.089</v>
      </c>
      <c r="G322" s="53">
        <v>36050</v>
      </c>
      <c r="H322" s="100">
        <v>0.088</v>
      </c>
      <c r="I322" s="53">
        <v>35930</v>
      </c>
      <c r="J322" s="100">
        <v>0.085</v>
      </c>
      <c r="K322" s="115">
        <v>36044</v>
      </c>
      <c r="L322" s="65">
        <v>6</v>
      </c>
      <c r="M322" s="14" t="s">
        <v>164</v>
      </c>
      <c r="N322" s="309">
        <f>TRUNC(AVERAGE(J322),3)</f>
        <v>0.085</v>
      </c>
    </row>
    <row r="323" spans="1:14" ht="15.75" customHeight="1">
      <c r="A323" s="25" t="s">
        <v>114</v>
      </c>
      <c r="B323" s="21"/>
      <c r="C323" s="10">
        <v>1999</v>
      </c>
      <c r="D323" s="16">
        <v>0.097</v>
      </c>
      <c r="E323" s="12">
        <v>36405</v>
      </c>
      <c r="F323" s="16">
        <v>0.097</v>
      </c>
      <c r="G323" s="12">
        <v>36408</v>
      </c>
      <c r="H323" s="16">
        <v>0.094</v>
      </c>
      <c r="I323" s="12">
        <v>36365</v>
      </c>
      <c r="J323" s="16">
        <v>0.091</v>
      </c>
      <c r="K323" s="45">
        <v>36309</v>
      </c>
      <c r="L323" s="40">
        <v>11</v>
      </c>
      <c r="M323" s="10" t="s">
        <v>165</v>
      </c>
      <c r="N323" s="310">
        <f>TRUNC(AVERAGE(J322:J323),3)</f>
        <v>0.088</v>
      </c>
    </row>
    <row r="324" spans="3:14" ht="15.75" customHeight="1">
      <c r="C324" s="10">
        <v>2000</v>
      </c>
      <c r="D324" s="16">
        <v>0.092</v>
      </c>
      <c r="E324" s="12">
        <v>36685</v>
      </c>
      <c r="F324" s="16">
        <v>0.092</v>
      </c>
      <c r="G324" s="12">
        <v>36686</v>
      </c>
      <c r="H324" s="16">
        <v>0.091</v>
      </c>
      <c r="I324" s="12">
        <v>36753</v>
      </c>
      <c r="J324" s="16">
        <v>0.082</v>
      </c>
      <c r="K324" s="45">
        <v>36678</v>
      </c>
      <c r="L324" s="40">
        <v>3</v>
      </c>
      <c r="M324" s="10" t="s">
        <v>146</v>
      </c>
      <c r="N324" s="310">
        <f aca="true" t="shared" si="17" ref="N324:N329">TRUNC(AVERAGE(J322:J324),3)</f>
        <v>0.086</v>
      </c>
    </row>
    <row r="325" spans="1:14" ht="15.75" customHeight="1">
      <c r="A325" s="9"/>
      <c r="C325" s="10">
        <v>2001</v>
      </c>
      <c r="D325" s="16">
        <v>0.079</v>
      </c>
      <c r="E325" s="12">
        <v>37087</v>
      </c>
      <c r="F325" s="16">
        <v>0.078</v>
      </c>
      <c r="G325" s="12">
        <v>37055</v>
      </c>
      <c r="H325" s="16">
        <v>0.078</v>
      </c>
      <c r="I325" s="12">
        <v>37088</v>
      </c>
      <c r="J325" s="16">
        <v>0.077</v>
      </c>
      <c r="K325" s="45">
        <v>37071</v>
      </c>
      <c r="L325" s="40">
        <v>0</v>
      </c>
      <c r="M325" s="10" t="s">
        <v>147</v>
      </c>
      <c r="N325" s="310">
        <f t="shared" si="17"/>
        <v>0.083</v>
      </c>
    </row>
    <row r="326" spans="1:14" ht="15.75" customHeight="1">
      <c r="A326" s="9"/>
      <c r="C326" s="10">
        <v>2002</v>
      </c>
      <c r="D326" s="16">
        <v>0.11</v>
      </c>
      <c r="E326" s="12">
        <v>37431</v>
      </c>
      <c r="F326" s="16">
        <v>0.105</v>
      </c>
      <c r="G326" s="12">
        <v>37452</v>
      </c>
      <c r="H326" s="16">
        <v>0.101</v>
      </c>
      <c r="I326" s="12">
        <v>37507</v>
      </c>
      <c r="J326" s="16">
        <v>0.1</v>
      </c>
      <c r="K326" s="45">
        <v>37428</v>
      </c>
      <c r="L326" s="40">
        <v>17</v>
      </c>
      <c r="M326" s="10" t="s">
        <v>148</v>
      </c>
      <c r="N326" s="310">
        <f t="shared" si="17"/>
        <v>0.086</v>
      </c>
    </row>
    <row r="327" spans="1:14" ht="15.75" customHeight="1">
      <c r="A327" s="9"/>
      <c r="C327" s="10">
        <v>2003</v>
      </c>
      <c r="D327" s="16">
        <v>0.09</v>
      </c>
      <c r="E327" s="12">
        <v>37796</v>
      </c>
      <c r="F327" s="16">
        <v>0.09</v>
      </c>
      <c r="G327" s="12">
        <v>37797</v>
      </c>
      <c r="H327" s="16">
        <v>0.082</v>
      </c>
      <c r="I327" s="12">
        <v>37790</v>
      </c>
      <c r="J327" s="16">
        <v>0.082</v>
      </c>
      <c r="K327" s="45">
        <v>37804</v>
      </c>
      <c r="L327" s="40">
        <v>2</v>
      </c>
      <c r="M327" s="10" t="s">
        <v>149</v>
      </c>
      <c r="N327" s="310">
        <f t="shared" si="17"/>
        <v>0.086</v>
      </c>
    </row>
    <row r="328" spans="1:14" ht="15.75" customHeight="1">
      <c r="A328" s="9"/>
      <c r="C328" s="10">
        <v>2004</v>
      </c>
      <c r="D328" s="16">
        <v>0.084</v>
      </c>
      <c r="E328" s="12">
        <v>38170</v>
      </c>
      <c r="F328" s="16">
        <v>0.081</v>
      </c>
      <c r="G328" s="12">
        <v>38169</v>
      </c>
      <c r="H328" s="16">
        <v>0.077</v>
      </c>
      <c r="I328" s="12">
        <v>38202</v>
      </c>
      <c r="J328" s="16">
        <v>0.072</v>
      </c>
      <c r="K328" s="45">
        <v>38093</v>
      </c>
      <c r="L328" s="40">
        <v>0</v>
      </c>
      <c r="M328" s="10" t="s">
        <v>150</v>
      </c>
      <c r="N328" s="310">
        <f t="shared" si="17"/>
        <v>0.084</v>
      </c>
    </row>
    <row r="329" spans="1:14" ht="15.75" customHeight="1">
      <c r="A329" s="9"/>
      <c r="C329" s="10">
        <v>2005</v>
      </c>
      <c r="D329" s="26">
        <v>0.086</v>
      </c>
      <c r="E329" s="12">
        <v>38530</v>
      </c>
      <c r="F329" s="16">
        <v>0.085</v>
      </c>
      <c r="G329" s="12">
        <v>38543</v>
      </c>
      <c r="H329" s="16">
        <v>0.083</v>
      </c>
      <c r="I329" s="12">
        <v>38542</v>
      </c>
      <c r="J329" s="16">
        <v>0.078</v>
      </c>
      <c r="K329" s="45">
        <v>38532</v>
      </c>
      <c r="L329" s="40">
        <v>2</v>
      </c>
      <c r="M329" s="10" t="s">
        <v>151</v>
      </c>
      <c r="N329" s="310">
        <f t="shared" si="17"/>
        <v>0.077</v>
      </c>
    </row>
    <row r="330" spans="3:14" ht="15.75" customHeight="1">
      <c r="C330" s="10">
        <v>2006</v>
      </c>
      <c r="D330" s="26">
        <v>0.078</v>
      </c>
      <c r="E330" s="12">
        <v>38884</v>
      </c>
      <c r="F330" s="16">
        <v>0.074</v>
      </c>
      <c r="G330" s="12">
        <v>38885</v>
      </c>
      <c r="H330" s="16">
        <v>0.072</v>
      </c>
      <c r="I330" s="12">
        <v>38899</v>
      </c>
      <c r="J330" s="16">
        <v>0.071</v>
      </c>
      <c r="K330" s="45">
        <v>38883</v>
      </c>
      <c r="L330" s="40">
        <v>0</v>
      </c>
      <c r="M330" s="10" t="s">
        <v>152</v>
      </c>
      <c r="N330" s="310">
        <f>TRUNC(AVERAGE(J328:J330),3)</f>
        <v>0.073</v>
      </c>
    </row>
    <row r="331" spans="3:14" ht="15.75" customHeight="1" thickBot="1">
      <c r="C331" s="17">
        <v>2007</v>
      </c>
      <c r="D331" s="126">
        <v>0.084</v>
      </c>
      <c r="E331" s="19">
        <v>39248</v>
      </c>
      <c r="F331" s="27">
        <v>0.083</v>
      </c>
      <c r="G331" s="19">
        <v>39250</v>
      </c>
      <c r="H331" s="27">
        <v>0.081</v>
      </c>
      <c r="I331" s="19">
        <v>39346</v>
      </c>
      <c r="J331" s="27">
        <v>0.08</v>
      </c>
      <c r="K331" s="46">
        <v>39249</v>
      </c>
      <c r="L331" s="41">
        <v>0</v>
      </c>
      <c r="M331" s="17" t="s">
        <v>153</v>
      </c>
      <c r="N331" s="311">
        <f>TRUNC(AVERAGE(J329:J331),3)</f>
        <v>0.076</v>
      </c>
    </row>
    <row r="332" spans="3:14" ht="15.75" customHeight="1">
      <c r="C332" s="11"/>
      <c r="D332" s="26"/>
      <c r="E332" s="12"/>
      <c r="F332" s="16"/>
      <c r="G332" s="12"/>
      <c r="H332" s="16"/>
      <c r="I332" s="12"/>
      <c r="J332" s="13"/>
      <c r="K332" s="12"/>
      <c r="L332" s="11"/>
      <c r="M332" s="11"/>
      <c r="N332" s="13"/>
    </row>
    <row r="333" spans="4:8" ht="15.75" customHeight="1">
      <c r="D333" s="95"/>
      <c r="F333" s="95"/>
      <c r="H333" s="95"/>
    </row>
    <row r="334" spans="4:8" ht="20.25">
      <c r="D334" s="95"/>
      <c r="E334" s="50" t="s">
        <v>138</v>
      </c>
      <c r="F334" s="95"/>
      <c r="H334" s="95"/>
    </row>
    <row r="335" spans="4:8" ht="15.75" customHeight="1">
      <c r="D335" s="95"/>
      <c r="E335" s="51" t="s">
        <v>0</v>
      </c>
      <c r="F335" s="95"/>
      <c r="H335" s="95"/>
    </row>
    <row r="336" spans="4:8" ht="15.75" customHeight="1" thickBot="1">
      <c r="D336" s="95"/>
      <c r="F336" s="95"/>
      <c r="H336" s="95"/>
    </row>
    <row r="337" spans="1:14" ht="15.75" customHeight="1">
      <c r="A337" s="52" t="s">
        <v>1</v>
      </c>
      <c r="C337" s="219"/>
      <c r="D337" s="220"/>
      <c r="E337" s="221"/>
      <c r="F337" s="220"/>
      <c r="G337" s="221"/>
      <c r="H337" s="220"/>
      <c r="I337" s="221"/>
      <c r="J337" s="222"/>
      <c r="K337" s="221"/>
      <c r="L337" s="219"/>
      <c r="M337" s="330" t="s">
        <v>56</v>
      </c>
      <c r="N337" s="331"/>
    </row>
    <row r="338" spans="1:14" ht="15.75" customHeight="1" thickBot="1">
      <c r="A338" s="25"/>
      <c r="B338" s="21"/>
      <c r="C338" s="4" t="s">
        <v>2</v>
      </c>
      <c r="D338" s="96" t="s">
        <v>3</v>
      </c>
      <c r="E338" s="5" t="s">
        <v>58</v>
      </c>
      <c r="F338" s="96" t="s">
        <v>4</v>
      </c>
      <c r="G338" s="5" t="s">
        <v>58</v>
      </c>
      <c r="H338" s="96" t="s">
        <v>5</v>
      </c>
      <c r="I338" s="5" t="s">
        <v>58</v>
      </c>
      <c r="J338" s="6" t="s">
        <v>6</v>
      </c>
      <c r="K338" s="5" t="s">
        <v>58</v>
      </c>
      <c r="L338" s="4" t="s">
        <v>272</v>
      </c>
      <c r="M338" s="7" t="s">
        <v>142</v>
      </c>
      <c r="N338" s="8" t="s">
        <v>57</v>
      </c>
    </row>
    <row r="339" spans="1:14" ht="15.75" customHeight="1">
      <c r="A339" s="157" t="s">
        <v>238</v>
      </c>
      <c r="C339" s="14">
        <v>1995</v>
      </c>
      <c r="D339" s="100">
        <v>0.104</v>
      </c>
      <c r="E339" s="53"/>
      <c r="F339" s="100">
        <v>0.099</v>
      </c>
      <c r="G339" s="53"/>
      <c r="H339" s="100">
        <v>0.098</v>
      </c>
      <c r="I339" s="53"/>
      <c r="J339" s="100">
        <v>0.097</v>
      </c>
      <c r="K339" s="115"/>
      <c r="L339" s="65">
        <v>11</v>
      </c>
      <c r="M339" s="14" t="s">
        <v>190</v>
      </c>
      <c r="N339" s="309">
        <f>TRUNC(AVERAGE(J339),3)</f>
        <v>0.097</v>
      </c>
    </row>
    <row r="340" spans="1:14" ht="15.75" customHeight="1">
      <c r="A340" s="25" t="s">
        <v>92</v>
      </c>
      <c r="C340" s="10">
        <v>1996</v>
      </c>
      <c r="D340" s="16">
        <v>0.091</v>
      </c>
      <c r="E340" s="12"/>
      <c r="F340" s="16">
        <v>0.088</v>
      </c>
      <c r="G340" s="12"/>
      <c r="H340" s="16">
        <v>0.088</v>
      </c>
      <c r="I340" s="12"/>
      <c r="J340" s="16">
        <v>0.087</v>
      </c>
      <c r="K340" s="45"/>
      <c r="L340" s="40">
        <v>4</v>
      </c>
      <c r="M340" s="10" t="s">
        <v>189</v>
      </c>
      <c r="N340" s="310">
        <f>TRUNC(AVERAGE(J339:J340),3)</f>
        <v>0.092</v>
      </c>
    </row>
    <row r="341" spans="3:14" ht="15.75" customHeight="1">
      <c r="C341" s="10">
        <v>1997</v>
      </c>
      <c r="D341" s="16">
        <v>0.089</v>
      </c>
      <c r="E341" s="12">
        <v>35988</v>
      </c>
      <c r="F341" s="16">
        <v>0.087</v>
      </c>
      <c r="G341" s="12">
        <v>35939</v>
      </c>
      <c r="H341" s="16">
        <v>0.087</v>
      </c>
      <c r="I341" s="12">
        <v>35970</v>
      </c>
      <c r="J341" s="16">
        <v>0.086</v>
      </c>
      <c r="K341" s="45">
        <v>35975</v>
      </c>
      <c r="L341" s="40">
        <v>5</v>
      </c>
      <c r="M341" s="10" t="s">
        <v>143</v>
      </c>
      <c r="N341" s="310">
        <f>TRUNC(AVERAGE(J339:J341),3)</f>
        <v>0.09</v>
      </c>
    </row>
    <row r="342" spans="1:14" ht="15.75" customHeight="1">
      <c r="A342" s="9"/>
      <c r="C342" s="10">
        <v>1998</v>
      </c>
      <c r="D342" s="16">
        <v>0.096</v>
      </c>
      <c r="E342" s="12">
        <v>35930</v>
      </c>
      <c r="F342" s="16">
        <v>0.092</v>
      </c>
      <c r="G342" s="12">
        <v>36051</v>
      </c>
      <c r="H342" s="16">
        <v>0.091</v>
      </c>
      <c r="I342" s="12">
        <v>35989</v>
      </c>
      <c r="J342" s="16">
        <v>0.089</v>
      </c>
      <c r="K342" s="45">
        <v>35934</v>
      </c>
      <c r="L342" s="40">
        <v>8</v>
      </c>
      <c r="M342" s="10" t="s">
        <v>144</v>
      </c>
      <c r="N342" s="310">
        <f aca="true" t="shared" si="18" ref="N342:N348">TRUNC(AVERAGE(J340:J342),3)</f>
        <v>0.087</v>
      </c>
    </row>
    <row r="343" spans="1:14" ht="15.75" customHeight="1">
      <c r="A343" s="9"/>
      <c r="C343" s="10">
        <v>1999</v>
      </c>
      <c r="D343" s="16">
        <v>0.093</v>
      </c>
      <c r="E343" s="12">
        <v>36406</v>
      </c>
      <c r="F343" s="16">
        <v>0.093</v>
      </c>
      <c r="G343" s="12">
        <v>36334</v>
      </c>
      <c r="H343" s="16">
        <v>0.091</v>
      </c>
      <c r="I343" s="12">
        <v>36357</v>
      </c>
      <c r="J343" s="16">
        <v>0.09</v>
      </c>
      <c r="K343" s="45">
        <v>36407</v>
      </c>
      <c r="L343" s="40">
        <v>12</v>
      </c>
      <c r="M343" s="10" t="s">
        <v>145</v>
      </c>
      <c r="N343" s="310">
        <f t="shared" si="18"/>
        <v>0.088</v>
      </c>
    </row>
    <row r="344" spans="1:14" ht="15.75" customHeight="1">
      <c r="A344" s="9"/>
      <c r="C344" s="10">
        <v>2000</v>
      </c>
      <c r="D344" s="16">
        <v>0.098</v>
      </c>
      <c r="E344" s="12">
        <v>36686</v>
      </c>
      <c r="F344" s="16">
        <v>0.096</v>
      </c>
      <c r="G344" s="12">
        <v>36678</v>
      </c>
      <c r="H344" s="16">
        <v>0.091</v>
      </c>
      <c r="I344" s="12">
        <v>36685</v>
      </c>
      <c r="J344" s="16">
        <v>0.091</v>
      </c>
      <c r="K344" s="45">
        <v>36734</v>
      </c>
      <c r="L344" s="40">
        <v>4</v>
      </c>
      <c r="M344" s="10" t="s">
        <v>146</v>
      </c>
      <c r="N344" s="310">
        <f t="shared" si="18"/>
        <v>0.09</v>
      </c>
    </row>
    <row r="345" spans="1:14" ht="15.75" customHeight="1">
      <c r="A345" s="9"/>
      <c r="C345" s="10">
        <v>2001</v>
      </c>
      <c r="D345" s="16">
        <v>0.093</v>
      </c>
      <c r="E345" s="12">
        <v>37070</v>
      </c>
      <c r="F345" s="16">
        <v>0.089</v>
      </c>
      <c r="G345" s="12">
        <v>37092</v>
      </c>
      <c r="H345" s="16">
        <v>0.083</v>
      </c>
      <c r="I345" s="12">
        <v>37055</v>
      </c>
      <c r="J345" s="16">
        <v>0.082</v>
      </c>
      <c r="K345" s="45">
        <v>37088</v>
      </c>
      <c r="L345" s="40">
        <v>2</v>
      </c>
      <c r="M345" s="10" t="s">
        <v>147</v>
      </c>
      <c r="N345" s="310">
        <f t="shared" si="18"/>
        <v>0.087</v>
      </c>
    </row>
    <row r="346" spans="1:14" ht="15.75" customHeight="1">
      <c r="A346" s="9"/>
      <c r="C346" s="10">
        <v>2002</v>
      </c>
      <c r="D346" s="16">
        <v>0.096</v>
      </c>
      <c r="E346" s="12">
        <v>37469</v>
      </c>
      <c r="F346" s="16">
        <v>0.094</v>
      </c>
      <c r="G346" s="12">
        <v>37451</v>
      </c>
      <c r="H346" s="16">
        <v>0.094</v>
      </c>
      <c r="I346" s="12">
        <v>37452</v>
      </c>
      <c r="J346" s="16">
        <v>0.093</v>
      </c>
      <c r="K346" s="45">
        <v>37430</v>
      </c>
      <c r="L346" s="40">
        <v>13</v>
      </c>
      <c r="M346" s="10" t="s">
        <v>148</v>
      </c>
      <c r="N346" s="310">
        <f t="shared" si="18"/>
        <v>0.088</v>
      </c>
    </row>
    <row r="347" spans="1:14" ht="15.75" customHeight="1">
      <c r="A347" s="9"/>
      <c r="C347" s="10">
        <v>2003</v>
      </c>
      <c r="D347" s="16">
        <v>0.104</v>
      </c>
      <c r="E347" s="12">
        <v>37797</v>
      </c>
      <c r="F347" s="16">
        <v>0.097</v>
      </c>
      <c r="G347" s="12">
        <v>37796</v>
      </c>
      <c r="H347" s="16">
        <v>0.092</v>
      </c>
      <c r="I347" s="12">
        <v>37790</v>
      </c>
      <c r="J347" s="16">
        <v>0.09</v>
      </c>
      <c r="K347" s="45">
        <v>37795</v>
      </c>
      <c r="L347" s="40">
        <v>4</v>
      </c>
      <c r="M347" s="10" t="s">
        <v>149</v>
      </c>
      <c r="N347" s="310">
        <f t="shared" si="18"/>
        <v>0.088</v>
      </c>
    </row>
    <row r="348" spans="1:14" ht="15.75" customHeight="1">
      <c r="A348" s="9"/>
      <c r="C348" s="10">
        <v>2004</v>
      </c>
      <c r="D348" s="26">
        <v>0.084</v>
      </c>
      <c r="E348" s="12">
        <v>38169</v>
      </c>
      <c r="F348" s="16">
        <v>0.08</v>
      </c>
      <c r="G348" s="12">
        <v>38252</v>
      </c>
      <c r="H348" s="16">
        <v>0.074</v>
      </c>
      <c r="I348" s="12">
        <v>38093</v>
      </c>
      <c r="J348" s="16">
        <v>0.073</v>
      </c>
      <c r="K348" s="45">
        <v>38170</v>
      </c>
      <c r="L348" s="40">
        <v>0</v>
      </c>
      <c r="M348" s="10" t="s">
        <v>150</v>
      </c>
      <c r="N348" s="310">
        <f t="shared" si="18"/>
        <v>0.085</v>
      </c>
    </row>
    <row r="349" spans="1:14" ht="15.75" customHeight="1">
      <c r="A349" s="9"/>
      <c r="C349" s="10">
        <v>2005</v>
      </c>
      <c r="D349" s="26">
        <v>0.091</v>
      </c>
      <c r="E349" s="12">
        <v>38544</v>
      </c>
      <c r="F349" s="16">
        <v>0.087</v>
      </c>
      <c r="G349" s="12">
        <v>38543</v>
      </c>
      <c r="H349" s="16">
        <v>0.087</v>
      </c>
      <c r="I349" s="12">
        <v>38566</v>
      </c>
      <c r="J349" s="16">
        <v>0.086</v>
      </c>
      <c r="K349" s="45">
        <v>38524</v>
      </c>
      <c r="L349" s="40">
        <v>8</v>
      </c>
      <c r="M349" s="10" t="s">
        <v>151</v>
      </c>
      <c r="N349" s="310">
        <f>TRUNC(AVERAGE(J347:J349),3)</f>
        <v>0.083</v>
      </c>
    </row>
    <row r="350" spans="3:14" ht="15.75" customHeight="1">
      <c r="C350" s="10">
        <v>2006</v>
      </c>
      <c r="D350" s="26">
        <v>0.078</v>
      </c>
      <c r="E350" s="12">
        <v>38946</v>
      </c>
      <c r="F350" s="16">
        <v>0.076</v>
      </c>
      <c r="G350" s="12">
        <v>38884</v>
      </c>
      <c r="H350" s="16">
        <v>0.076</v>
      </c>
      <c r="I350" s="12">
        <v>38885</v>
      </c>
      <c r="J350" s="16">
        <v>0.073</v>
      </c>
      <c r="K350" s="45">
        <v>38874</v>
      </c>
      <c r="L350" s="40">
        <v>0</v>
      </c>
      <c r="M350" s="10" t="s">
        <v>152</v>
      </c>
      <c r="N350" s="310">
        <f>TRUNC(AVERAGE(J348:J350),3)</f>
        <v>0.077</v>
      </c>
    </row>
    <row r="351" spans="3:14" ht="15.75" customHeight="1" thickBot="1">
      <c r="C351" s="17">
        <v>2007</v>
      </c>
      <c r="D351" s="126">
        <v>0.083</v>
      </c>
      <c r="E351" s="19">
        <v>39225</v>
      </c>
      <c r="F351" s="27">
        <v>0.082</v>
      </c>
      <c r="G351" s="19">
        <v>39296</v>
      </c>
      <c r="H351" s="27">
        <v>0.079</v>
      </c>
      <c r="I351" s="19">
        <v>39251</v>
      </c>
      <c r="J351" s="27">
        <v>0.077</v>
      </c>
      <c r="K351" s="46">
        <v>39194</v>
      </c>
      <c r="L351" s="41">
        <v>0</v>
      </c>
      <c r="M351" s="17" t="s">
        <v>153</v>
      </c>
      <c r="N351" s="311">
        <f>TRUNC(AVERAGE(J349:J351),3)</f>
        <v>0.078</v>
      </c>
    </row>
    <row r="352" spans="3:14" ht="15.75" customHeight="1">
      <c r="C352" s="11"/>
      <c r="D352" s="26"/>
      <c r="E352" s="12"/>
      <c r="F352" s="16"/>
      <c r="G352" s="12"/>
      <c r="H352" s="16"/>
      <c r="I352" s="12"/>
      <c r="J352" s="13"/>
      <c r="K352" s="12"/>
      <c r="L352" s="11"/>
      <c r="M352" s="11"/>
      <c r="N352" s="13"/>
    </row>
    <row r="353" spans="4:8" ht="15.75" customHeight="1" thickBot="1">
      <c r="D353" s="95"/>
      <c r="F353" s="95"/>
      <c r="H353" s="95"/>
    </row>
    <row r="354" spans="1:14" ht="15.75" customHeight="1">
      <c r="A354" s="52" t="s">
        <v>1</v>
      </c>
      <c r="C354" s="219"/>
      <c r="D354" s="220"/>
      <c r="E354" s="221"/>
      <c r="F354" s="220"/>
      <c r="G354" s="221"/>
      <c r="H354" s="220"/>
      <c r="I354" s="221"/>
      <c r="J354" s="222"/>
      <c r="K354" s="221"/>
      <c r="L354" s="229"/>
      <c r="M354" s="330" t="s">
        <v>56</v>
      </c>
      <c r="N354" s="331"/>
    </row>
    <row r="355" spans="1:14" ht="15.75" customHeight="1" thickBot="1">
      <c r="A355" s="25"/>
      <c r="B355" s="21"/>
      <c r="C355" s="4" t="s">
        <v>2</v>
      </c>
      <c r="D355" s="96" t="s">
        <v>3</v>
      </c>
      <c r="E355" s="5" t="s">
        <v>58</v>
      </c>
      <c r="F355" s="96" t="s">
        <v>4</v>
      </c>
      <c r="G355" s="5" t="s">
        <v>58</v>
      </c>
      <c r="H355" s="96" t="s">
        <v>5</v>
      </c>
      <c r="I355" s="5" t="s">
        <v>58</v>
      </c>
      <c r="J355" s="6" t="s">
        <v>6</v>
      </c>
      <c r="K355" s="5" t="s">
        <v>58</v>
      </c>
      <c r="L355" s="4" t="s">
        <v>272</v>
      </c>
      <c r="M355" s="7" t="s">
        <v>142</v>
      </c>
      <c r="N355" s="8" t="s">
        <v>57</v>
      </c>
    </row>
    <row r="356" spans="1:14" ht="15.75" customHeight="1">
      <c r="A356" s="156" t="s">
        <v>175</v>
      </c>
      <c r="C356" s="14">
        <v>1995</v>
      </c>
      <c r="D356" s="100">
        <v>0.1</v>
      </c>
      <c r="E356" s="53"/>
      <c r="F356" s="100">
        <v>0.099</v>
      </c>
      <c r="G356" s="53"/>
      <c r="H356" s="100">
        <v>0.091</v>
      </c>
      <c r="I356" s="53"/>
      <c r="J356" s="100">
        <v>0.09</v>
      </c>
      <c r="K356" s="115"/>
      <c r="L356" s="65">
        <v>5</v>
      </c>
      <c r="M356" s="14" t="s">
        <v>190</v>
      </c>
      <c r="N356" s="309">
        <f>TRUNC(AVERAGE(J356),3)</f>
        <v>0.09</v>
      </c>
    </row>
    <row r="357" spans="1:14" ht="15.75" customHeight="1">
      <c r="A357" s="25" t="s">
        <v>91</v>
      </c>
      <c r="C357" s="10">
        <v>1996</v>
      </c>
      <c r="D357" s="16">
        <v>0.097</v>
      </c>
      <c r="E357" s="12"/>
      <c r="F357" s="16">
        <v>0.096</v>
      </c>
      <c r="G357" s="12"/>
      <c r="H357" s="16">
        <v>0.095</v>
      </c>
      <c r="I357" s="12"/>
      <c r="J357" s="16">
        <v>0.094</v>
      </c>
      <c r="K357" s="45"/>
      <c r="L357" s="40">
        <v>10</v>
      </c>
      <c r="M357" s="10" t="s">
        <v>189</v>
      </c>
      <c r="N357" s="310">
        <f>TRUNC(AVERAGE(J356:J357),3)</f>
        <v>0.092</v>
      </c>
    </row>
    <row r="358" spans="3:14" ht="15.75" customHeight="1">
      <c r="C358" s="10">
        <v>1997</v>
      </c>
      <c r="D358" s="16">
        <v>0.09</v>
      </c>
      <c r="E358" s="12">
        <v>35939</v>
      </c>
      <c r="F358" s="16">
        <v>0.089</v>
      </c>
      <c r="G358" s="12">
        <v>35988</v>
      </c>
      <c r="H358" s="16">
        <v>0.088</v>
      </c>
      <c r="I358" s="12">
        <v>35989</v>
      </c>
      <c r="J358" s="16">
        <v>0.087</v>
      </c>
      <c r="K358" s="45">
        <v>35970</v>
      </c>
      <c r="L358" s="40">
        <v>7</v>
      </c>
      <c r="M358" s="10" t="s">
        <v>143</v>
      </c>
      <c r="N358" s="310">
        <f>TRUNC(AVERAGE(J356:J358),3)</f>
        <v>0.09</v>
      </c>
    </row>
    <row r="359" spans="1:14" ht="15.75" customHeight="1">
      <c r="A359" s="9"/>
      <c r="C359" s="10">
        <v>1998</v>
      </c>
      <c r="D359" s="16">
        <v>0.094</v>
      </c>
      <c r="E359" s="12">
        <v>35930</v>
      </c>
      <c r="F359" s="16">
        <v>0.091</v>
      </c>
      <c r="G359" s="12">
        <v>36051</v>
      </c>
      <c r="H359" s="16">
        <v>0.09</v>
      </c>
      <c r="I359" s="12">
        <v>36050</v>
      </c>
      <c r="J359" s="16">
        <v>0.089</v>
      </c>
      <c r="K359" s="45">
        <v>35989</v>
      </c>
      <c r="L359" s="40">
        <v>5</v>
      </c>
      <c r="M359" s="10" t="s">
        <v>144</v>
      </c>
      <c r="N359" s="310">
        <f aca="true" t="shared" si="19" ref="N359:N365">TRUNC(AVERAGE(J357:J359),3)</f>
        <v>0.09</v>
      </c>
    </row>
    <row r="360" spans="1:14" ht="15.75" customHeight="1">
      <c r="A360" s="9"/>
      <c r="C360" s="10">
        <v>1999</v>
      </c>
      <c r="D360" s="16">
        <v>0.094</v>
      </c>
      <c r="E360" s="12">
        <v>36406</v>
      </c>
      <c r="F360" s="16">
        <v>0.088</v>
      </c>
      <c r="G360" s="12">
        <v>36333</v>
      </c>
      <c r="H360" s="16">
        <v>0.088</v>
      </c>
      <c r="I360" s="12">
        <v>36334</v>
      </c>
      <c r="J360" s="16">
        <v>0.088</v>
      </c>
      <c r="K360" s="45">
        <v>36405</v>
      </c>
      <c r="L360" s="40">
        <v>11</v>
      </c>
      <c r="M360" s="10" t="s">
        <v>145</v>
      </c>
      <c r="N360" s="310">
        <f t="shared" si="19"/>
        <v>0.088</v>
      </c>
    </row>
    <row r="361" spans="1:14" ht="15.75" customHeight="1">
      <c r="A361" s="9"/>
      <c r="C361" s="10">
        <v>2000</v>
      </c>
      <c r="D361" s="16">
        <v>0.088</v>
      </c>
      <c r="E361" s="12">
        <v>36686</v>
      </c>
      <c r="F361" s="16">
        <v>0.083</v>
      </c>
      <c r="G361" s="12">
        <v>36678</v>
      </c>
      <c r="H361" s="16">
        <v>0.082</v>
      </c>
      <c r="I361" s="12">
        <v>36734</v>
      </c>
      <c r="J361" s="16">
        <v>0.081</v>
      </c>
      <c r="K361" s="45">
        <v>36685</v>
      </c>
      <c r="L361" s="40">
        <v>1</v>
      </c>
      <c r="M361" s="10" t="s">
        <v>146</v>
      </c>
      <c r="N361" s="310">
        <f t="shared" si="19"/>
        <v>0.086</v>
      </c>
    </row>
    <row r="362" spans="3:14" ht="15.75" customHeight="1">
      <c r="C362" s="10">
        <v>2001</v>
      </c>
      <c r="D362" s="16">
        <v>0.079</v>
      </c>
      <c r="E362" s="12">
        <v>37070</v>
      </c>
      <c r="F362" s="16">
        <v>0.079</v>
      </c>
      <c r="G362" s="12">
        <v>37092</v>
      </c>
      <c r="H362" s="16">
        <v>0.076</v>
      </c>
      <c r="I362" s="12">
        <v>37061</v>
      </c>
      <c r="J362" s="16">
        <v>0.074</v>
      </c>
      <c r="K362" s="45">
        <v>37088</v>
      </c>
      <c r="L362" s="40">
        <v>0</v>
      </c>
      <c r="M362" s="10" t="s">
        <v>147</v>
      </c>
      <c r="N362" s="310">
        <f t="shared" si="19"/>
        <v>0.081</v>
      </c>
    </row>
    <row r="363" spans="3:14" ht="15.75" customHeight="1">
      <c r="C363" s="10">
        <v>2002</v>
      </c>
      <c r="D363" s="16">
        <v>0.1</v>
      </c>
      <c r="E363" s="12">
        <v>37469</v>
      </c>
      <c r="F363" s="16">
        <v>0.098</v>
      </c>
      <c r="G363" s="12">
        <v>37508</v>
      </c>
      <c r="H363" s="16">
        <v>0.097</v>
      </c>
      <c r="I363" s="12">
        <v>37451</v>
      </c>
      <c r="J363" s="16">
        <v>0.097</v>
      </c>
      <c r="K363" s="45">
        <v>37478</v>
      </c>
      <c r="L363" s="40">
        <v>15</v>
      </c>
      <c r="M363" s="10" t="s">
        <v>148</v>
      </c>
      <c r="N363" s="310">
        <f t="shared" si="19"/>
        <v>0.084</v>
      </c>
    </row>
    <row r="364" spans="3:14" ht="15.75" customHeight="1">
      <c r="C364" s="10">
        <v>2003</v>
      </c>
      <c r="D364" s="16">
        <v>0.101</v>
      </c>
      <c r="E364" s="12">
        <v>37797</v>
      </c>
      <c r="F364" s="16">
        <v>0.096</v>
      </c>
      <c r="G364" s="12">
        <v>37796</v>
      </c>
      <c r="H364" s="16">
        <v>0.085</v>
      </c>
      <c r="I364" s="12">
        <v>37795</v>
      </c>
      <c r="J364" s="16">
        <v>0.084</v>
      </c>
      <c r="K364" s="45">
        <v>37805</v>
      </c>
      <c r="L364" s="40">
        <v>3</v>
      </c>
      <c r="M364" s="10" t="s">
        <v>149</v>
      </c>
      <c r="N364" s="310">
        <f t="shared" si="19"/>
        <v>0.085</v>
      </c>
    </row>
    <row r="365" spans="3:14" ht="15.75" customHeight="1">
      <c r="C365" s="10">
        <v>2004</v>
      </c>
      <c r="D365" s="16">
        <v>0.078</v>
      </c>
      <c r="E365" s="12">
        <v>38534</v>
      </c>
      <c r="F365" s="16">
        <v>0.078</v>
      </c>
      <c r="G365" s="12">
        <v>38617</v>
      </c>
      <c r="H365" s="16">
        <v>0.074</v>
      </c>
      <c r="I365" s="12">
        <v>38170</v>
      </c>
      <c r="J365" s="16">
        <v>0.069</v>
      </c>
      <c r="K365" s="45">
        <v>38093</v>
      </c>
      <c r="L365" s="40">
        <v>0</v>
      </c>
      <c r="M365" s="10" t="s">
        <v>150</v>
      </c>
      <c r="N365" s="310">
        <f t="shared" si="19"/>
        <v>0.083</v>
      </c>
    </row>
    <row r="366" spans="3:14" ht="15.75" customHeight="1">
      <c r="C366" s="10">
        <v>2005</v>
      </c>
      <c r="D366" s="26">
        <v>0.084</v>
      </c>
      <c r="E366" s="12">
        <v>38543</v>
      </c>
      <c r="F366" s="16">
        <v>0.077</v>
      </c>
      <c r="G366" s="12">
        <v>38544</v>
      </c>
      <c r="H366" s="16">
        <v>0.077</v>
      </c>
      <c r="I366" s="12">
        <v>38608</v>
      </c>
      <c r="J366" s="16">
        <v>0.076</v>
      </c>
      <c r="K366" s="45">
        <v>38529</v>
      </c>
      <c r="L366" s="40">
        <v>0</v>
      </c>
      <c r="M366" s="10" t="s">
        <v>151</v>
      </c>
      <c r="N366" s="310">
        <f>TRUNC(AVERAGE(J364:J366),3)</f>
        <v>0.076</v>
      </c>
    </row>
    <row r="367" spans="3:14" ht="15.75" customHeight="1">
      <c r="C367" s="10">
        <v>2006</v>
      </c>
      <c r="D367" s="26">
        <v>0.074</v>
      </c>
      <c r="E367" s="12">
        <v>38946</v>
      </c>
      <c r="F367" s="16">
        <v>0.072</v>
      </c>
      <c r="G367" s="12">
        <v>38884</v>
      </c>
      <c r="H367" s="16">
        <v>0.071</v>
      </c>
      <c r="I367" s="12">
        <v>38885</v>
      </c>
      <c r="J367" s="16">
        <v>0.071</v>
      </c>
      <c r="K367" s="45">
        <v>38954</v>
      </c>
      <c r="L367" s="40">
        <v>0</v>
      </c>
      <c r="M367" s="10" t="s">
        <v>152</v>
      </c>
      <c r="N367" s="310">
        <f>TRUNC(AVERAGE(J365:J367),3)</f>
        <v>0.072</v>
      </c>
    </row>
    <row r="368" spans="3:14" ht="15.75" customHeight="1" thickBot="1">
      <c r="C368" s="17">
        <v>2007</v>
      </c>
      <c r="D368" s="126">
        <v>0.086</v>
      </c>
      <c r="E368" s="19">
        <v>39225</v>
      </c>
      <c r="F368" s="27">
        <v>0.083</v>
      </c>
      <c r="G368" s="19">
        <v>39251</v>
      </c>
      <c r="H368" s="27">
        <v>0.082</v>
      </c>
      <c r="I368" s="19">
        <v>39296</v>
      </c>
      <c r="J368" s="27">
        <v>0.08</v>
      </c>
      <c r="K368" s="46">
        <v>39224</v>
      </c>
      <c r="L368" s="41">
        <v>1</v>
      </c>
      <c r="M368" s="17" t="s">
        <v>153</v>
      </c>
      <c r="N368" s="311">
        <f>TRUNC(AVERAGE(J366:J368),3)</f>
        <v>0.075</v>
      </c>
    </row>
    <row r="369" spans="3:14" ht="15.75" customHeight="1">
      <c r="C369" s="11"/>
      <c r="D369" s="26"/>
      <c r="E369" s="12"/>
      <c r="F369" s="16"/>
      <c r="G369" s="12"/>
      <c r="H369" s="16"/>
      <c r="I369" s="12"/>
      <c r="J369" s="13"/>
      <c r="K369" s="12"/>
      <c r="L369" s="11"/>
      <c r="M369" s="11"/>
      <c r="N369" s="13"/>
    </row>
    <row r="370" spans="4:8" ht="15.75" customHeight="1" thickBot="1">
      <c r="D370" s="95"/>
      <c r="F370" s="95"/>
      <c r="H370" s="95"/>
    </row>
    <row r="371" spans="1:14" ht="15.75" customHeight="1">
      <c r="A371" s="52" t="s">
        <v>8</v>
      </c>
      <c r="C371" s="219"/>
      <c r="D371" s="220"/>
      <c r="E371" s="221"/>
      <c r="F371" s="220"/>
      <c r="G371" s="221"/>
      <c r="H371" s="220"/>
      <c r="I371" s="221"/>
      <c r="J371" s="222"/>
      <c r="K371" s="221"/>
      <c r="L371" s="228"/>
      <c r="M371" s="330" t="s">
        <v>56</v>
      </c>
      <c r="N371" s="331"/>
    </row>
    <row r="372" spans="1:14" ht="15.75" customHeight="1" thickBot="1">
      <c r="A372" s="25"/>
      <c r="B372" s="21"/>
      <c r="C372" s="4" t="s">
        <v>2</v>
      </c>
      <c r="D372" s="96" t="s">
        <v>3</v>
      </c>
      <c r="E372" s="5" t="s">
        <v>58</v>
      </c>
      <c r="F372" s="96" t="s">
        <v>4</v>
      </c>
      <c r="G372" s="5" t="s">
        <v>58</v>
      </c>
      <c r="H372" s="96" t="s">
        <v>5</v>
      </c>
      <c r="I372" s="5" t="s">
        <v>58</v>
      </c>
      <c r="J372" s="6" t="s">
        <v>6</v>
      </c>
      <c r="K372" s="5" t="s">
        <v>58</v>
      </c>
      <c r="L372" s="142" t="s">
        <v>272</v>
      </c>
      <c r="M372" s="22" t="s">
        <v>142</v>
      </c>
      <c r="N372" s="8" t="s">
        <v>57</v>
      </c>
    </row>
    <row r="373" spans="1:14" ht="15.75" customHeight="1">
      <c r="A373" s="156" t="s">
        <v>231</v>
      </c>
      <c r="C373" s="14">
        <v>2000</v>
      </c>
      <c r="D373" s="100">
        <v>0.093</v>
      </c>
      <c r="E373" s="53">
        <v>36686</v>
      </c>
      <c r="F373" s="100">
        <v>0.091</v>
      </c>
      <c r="G373" s="53">
        <v>36678</v>
      </c>
      <c r="H373" s="100">
        <v>0.087</v>
      </c>
      <c r="I373" s="53">
        <v>36685</v>
      </c>
      <c r="J373" s="100">
        <v>0.087</v>
      </c>
      <c r="K373" s="115">
        <v>36734</v>
      </c>
      <c r="L373" s="65">
        <v>4</v>
      </c>
      <c r="M373" s="14" t="s">
        <v>156</v>
      </c>
      <c r="N373" s="309">
        <f>TRUNC(AVERAGE(J373),3)</f>
        <v>0.087</v>
      </c>
    </row>
    <row r="374" spans="1:14" ht="15.75" customHeight="1">
      <c r="A374" s="25" t="s">
        <v>93</v>
      </c>
      <c r="C374" s="10">
        <v>2001</v>
      </c>
      <c r="D374" s="16">
        <v>0.085</v>
      </c>
      <c r="E374" s="12">
        <v>37061</v>
      </c>
      <c r="F374" s="16">
        <v>0.083</v>
      </c>
      <c r="G374" s="12">
        <v>37060</v>
      </c>
      <c r="H374" s="16">
        <v>0.082</v>
      </c>
      <c r="I374" s="12">
        <v>37056</v>
      </c>
      <c r="J374" s="16">
        <v>0.082</v>
      </c>
      <c r="K374" s="45">
        <v>37070</v>
      </c>
      <c r="L374" s="40">
        <v>1</v>
      </c>
      <c r="M374" s="10" t="s">
        <v>157</v>
      </c>
      <c r="N374" s="310">
        <f>TRUNC(AVERAGE(J373:J374),3)</f>
        <v>0.084</v>
      </c>
    </row>
    <row r="375" spans="3:14" ht="15.75" customHeight="1">
      <c r="C375" s="10">
        <v>2002</v>
      </c>
      <c r="D375" s="16">
        <v>0.09</v>
      </c>
      <c r="E375" s="12">
        <v>37451</v>
      </c>
      <c r="F375" s="16">
        <v>0.09</v>
      </c>
      <c r="G375" s="12">
        <v>37469</v>
      </c>
      <c r="H375" s="16">
        <v>0.09</v>
      </c>
      <c r="I375" s="12">
        <v>37478</v>
      </c>
      <c r="J375" s="16">
        <v>0.089</v>
      </c>
      <c r="K375" s="45">
        <v>37429</v>
      </c>
      <c r="L375" s="40">
        <v>10</v>
      </c>
      <c r="M375" s="10" t="s">
        <v>148</v>
      </c>
      <c r="N375" s="310">
        <f aca="true" t="shared" si="20" ref="N375:N380">TRUNC(AVERAGE(J373:J375),3)</f>
        <v>0.086</v>
      </c>
    </row>
    <row r="376" spans="1:14" ht="15.75" customHeight="1">
      <c r="A376" s="9"/>
      <c r="C376" s="10">
        <v>2003</v>
      </c>
      <c r="D376" s="16">
        <v>0.105</v>
      </c>
      <c r="E376" s="12">
        <v>37797</v>
      </c>
      <c r="F376" s="16">
        <v>0.091</v>
      </c>
      <c r="G376" s="12">
        <v>37790</v>
      </c>
      <c r="H376" s="16">
        <v>0.091</v>
      </c>
      <c r="I376" s="12">
        <v>37796</v>
      </c>
      <c r="J376" s="16">
        <v>0.083</v>
      </c>
      <c r="K376" s="45">
        <v>37858</v>
      </c>
      <c r="L376" s="40">
        <v>3</v>
      </c>
      <c r="M376" s="10" t="s">
        <v>149</v>
      </c>
      <c r="N376" s="310">
        <f t="shared" si="20"/>
        <v>0.084</v>
      </c>
    </row>
    <row r="377" spans="1:14" ht="15.75" customHeight="1">
      <c r="A377" s="9"/>
      <c r="C377" s="10">
        <v>2004</v>
      </c>
      <c r="D377" s="16">
        <v>0.075</v>
      </c>
      <c r="E377" s="12">
        <v>38170</v>
      </c>
      <c r="F377" s="16">
        <v>0.071</v>
      </c>
      <c r="G377" s="12">
        <v>38093</v>
      </c>
      <c r="H377" s="16">
        <v>0.071</v>
      </c>
      <c r="I377" s="12">
        <v>38252</v>
      </c>
      <c r="J377" s="16">
        <v>0.069</v>
      </c>
      <c r="K377" s="45">
        <v>38106</v>
      </c>
      <c r="L377" s="40">
        <v>0</v>
      </c>
      <c r="M377" s="10" t="s">
        <v>150</v>
      </c>
      <c r="N377" s="310">
        <f t="shared" si="20"/>
        <v>0.08</v>
      </c>
    </row>
    <row r="378" spans="1:14" ht="15.75" customHeight="1">
      <c r="A378" s="9"/>
      <c r="C378" s="10">
        <v>2005</v>
      </c>
      <c r="D378" s="26">
        <v>0.082</v>
      </c>
      <c r="E378" s="12">
        <v>38511</v>
      </c>
      <c r="F378" s="16">
        <v>0.082</v>
      </c>
      <c r="G378" s="12">
        <v>38544</v>
      </c>
      <c r="H378" s="16">
        <v>0.08</v>
      </c>
      <c r="I378" s="12">
        <v>38530</v>
      </c>
      <c r="J378" s="16">
        <v>0.078</v>
      </c>
      <c r="K378" s="45">
        <v>38608</v>
      </c>
      <c r="L378" s="40">
        <v>0</v>
      </c>
      <c r="M378" s="10" t="s">
        <v>151</v>
      </c>
      <c r="N378" s="310">
        <f t="shared" si="20"/>
        <v>0.076</v>
      </c>
    </row>
    <row r="379" spans="1:14" ht="15.75" customHeight="1">
      <c r="A379" s="9"/>
      <c r="C379" s="10">
        <v>2006</v>
      </c>
      <c r="D379" s="26">
        <v>0.076</v>
      </c>
      <c r="E379" s="12">
        <v>38884</v>
      </c>
      <c r="F379" s="16">
        <v>0.073</v>
      </c>
      <c r="G379" s="12">
        <v>38874</v>
      </c>
      <c r="H379" s="16">
        <v>0.073</v>
      </c>
      <c r="I379" s="12">
        <v>38900</v>
      </c>
      <c r="J379" s="16">
        <v>0.072</v>
      </c>
      <c r="K379" s="45">
        <v>38946</v>
      </c>
      <c r="L379" s="40">
        <v>0</v>
      </c>
      <c r="M379" s="10" t="s">
        <v>152</v>
      </c>
      <c r="N379" s="310">
        <f t="shared" si="20"/>
        <v>0.073</v>
      </c>
    </row>
    <row r="380" spans="1:14" ht="15.75" customHeight="1" thickBot="1">
      <c r="A380" s="9"/>
      <c r="C380" s="17">
        <v>2007</v>
      </c>
      <c r="D380" s="126">
        <v>0.082</v>
      </c>
      <c r="E380" s="19">
        <v>39224</v>
      </c>
      <c r="F380" s="27">
        <v>0.08</v>
      </c>
      <c r="G380" s="19">
        <v>39194</v>
      </c>
      <c r="H380" s="27">
        <v>0.079</v>
      </c>
      <c r="I380" s="19">
        <v>39296</v>
      </c>
      <c r="J380" s="27">
        <v>0.078</v>
      </c>
      <c r="K380" s="46">
        <v>39346</v>
      </c>
      <c r="L380" s="41">
        <v>0</v>
      </c>
      <c r="M380" s="17" t="s">
        <v>153</v>
      </c>
      <c r="N380" s="311">
        <f t="shared" si="20"/>
        <v>0.076</v>
      </c>
    </row>
    <row r="381" spans="1:14" ht="15.75" customHeight="1">
      <c r="A381" s="9"/>
      <c r="C381" s="11"/>
      <c r="D381" s="26"/>
      <c r="E381" s="12"/>
      <c r="F381" s="16"/>
      <c r="G381" s="12"/>
      <c r="H381" s="16"/>
      <c r="I381" s="12"/>
      <c r="J381" s="13"/>
      <c r="K381" s="12"/>
      <c r="L381" s="11"/>
      <c r="M381" s="11"/>
      <c r="N381" s="13"/>
    </row>
    <row r="382" spans="4:8" ht="15.75" customHeight="1">
      <c r="D382" s="95"/>
      <c r="F382" s="95"/>
      <c r="H382" s="95"/>
    </row>
    <row r="383" spans="4:8" ht="20.25">
      <c r="D383" s="95"/>
      <c r="E383" s="54" t="s">
        <v>187</v>
      </c>
      <c r="F383" s="95"/>
      <c r="H383" s="95"/>
    </row>
    <row r="384" spans="4:8" ht="15.75" customHeight="1">
      <c r="D384" s="95"/>
      <c r="E384" s="55" t="s">
        <v>0</v>
      </c>
      <c r="F384" s="95"/>
      <c r="H384" s="95"/>
    </row>
    <row r="385" spans="4:8" ht="15.75" customHeight="1" thickBot="1">
      <c r="D385" s="95"/>
      <c r="F385" s="95"/>
      <c r="H385" s="95"/>
    </row>
    <row r="386" spans="1:14" ht="15.75" customHeight="1">
      <c r="A386" s="55" t="s">
        <v>34</v>
      </c>
      <c r="B386" s="48"/>
      <c r="C386" s="235"/>
      <c r="D386" s="236"/>
      <c r="E386" s="237"/>
      <c r="F386" s="236"/>
      <c r="G386" s="237"/>
      <c r="H386" s="236"/>
      <c r="I386" s="237"/>
      <c r="J386" s="238"/>
      <c r="K386" s="237"/>
      <c r="L386" s="239"/>
      <c r="M386" s="330" t="s">
        <v>56</v>
      </c>
      <c r="N386" s="331"/>
    </row>
    <row r="387" spans="1:14" ht="15.75" customHeight="1" thickBot="1">
      <c r="A387" s="56"/>
      <c r="C387" s="134" t="s">
        <v>2</v>
      </c>
      <c r="D387" s="135" t="s">
        <v>3</v>
      </c>
      <c r="E387" s="136" t="s">
        <v>58</v>
      </c>
      <c r="F387" s="135" t="s">
        <v>4</v>
      </c>
      <c r="G387" s="136" t="s">
        <v>58</v>
      </c>
      <c r="H387" s="135" t="s">
        <v>5</v>
      </c>
      <c r="I387" s="136" t="s">
        <v>58</v>
      </c>
      <c r="J387" s="59" t="s">
        <v>6</v>
      </c>
      <c r="K387" s="136" t="s">
        <v>58</v>
      </c>
      <c r="L387" s="142" t="s">
        <v>272</v>
      </c>
      <c r="M387" s="22" t="s">
        <v>142</v>
      </c>
      <c r="N387" s="8" t="s">
        <v>57</v>
      </c>
    </row>
    <row r="388" spans="1:14" ht="15.75" customHeight="1">
      <c r="A388" s="158" t="s">
        <v>256</v>
      </c>
      <c r="B388" s="57" t="s">
        <v>52</v>
      </c>
      <c r="C388" s="14">
        <v>1995</v>
      </c>
      <c r="D388" s="100">
        <v>0.099</v>
      </c>
      <c r="E388" s="53"/>
      <c r="F388" s="100">
        <v>0.097</v>
      </c>
      <c r="G388" s="53"/>
      <c r="H388" s="100">
        <v>0.096</v>
      </c>
      <c r="I388" s="53"/>
      <c r="J388" s="100">
        <v>0.09</v>
      </c>
      <c r="K388" s="115"/>
      <c r="L388" s="65">
        <v>6</v>
      </c>
      <c r="M388" s="14" t="s">
        <v>190</v>
      </c>
      <c r="N388" s="309">
        <f>TRUNC(AVERAGE(J388),3)</f>
        <v>0.09</v>
      </c>
    </row>
    <row r="389" spans="1:14" ht="15.75" customHeight="1">
      <c r="A389" s="25" t="s">
        <v>119</v>
      </c>
      <c r="B389" s="21"/>
      <c r="C389" s="10">
        <v>1996</v>
      </c>
      <c r="D389" s="16">
        <v>0.104</v>
      </c>
      <c r="E389" s="12"/>
      <c r="F389" s="16">
        <v>0.096</v>
      </c>
      <c r="G389" s="12"/>
      <c r="H389" s="16">
        <v>0.095</v>
      </c>
      <c r="I389" s="12"/>
      <c r="J389" s="16">
        <v>0.091</v>
      </c>
      <c r="K389" s="45"/>
      <c r="L389" s="40">
        <v>8</v>
      </c>
      <c r="M389" s="10" t="s">
        <v>189</v>
      </c>
      <c r="N389" s="310">
        <f>TRUNC(AVERAGE(J388:J389),3)</f>
        <v>0.09</v>
      </c>
    </row>
    <row r="390" spans="3:14" ht="15.75" customHeight="1">
      <c r="C390" s="10">
        <v>1997</v>
      </c>
      <c r="D390" s="16">
        <v>0.098</v>
      </c>
      <c r="E390" s="12">
        <v>36002</v>
      </c>
      <c r="F390" s="16">
        <v>0.094</v>
      </c>
      <c r="G390" s="12">
        <v>35993</v>
      </c>
      <c r="H390" s="16">
        <v>0.089</v>
      </c>
      <c r="I390" s="12">
        <v>35939</v>
      </c>
      <c r="J390" s="16">
        <v>0.089</v>
      </c>
      <c r="K390" s="45">
        <v>35975</v>
      </c>
      <c r="L390" s="40">
        <v>5</v>
      </c>
      <c r="M390" s="10" t="s">
        <v>143</v>
      </c>
      <c r="N390" s="310">
        <f>TRUNC(AVERAGE(J388:J390),3)</f>
        <v>0.09</v>
      </c>
    </row>
    <row r="391" spans="1:14" ht="15.75" customHeight="1">
      <c r="A391" s="25"/>
      <c r="C391" s="10">
        <v>1998</v>
      </c>
      <c r="D391" s="16">
        <v>0.101</v>
      </c>
      <c r="E391" s="12">
        <v>35972</v>
      </c>
      <c r="F391" s="16">
        <v>0.089</v>
      </c>
      <c r="G391" s="12">
        <v>36050</v>
      </c>
      <c r="H391" s="16">
        <v>0.083</v>
      </c>
      <c r="I391" s="12">
        <v>35973</v>
      </c>
      <c r="J391" s="16">
        <v>0.082</v>
      </c>
      <c r="K391" s="45">
        <v>35929</v>
      </c>
      <c r="L391" s="40">
        <v>2</v>
      </c>
      <c r="M391" s="10" t="s">
        <v>144</v>
      </c>
      <c r="N391" s="310">
        <f>TRUNC(AVERAGE(J389:J391),3)</f>
        <v>0.087</v>
      </c>
    </row>
    <row r="392" spans="1:14" ht="15.75" customHeight="1">
      <c r="A392" s="9"/>
      <c r="C392" s="10">
        <v>1999</v>
      </c>
      <c r="D392" s="16">
        <v>0.082</v>
      </c>
      <c r="E392" s="12">
        <v>36405</v>
      </c>
      <c r="F392" s="16">
        <v>0.08</v>
      </c>
      <c r="G392" s="12">
        <v>36407</v>
      </c>
      <c r="H392" s="16">
        <v>0.078</v>
      </c>
      <c r="I392" s="12">
        <v>36333</v>
      </c>
      <c r="J392" s="16">
        <v>0.077</v>
      </c>
      <c r="K392" s="45">
        <v>36310</v>
      </c>
      <c r="L392" s="40">
        <v>0</v>
      </c>
      <c r="M392" s="10" t="s">
        <v>145</v>
      </c>
      <c r="N392" s="310">
        <f>TRUNC(AVERAGE(J390:J392),3)</f>
        <v>0.082</v>
      </c>
    </row>
    <row r="393" spans="1:14" ht="15.75" customHeight="1">
      <c r="A393" s="9"/>
      <c r="C393" s="10">
        <v>2000</v>
      </c>
      <c r="D393" s="16">
        <v>0.078</v>
      </c>
      <c r="E393" s="12">
        <v>36686</v>
      </c>
      <c r="F393" s="16">
        <v>0.076</v>
      </c>
      <c r="G393" s="12">
        <v>36685</v>
      </c>
      <c r="H393" s="16">
        <v>0.072</v>
      </c>
      <c r="I393" s="12">
        <v>36678</v>
      </c>
      <c r="J393" s="16">
        <v>0.065</v>
      </c>
      <c r="K393" s="45">
        <v>36734</v>
      </c>
      <c r="L393" s="40">
        <v>0</v>
      </c>
      <c r="M393" s="10" t="s">
        <v>146</v>
      </c>
      <c r="N393" s="310">
        <f>TRUNC(AVERAGE(J391:J393),3)</f>
        <v>0.074</v>
      </c>
    </row>
    <row r="394" spans="1:14" ht="15.75" customHeight="1">
      <c r="A394" s="9"/>
      <c r="C394" s="10">
        <v>2001</v>
      </c>
      <c r="D394" s="16">
        <v>0.063</v>
      </c>
      <c r="E394" s="12">
        <v>37021</v>
      </c>
      <c r="F394" s="16">
        <v>0.06</v>
      </c>
      <c r="G394" s="12">
        <v>37030</v>
      </c>
      <c r="H394" s="16">
        <v>0.056</v>
      </c>
      <c r="I394" s="12">
        <v>37137</v>
      </c>
      <c r="J394" s="11">
        <v>0.055</v>
      </c>
      <c r="K394" s="45">
        <v>36989</v>
      </c>
      <c r="L394" s="40">
        <v>0</v>
      </c>
      <c r="M394" s="10" t="s">
        <v>147</v>
      </c>
      <c r="N394" s="310">
        <f>TRUNC(AVERAGE(J392:J394),3)</f>
        <v>0.065</v>
      </c>
    </row>
    <row r="395" spans="1:14" ht="15.75" customHeight="1">
      <c r="A395" s="158" t="s">
        <v>35</v>
      </c>
      <c r="B395" s="57" t="s">
        <v>53</v>
      </c>
      <c r="C395" s="192" t="s">
        <v>257</v>
      </c>
      <c r="D395" s="16">
        <v>0.111</v>
      </c>
      <c r="E395" s="12">
        <v>37431</v>
      </c>
      <c r="F395" s="16">
        <v>0.103</v>
      </c>
      <c r="G395" s="12">
        <v>37429</v>
      </c>
      <c r="H395" s="16">
        <v>0.102</v>
      </c>
      <c r="I395" s="12">
        <v>37430</v>
      </c>
      <c r="J395" s="16">
        <v>0.099</v>
      </c>
      <c r="K395" s="45">
        <v>37444</v>
      </c>
      <c r="L395" s="40">
        <v>18</v>
      </c>
      <c r="M395" s="10" t="s">
        <v>167</v>
      </c>
      <c r="N395" s="310">
        <f>TRUNC(AVERAGE(J395),3)</f>
        <v>0.099</v>
      </c>
    </row>
    <row r="396" spans="1:14" ht="15.75" customHeight="1">
      <c r="A396" s="25" t="s">
        <v>120</v>
      </c>
      <c r="C396" s="10">
        <v>2003</v>
      </c>
      <c r="D396" s="16">
        <v>0.093</v>
      </c>
      <c r="E396" s="12">
        <v>37797</v>
      </c>
      <c r="F396" s="16">
        <v>0.091</v>
      </c>
      <c r="G396" s="12">
        <v>37790</v>
      </c>
      <c r="H396" s="16">
        <v>0.088</v>
      </c>
      <c r="I396" s="12">
        <v>37794</v>
      </c>
      <c r="J396" s="16">
        <v>0.087</v>
      </c>
      <c r="K396" s="45">
        <v>37796</v>
      </c>
      <c r="L396" s="40">
        <v>4</v>
      </c>
      <c r="M396" s="10" t="s">
        <v>168</v>
      </c>
      <c r="N396" s="310">
        <f>TRUNC(AVERAGE(J395:J396),3)</f>
        <v>0.093</v>
      </c>
    </row>
    <row r="397" spans="3:14" ht="15.75" customHeight="1">
      <c r="C397" s="10">
        <v>2004</v>
      </c>
      <c r="D397" s="16">
        <v>0.08</v>
      </c>
      <c r="E397" s="12">
        <v>38170</v>
      </c>
      <c r="F397" s="16">
        <v>0.079</v>
      </c>
      <c r="G397" s="12">
        <v>38252</v>
      </c>
      <c r="H397" s="16">
        <v>0.078</v>
      </c>
      <c r="I397" s="12">
        <v>38202</v>
      </c>
      <c r="J397" s="16">
        <v>0.077</v>
      </c>
      <c r="K397" s="45">
        <v>38169</v>
      </c>
      <c r="L397" s="40">
        <v>0</v>
      </c>
      <c r="M397" s="10" t="s">
        <v>150</v>
      </c>
      <c r="N397" s="310">
        <f>TRUNC(AVERAGE(J395:J397),3)</f>
        <v>0.087</v>
      </c>
    </row>
    <row r="398" spans="1:14" ht="15.75" customHeight="1">
      <c r="A398" s="58"/>
      <c r="C398" s="10">
        <v>2005</v>
      </c>
      <c r="D398" s="26">
        <v>0.094</v>
      </c>
      <c r="E398" s="12">
        <v>38543</v>
      </c>
      <c r="F398" s="16">
        <v>0.089</v>
      </c>
      <c r="G398" s="12">
        <v>38530</v>
      </c>
      <c r="H398" s="16">
        <v>0.088</v>
      </c>
      <c r="I398" s="12">
        <v>38544</v>
      </c>
      <c r="J398" s="16">
        <v>0.086</v>
      </c>
      <c r="K398" s="45">
        <v>38528</v>
      </c>
      <c r="L398" s="40">
        <v>5</v>
      </c>
      <c r="M398" s="10" t="s">
        <v>151</v>
      </c>
      <c r="N398" s="310">
        <f>TRUNC(AVERAGE(J396:J398),3)</f>
        <v>0.083</v>
      </c>
    </row>
    <row r="399" spans="1:14" ht="15.75" customHeight="1">
      <c r="A399" s="58"/>
      <c r="C399" s="10">
        <v>2006</v>
      </c>
      <c r="D399" s="26">
        <v>0.08</v>
      </c>
      <c r="E399" s="12">
        <v>38884</v>
      </c>
      <c r="F399" s="16">
        <v>0.077</v>
      </c>
      <c r="G399" s="12">
        <v>38885</v>
      </c>
      <c r="H399" s="16">
        <v>0.067</v>
      </c>
      <c r="I399" s="12">
        <v>38874</v>
      </c>
      <c r="J399" s="16">
        <v>0.067</v>
      </c>
      <c r="K399" s="45">
        <v>38883</v>
      </c>
      <c r="L399" s="40">
        <v>0</v>
      </c>
      <c r="M399" s="10" t="s">
        <v>152</v>
      </c>
      <c r="N399" s="310">
        <f>TRUNC(AVERAGE(J397:J399),3)</f>
        <v>0.076</v>
      </c>
    </row>
    <row r="400" spans="1:14" ht="15.75" customHeight="1" thickBot="1">
      <c r="A400" s="58"/>
      <c r="C400" s="17">
        <v>2007</v>
      </c>
      <c r="D400" s="126">
        <v>0.085</v>
      </c>
      <c r="E400" s="19">
        <v>39225</v>
      </c>
      <c r="F400" s="27">
        <v>0.083</v>
      </c>
      <c r="G400" s="19">
        <v>39249</v>
      </c>
      <c r="H400" s="27">
        <v>0.083</v>
      </c>
      <c r="I400" s="19">
        <v>39346</v>
      </c>
      <c r="J400" s="27">
        <v>0.082</v>
      </c>
      <c r="K400" s="46">
        <v>39251</v>
      </c>
      <c r="L400" s="41">
        <v>1</v>
      </c>
      <c r="M400" s="17" t="s">
        <v>153</v>
      </c>
      <c r="N400" s="311">
        <f>TRUNC(AVERAGE(J398:J400),3)</f>
        <v>0.078</v>
      </c>
    </row>
    <row r="401" spans="3:11" ht="15.75" customHeight="1">
      <c r="C401" s="114" t="s">
        <v>258</v>
      </c>
      <c r="D401" s="186"/>
      <c r="E401" s="186"/>
      <c r="F401" s="186"/>
      <c r="G401" s="186"/>
      <c r="H401" s="186"/>
      <c r="I401" s="186"/>
      <c r="J401" s="186"/>
      <c r="K401" s="186"/>
    </row>
    <row r="402" spans="3:11" ht="15.75" customHeight="1">
      <c r="C402" s="114"/>
      <c r="D402" s="186"/>
      <c r="E402" s="186"/>
      <c r="F402" s="186"/>
      <c r="G402" s="186"/>
      <c r="H402" s="186"/>
      <c r="I402" s="186"/>
      <c r="J402" s="186"/>
      <c r="K402" s="186"/>
    </row>
    <row r="403" spans="4:8" ht="15.75" customHeight="1" thickBot="1">
      <c r="D403" s="95"/>
      <c r="F403" s="95"/>
      <c r="H403" s="95"/>
    </row>
    <row r="404" spans="1:14" ht="15.75" customHeight="1">
      <c r="A404" s="55" t="s">
        <v>33</v>
      </c>
      <c r="C404" s="235"/>
      <c r="D404" s="236"/>
      <c r="E404" s="237"/>
      <c r="F404" s="236"/>
      <c r="G404" s="237"/>
      <c r="H404" s="236"/>
      <c r="I404" s="237"/>
      <c r="J404" s="238"/>
      <c r="K404" s="237"/>
      <c r="L404" s="239"/>
      <c r="M404" s="330" t="s">
        <v>56</v>
      </c>
      <c r="N404" s="331"/>
    </row>
    <row r="405" spans="1:14" ht="15.75" customHeight="1" thickBot="1">
      <c r="A405" s="48"/>
      <c r="B405" s="48"/>
      <c r="C405" s="4" t="s">
        <v>2</v>
      </c>
      <c r="D405" s="96" t="s">
        <v>3</v>
      </c>
      <c r="E405" s="5" t="s">
        <v>58</v>
      </c>
      <c r="F405" s="96" t="s">
        <v>4</v>
      </c>
      <c r="G405" s="5" t="s">
        <v>58</v>
      </c>
      <c r="H405" s="96" t="s">
        <v>5</v>
      </c>
      <c r="I405" s="5" t="s">
        <v>58</v>
      </c>
      <c r="J405" s="6" t="s">
        <v>6</v>
      </c>
      <c r="K405" s="5" t="s">
        <v>58</v>
      </c>
      <c r="L405" s="142" t="s">
        <v>272</v>
      </c>
      <c r="M405" s="22" t="s">
        <v>142</v>
      </c>
      <c r="N405" s="8" t="s">
        <v>57</v>
      </c>
    </row>
    <row r="406" spans="1:14" ht="15.75" customHeight="1">
      <c r="A406" s="158" t="s">
        <v>211</v>
      </c>
      <c r="B406" s="61"/>
      <c r="C406" s="14">
        <v>1995</v>
      </c>
      <c r="D406" s="100">
        <v>0.102</v>
      </c>
      <c r="E406" s="53"/>
      <c r="F406" s="100">
        <v>0.101</v>
      </c>
      <c r="G406" s="53"/>
      <c r="H406" s="100">
        <v>0.099</v>
      </c>
      <c r="I406" s="53"/>
      <c r="J406" s="100">
        <v>0.092</v>
      </c>
      <c r="K406" s="115"/>
      <c r="L406" s="65">
        <v>9</v>
      </c>
      <c r="M406" s="14" t="s">
        <v>190</v>
      </c>
      <c r="N406" s="309">
        <f>TRUNC(AVERAGE(J406),3)</f>
        <v>0.092</v>
      </c>
    </row>
    <row r="407" spans="1:14" ht="15.75" customHeight="1">
      <c r="A407" s="25" t="s">
        <v>117</v>
      </c>
      <c r="C407" s="10">
        <v>1996</v>
      </c>
      <c r="D407" s="16">
        <v>0.098</v>
      </c>
      <c r="E407" s="12"/>
      <c r="F407" s="16">
        <v>0.093</v>
      </c>
      <c r="G407" s="12"/>
      <c r="H407" s="16">
        <v>0.093</v>
      </c>
      <c r="I407" s="12"/>
      <c r="J407" s="16">
        <v>0.091</v>
      </c>
      <c r="K407" s="45"/>
      <c r="L407" s="40">
        <v>8</v>
      </c>
      <c r="M407" s="10" t="s">
        <v>189</v>
      </c>
      <c r="N407" s="310">
        <f>TRUNC(AVERAGE(J406:J407),3)</f>
        <v>0.091</v>
      </c>
    </row>
    <row r="408" spans="2:14" ht="15.75" customHeight="1">
      <c r="B408" s="21"/>
      <c r="C408" s="10">
        <v>1997</v>
      </c>
      <c r="D408" s="16">
        <v>0.108</v>
      </c>
      <c r="E408" s="12">
        <v>36002</v>
      </c>
      <c r="F408" s="16">
        <v>0.101</v>
      </c>
      <c r="G408" s="12">
        <v>35993</v>
      </c>
      <c r="H408" s="16">
        <v>0.093</v>
      </c>
      <c r="I408" s="12">
        <v>35975</v>
      </c>
      <c r="J408" s="16">
        <v>0.091</v>
      </c>
      <c r="K408" s="45">
        <v>35939</v>
      </c>
      <c r="L408" s="40">
        <v>7</v>
      </c>
      <c r="M408" s="10" t="s">
        <v>143</v>
      </c>
      <c r="N408" s="310">
        <f>TRUNC(AVERAGE(J406:J408),3)</f>
        <v>0.091</v>
      </c>
    </row>
    <row r="409" spans="1:14" ht="15.75" customHeight="1">
      <c r="A409" s="25"/>
      <c r="C409" s="10">
        <v>1998</v>
      </c>
      <c r="D409" s="16">
        <v>0.1</v>
      </c>
      <c r="E409" s="12">
        <v>36044</v>
      </c>
      <c r="F409" s="16">
        <v>0.097</v>
      </c>
      <c r="G409" s="12">
        <v>35930</v>
      </c>
      <c r="H409" s="16">
        <v>0.096</v>
      </c>
      <c r="I409" s="12">
        <v>35934</v>
      </c>
      <c r="J409" s="16">
        <v>0.095</v>
      </c>
      <c r="K409" s="45">
        <v>35929</v>
      </c>
      <c r="L409" s="40">
        <v>9</v>
      </c>
      <c r="M409" s="10" t="s">
        <v>144</v>
      </c>
      <c r="N409" s="310">
        <f aca="true" t="shared" si="21" ref="N409:N415">TRUNC(AVERAGE(J407:J409),3)</f>
        <v>0.092</v>
      </c>
    </row>
    <row r="410" spans="1:14" ht="15.75" customHeight="1">
      <c r="A410" s="9"/>
      <c r="C410" s="10">
        <v>1999</v>
      </c>
      <c r="D410" s="16">
        <v>0.091</v>
      </c>
      <c r="E410" s="12">
        <v>36405</v>
      </c>
      <c r="F410" s="16">
        <v>0.089</v>
      </c>
      <c r="G410" s="12">
        <v>36407</v>
      </c>
      <c r="H410" s="16">
        <v>0.088</v>
      </c>
      <c r="I410" s="12">
        <v>36322</v>
      </c>
      <c r="J410" s="16">
        <v>0.087</v>
      </c>
      <c r="K410" s="45">
        <v>36310</v>
      </c>
      <c r="L410" s="40">
        <v>8</v>
      </c>
      <c r="M410" s="10" t="s">
        <v>145</v>
      </c>
      <c r="N410" s="310">
        <f t="shared" si="21"/>
        <v>0.091</v>
      </c>
    </row>
    <row r="411" spans="1:14" ht="15.75" customHeight="1">
      <c r="A411" s="9"/>
      <c r="C411" s="10">
        <v>2000</v>
      </c>
      <c r="D411" s="16">
        <v>0.092</v>
      </c>
      <c r="E411" s="12">
        <v>36753</v>
      </c>
      <c r="F411" s="16">
        <v>0.084</v>
      </c>
      <c r="G411" s="12">
        <v>36685</v>
      </c>
      <c r="H411" s="16">
        <v>0.084</v>
      </c>
      <c r="I411" s="12">
        <v>36686</v>
      </c>
      <c r="J411" s="16">
        <v>0.078</v>
      </c>
      <c r="K411" s="45">
        <v>36768</v>
      </c>
      <c r="L411" s="40">
        <v>1</v>
      </c>
      <c r="M411" s="10" t="s">
        <v>146</v>
      </c>
      <c r="N411" s="310">
        <f t="shared" si="21"/>
        <v>0.086</v>
      </c>
    </row>
    <row r="412" spans="1:14" ht="15.75" customHeight="1">
      <c r="A412" s="9"/>
      <c r="C412" s="10">
        <v>2001</v>
      </c>
      <c r="D412" s="16">
        <v>0.092</v>
      </c>
      <c r="E412" s="12">
        <v>37061</v>
      </c>
      <c r="F412" s="16">
        <v>0.09</v>
      </c>
      <c r="G412" s="12">
        <v>37055</v>
      </c>
      <c r="H412" s="16">
        <v>0.089</v>
      </c>
      <c r="I412" s="12">
        <v>37081</v>
      </c>
      <c r="J412" s="16">
        <v>0.089</v>
      </c>
      <c r="K412" s="45">
        <v>37110</v>
      </c>
      <c r="L412" s="40">
        <v>6</v>
      </c>
      <c r="M412" s="10" t="s">
        <v>147</v>
      </c>
      <c r="N412" s="310">
        <f t="shared" si="21"/>
        <v>0.084</v>
      </c>
    </row>
    <row r="413" spans="1:14" ht="15.75" customHeight="1">
      <c r="A413" s="9"/>
      <c r="C413" s="10">
        <v>2002</v>
      </c>
      <c r="D413" s="16">
        <v>0.12</v>
      </c>
      <c r="E413" s="12">
        <v>37431</v>
      </c>
      <c r="F413" s="16">
        <v>0.108</v>
      </c>
      <c r="G413" s="12">
        <v>37453</v>
      </c>
      <c r="H413" s="16">
        <v>0.106</v>
      </c>
      <c r="I413" s="12">
        <v>37440</v>
      </c>
      <c r="J413" s="16">
        <v>0.104</v>
      </c>
      <c r="K413" s="45">
        <v>37430</v>
      </c>
      <c r="L413" s="40">
        <v>22</v>
      </c>
      <c r="M413" s="10" t="s">
        <v>148</v>
      </c>
      <c r="N413" s="310">
        <f t="shared" si="21"/>
        <v>0.09</v>
      </c>
    </row>
    <row r="414" spans="1:14" ht="15.75" customHeight="1">
      <c r="A414" s="9"/>
      <c r="C414" s="10">
        <v>2003</v>
      </c>
      <c r="D414" s="16">
        <v>0.097</v>
      </c>
      <c r="E414" s="12">
        <v>37797</v>
      </c>
      <c r="F414" s="16">
        <v>0.095</v>
      </c>
      <c r="G414" s="12">
        <v>37790</v>
      </c>
      <c r="H414" s="16">
        <v>0.092</v>
      </c>
      <c r="I414" s="12">
        <v>37794</v>
      </c>
      <c r="J414" s="16">
        <v>0.086</v>
      </c>
      <c r="K414" s="45">
        <v>37803</v>
      </c>
      <c r="L414" s="40">
        <v>5</v>
      </c>
      <c r="M414" s="10" t="s">
        <v>149</v>
      </c>
      <c r="N414" s="310">
        <f t="shared" si="21"/>
        <v>0.093</v>
      </c>
    </row>
    <row r="415" spans="1:14" ht="15.75" customHeight="1">
      <c r="A415" s="9"/>
      <c r="C415" s="10">
        <v>2004</v>
      </c>
      <c r="D415" s="16">
        <v>0.091</v>
      </c>
      <c r="E415" s="12">
        <v>38170</v>
      </c>
      <c r="F415" s="16">
        <v>0.084</v>
      </c>
      <c r="G415" s="12">
        <v>38169</v>
      </c>
      <c r="H415" s="16">
        <v>0.081</v>
      </c>
      <c r="I415" s="12">
        <v>38252</v>
      </c>
      <c r="J415" s="16">
        <v>0.076</v>
      </c>
      <c r="K415" s="45">
        <v>38202</v>
      </c>
      <c r="L415" s="40">
        <v>1</v>
      </c>
      <c r="M415" s="10" t="s">
        <v>150</v>
      </c>
      <c r="N415" s="310">
        <f t="shared" si="21"/>
        <v>0.088</v>
      </c>
    </row>
    <row r="416" spans="1:14" ht="15.75" customHeight="1">
      <c r="A416" s="9"/>
      <c r="C416" s="10">
        <v>2005</v>
      </c>
      <c r="D416" s="26">
        <v>0.096</v>
      </c>
      <c r="E416" s="12">
        <v>38543</v>
      </c>
      <c r="F416" s="16">
        <v>0.088</v>
      </c>
      <c r="G416" s="12">
        <v>38544</v>
      </c>
      <c r="H416" s="16">
        <v>0.087</v>
      </c>
      <c r="I416" s="12">
        <v>38530</v>
      </c>
      <c r="J416" s="16">
        <v>0.086</v>
      </c>
      <c r="K416" s="45">
        <v>38528</v>
      </c>
      <c r="L416" s="40">
        <v>5</v>
      </c>
      <c r="M416" s="10" t="s">
        <v>151</v>
      </c>
      <c r="N416" s="310">
        <f>TRUNC(AVERAGE(J414:J416),3)</f>
        <v>0.082</v>
      </c>
    </row>
    <row r="417" spans="1:14" ht="15.75" customHeight="1">
      <c r="A417" s="9"/>
      <c r="C417" s="10">
        <v>2006</v>
      </c>
      <c r="D417" s="26">
        <v>0.075</v>
      </c>
      <c r="E417" s="12">
        <v>38884</v>
      </c>
      <c r="F417" s="16">
        <v>0.075</v>
      </c>
      <c r="G417" s="12">
        <v>38885</v>
      </c>
      <c r="H417" s="16">
        <v>0.074</v>
      </c>
      <c r="I417" s="12">
        <v>38899</v>
      </c>
      <c r="J417" s="16">
        <v>0.07</v>
      </c>
      <c r="K417" s="45">
        <v>38874</v>
      </c>
      <c r="L417" s="40">
        <v>0</v>
      </c>
      <c r="M417" s="10" t="s">
        <v>152</v>
      </c>
      <c r="N417" s="310">
        <f>TRUNC(AVERAGE(J415:J417),3)</f>
        <v>0.077</v>
      </c>
    </row>
    <row r="418" spans="1:14" ht="15.75" customHeight="1" thickBot="1">
      <c r="A418" s="9"/>
      <c r="C418" s="17">
        <v>2007</v>
      </c>
      <c r="D418" s="126">
        <v>0.085</v>
      </c>
      <c r="E418" s="19">
        <v>39225</v>
      </c>
      <c r="F418" s="27">
        <v>0.085</v>
      </c>
      <c r="G418" s="19">
        <v>39249</v>
      </c>
      <c r="H418" s="27">
        <v>0.083</v>
      </c>
      <c r="I418" s="19">
        <v>39251</v>
      </c>
      <c r="J418" s="27">
        <v>0.082</v>
      </c>
      <c r="K418" s="46">
        <v>39224</v>
      </c>
      <c r="L418" s="41">
        <v>2</v>
      </c>
      <c r="M418" s="17" t="s">
        <v>153</v>
      </c>
      <c r="N418" s="311">
        <f>TRUNC(AVERAGE(J416:J418),3)</f>
        <v>0.079</v>
      </c>
    </row>
    <row r="419" spans="1:14" ht="15.75" customHeight="1">
      <c r="A419" s="9"/>
      <c r="C419" s="11"/>
      <c r="D419" s="26"/>
      <c r="E419" s="12"/>
      <c r="F419" s="16"/>
      <c r="G419" s="12"/>
      <c r="H419" s="16"/>
      <c r="I419" s="12"/>
      <c r="J419" s="13"/>
      <c r="K419" s="12"/>
      <c r="L419" s="11"/>
      <c r="M419" s="11"/>
      <c r="N419" s="13"/>
    </row>
    <row r="420" spans="4:8" ht="15.75" customHeight="1" thickBot="1">
      <c r="D420" s="95"/>
      <c r="F420" s="95"/>
      <c r="H420" s="95"/>
    </row>
    <row r="421" spans="1:14" ht="15.75" customHeight="1">
      <c r="A421" s="55" t="s">
        <v>33</v>
      </c>
      <c r="C421" s="235"/>
      <c r="D421" s="236"/>
      <c r="E421" s="237"/>
      <c r="F421" s="236"/>
      <c r="G421" s="237"/>
      <c r="H421" s="236"/>
      <c r="I421" s="237"/>
      <c r="J421" s="238"/>
      <c r="K421" s="237"/>
      <c r="L421" s="239"/>
      <c r="M421" s="330" t="s">
        <v>56</v>
      </c>
      <c r="N421" s="331"/>
    </row>
    <row r="422" spans="1:14" ht="15.75" customHeight="1" thickBot="1">
      <c r="A422" s="9"/>
      <c r="C422" s="4" t="s">
        <v>2</v>
      </c>
      <c r="D422" s="96" t="s">
        <v>3</v>
      </c>
      <c r="E422" s="5" t="s">
        <v>58</v>
      </c>
      <c r="F422" s="96" t="s">
        <v>4</v>
      </c>
      <c r="G422" s="5" t="s">
        <v>58</v>
      </c>
      <c r="H422" s="96" t="s">
        <v>5</v>
      </c>
      <c r="I422" s="5" t="s">
        <v>58</v>
      </c>
      <c r="J422" s="6" t="s">
        <v>6</v>
      </c>
      <c r="K422" s="5" t="s">
        <v>58</v>
      </c>
      <c r="L422" s="142" t="s">
        <v>272</v>
      </c>
      <c r="M422" s="22" t="s">
        <v>142</v>
      </c>
      <c r="N422" s="8" t="s">
        <v>57</v>
      </c>
    </row>
    <row r="423" spans="1:14" ht="15.75" customHeight="1">
      <c r="A423" s="158" t="s">
        <v>223</v>
      </c>
      <c r="C423" s="14">
        <v>1995</v>
      </c>
      <c r="D423" s="100">
        <v>0.106</v>
      </c>
      <c r="E423" s="53"/>
      <c r="F423" s="100">
        <v>0.102</v>
      </c>
      <c r="G423" s="53"/>
      <c r="H423" s="100">
        <v>0.101</v>
      </c>
      <c r="I423" s="53"/>
      <c r="J423" s="100">
        <v>0.1</v>
      </c>
      <c r="K423" s="115"/>
      <c r="L423" s="65">
        <v>8</v>
      </c>
      <c r="M423" s="14" t="s">
        <v>190</v>
      </c>
      <c r="N423" s="309">
        <f>TRUNC(AVERAGE(J423),3)</f>
        <v>0.1</v>
      </c>
    </row>
    <row r="424" spans="1:14" ht="15.75" customHeight="1">
      <c r="A424" s="25" t="s">
        <v>118</v>
      </c>
      <c r="C424" s="10">
        <v>1996</v>
      </c>
      <c r="D424" s="16">
        <v>0.099</v>
      </c>
      <c r="E424" s="12"/>
      <c r="F424" s="16">
        <v>0.096</v>
      </c>
      <c r="G424" s="12"/>
      <c r="H424" s="16">
        <v>0.094</v>
      </c>
      <c r="I424" s="12"/>
      <c r="J424" s="16">
        <v>0.091</v>
      </c>
      <c r="K424" s="45"/>
      <c r="L424" s="40">
        <v>7</v>
      </c>
      <c r="M424" s="10" t="s">
        <v>189</v>
      </c>
      <c r="N424" s="310">
        <f>TRUNC(AVERAGE(J423:J424),3)</f>
        <v>0.095</v>
      </c>
    </row>
    <row r="425" spans="2:14" ht="15.75" customHeight="1">
      <c r="B425" s="21"/>
      <c r="C425" s="10">
        <v>1997</v>
      </c>
      <c r="D425" s="16">
        <v>0.094</v>
      </c>
      <c r="E425" s="12">
        <v>35993</v>
      </c>
      <c r="F425" s="16">
        <v>0.088</v>
      </c>
      <c r="G425" s="12">
        <v>35939</v>
      </c>
      <c r="H425" s="16">
        <v>0.086</v>
      </c>
      <c r="I425" s="12">
        <v>35974</v>
      </c>
      <c r="J425" s="16">
        <v>0.084</v>
      </c>
      <c r="K425" s="45">
        <v>35975</v>
      </c>
      <c r="L425" s="40">
        <v>3</v>
      </c>
      <c r="M425" s="10" t="s">
        <v>143</v>
      </c>
      <c r="N425" s="310">
        <f>TRUNC(AVERAGE(J423:J425),3)</f>
        <v>0.091</v>
      </c>
    </row>
    <row r="426" spans="1:14" ht="15.75" customHeight="1">
      <c r="A426" s="25"/>
      <c r="C426" s="10">
        <v>1998</v>
      </c>
      <c r="D426" s="16">
        <v>0.103</v>
      </c>
      <c r="E426" s="12">
        <v>35934</v>
      </c>
      <c r="F426" s="16">
        <v>0.102</v>
      </c>
      <c r="G426" s="12">
        <v>35930</v>
      </c>
      <c r="H426" s="16">
        <v>0.101</v>
      </c>
      <c r="I426" s="12">
        <v>35972</v>
      </c>
      <c r="J426" s="16">
        <v>0.09</v>
      </c>
      <c r="K426" s="45">
        <v>35929</v>
      </c>
      <c r="L426" s="40">
        <v>5</v>
      </c>
      <c r="M426" s="10" t="s">
        <v>144</v>
      </c>
      <c r="N426" s="310">
        <f aca="true" t="shared" si="22" ref="N426:N432">TRUNC(AVERAGE(J424:J426),3)</f>
        <v>0.088</v>
      </c>
    </row>
    <row r="427" spans="1:14" ht="15.75" customHeight="1">
      <c r="A427" s="9"/>
      <c r="C427" s="10">
        <v>1999</v>
      </c>
      <c r="D427" s="16">
        <v>0.093</v>
      </c>
      <c r="E427" s="12">
        <v>36333</v>
      </c>
      <c r="F427" s="16">
        <v>0.09</v>
      </c>
      <c r="G427" s="12">
        <v>36405</v>
      </c>
      <c r="H427" s="16">
        <v>0.089</v>
      </c>
      <c r="I427" s="12">
        <v>36365</v>
      </c>
      <c r="J427" s="16">
        <v>0.087</v>
      </c>
      <c r="K427" s="45">
        <v>36321</v>
      </c>
      <c r="L427" s="40">
        <v>10</v>
      </c>
      <c r="M427" s="10" t="s">
        <v>145</v>
      </c>
      <c r="N427" s="310">
        <f t="shared" si="22"/>
        <v>0.087</v>
      </c>
    </row>
    <row r="428" spans="1:14" ht="15.75" customHeight="1">
      <c r="A428" s="9"/>
      <c r="C428" s="10">
        <v>2000</v>
      </c>
      <c r="D428" s="16">
        <v>0.088</v>
      </c>
      <c r="E428" s="12">
        <v>36686</v>
      </c>
      <c r="F428" s="16">
        <v>0.084</v>
      </c>
      <c r="G428" s="12">
        <v>36685</v>
      </c>
      <c r="H428" s="16">
        <v>0.08</v>
      </c>
      <c r="I428" s="12">
        <v>36753</v>
      </c>
      <c r="J428" s="16">
        <v>0.079</v>
      </c>
      <c r="K428" s="45">
        <v>36678</v>
      </c>
      <c r="L428" s="40">
        <v>1</v>
      </c>
      <c r="M428" s="10" t="s">
        <v>146</v>
      </c>
      <c r="N428" s="310">
        <f t="shared" si="22"/>
        <v>0.085</v>
      </c>
    </row>
    <row r="429" spans="1:14" ht="15.75" customHeight="1">
      <c r="A429" s="9"/>
      <c r="C429" s="10">
        <v>2001</v>
      </c>
      <c r="D429" s="16">
        <v>0.09</v>
      </c>
      <c r="E429" s="12">
        <v>37061</v>
      </c>
      <c r="F429" s="16">
        <v>0.088</v>
      </c>
      <c r="G429" s="12">
        <v>37055</v>
      </c>
      <c r="H429" s="16">
        <v>0.08</v>
      </c>
      <c r="I429" s="12">
        <v>37446</v>
      </c>
      <c r="J429" s="16">
        <v>0.078</v>
      </c>
      <c r="K429" s="45">
        <v>37425</v>
      </c>
      <c r="L429" s="40">
        <v>2</v>
      </c>
      <c r="M429" s="10" t="s">
        <v>147</v>
      </c>
      <c r="N429" s="310">
        <f t="shared" si="22"/>
        <v>0.081</v>
      </c>
    </row>
    <row r="430" spans="1:14" ht="15.75" customHeight="1">
      <c r="A430" s="9"/>
      <c r="C430" s="10">
        <v>2002</v>
      </c>
      <c r="D430" s="16">
        <v>0.104</v>
      </c>
      <c r="E430" s="12">
        <v>37453</v>
      </c>
      <c r="F430" s="16">
        <v>0.096</v>
      </c>
      <c r="G430" s="12">
        <v>37431</v>
      </c>
      <c r="H430" s="16">
        <v>0.095</v>
      </c>
      <c r="I430" s="12">
        <v>37506</v>
      </c>
      <c r="J430" s="16">
        <v>0.092</v>
      </c>
      <c r="K430" s="45">
        <v>37452</v>
      </c>
      <c r="L430" s="40">
        <v>14</v>
      </c>
      <c r="M430" s="10" t="s">
        <v>148</v>
      </c>
      <c r="N430" s="310">
        <f t="shared" si="22"/>
        <v>0.083</v>
      </c>
    </row>
    <row r="431" spans="1:14" ht="15.75" customHeight="1">
      <c r="A431" s="9"/>
      <c r="C431" s="10">
        <v>2003</v>
      </c>
      <c r="D431" s="16">
        <v>0.094</v>
      </c>
      <c r="E431" s="12">
        <v>37797</v>
      </c>
      <c r="F431" s="16">
        <v>0.082</v>
      </c>
      <c r="G431" s="12">
        <v>37795</v>
      </c>
      <c r="H431" s="16">
        <v>0.082</v>
      </c>
      <c r="I431" s="12">
        <v>37796</v>
      </c>
      <c r="J431" s="16">
        <v>0.081</v>
      </c>
      <c r="K431" s="45">
        <v>37790</v>
      </c>
      <c r="L431" s="40">
        <v>1</v>
      </c>
      <c r="M431" s="10" t="s">
        <v>149</v>
      </c>
      <c r="N431" s="310">
        <f t="shared" si="22"/>
        <v>0.083</v>
      </c>
    </row>
    <row r="432" spans="1:14" ht="15.75" customHeight="1">
      <c r="A432" s="9"/>
      <c r="C432" s="10">
        <v>2004</v>
      </c>
      <c r="D432" s="16">
        <v>0.079</v>
      </c>
      <c r="E432" s="12">
        <v>38170</v>
      </c>
      <c r="F432" s="16">
        <v>0.076</v>
      </c>
      <c r="G432" s="12">
        <v>38169</v>
      </c>
      <c r="H432" s="16">
        <v>0.073</v>
      </c>
      <c r="I432" s="12">
        <v>38554</v>
      </c>
      <c r="J432" s="16">
        <v>0.073</v>
      </c>
      <c r="K432" s="45">
        <v>38202</v>
      </c>
      <c r="L432" s="40">
        <v>0</v>
      </c>
      <c r="M432" s="10" t="s">
        <v>150</v>
      </c>
      <c r="N432" s="310">
        <f t="shared" si="22"/>
        <v>0.082</v>
      </c>
    </row>
    <row r="433" spans="1:14" ht="15.75" customHeight="1">
      <c r="A433" s="9"/>
      <c r="C433" s="10">
        <v>2005</v>
      </c>
      <c r="D433" s="26">
        <v>0.081</v>
      </c>
      <c r="E433" s="12">
        <v>38543</v>
      </c>
      <c r="F433" s="16">
        <v>0.08</v>
      </c>
      <c r="G433" s="12">
        <v>38542</v>
      </c>
      <c r="H433" s="16">
        <v>0.079</v>
      </c>
      <c r="I433" s="12">
        <v>38544</v>
      </c>
      <c r="J433" s="16">
        <v>0.078</v>
      </c>
      <c r="K433" s="45">
        <v>38460</v>
      </c>
      <c r="L433" s="40">
        <v>0</v>
      </c>
      <c r="M433" s="10" t="s">
        <v>151</v>
      </c>
      <c r="N433" s="310">
        <f>TRUNC(AVERAGE(J431:J433),3)</f>
        <v>0.077</v>
      </c>
    </row>
    <row r="434" spans="3:14" ht="15.75" customHeight="1">
      <c r="C434" s="10">
        <v>2006</v>
      </c>
      <c r="D434" s="26">
        <v>0.071</v>
      </c>
      <c r="E434" s="12">
        <v>38874</v>
      </c>
      <c r="F434" s="16">
        <v>0.071</v>
      </c>
      <c r="G434" s="12">
        <v>38883</v>
      </c>
      <c r="H434" s="16">
        <v>0.07</v>
      </c>
      <c r="I434" s="12">
        <v>38861</v>
      </c>
      <c r="J434" s="16">
        <v>0.069</v>
      </c>
      <c r="K434" s="45">
        <v>38863</v>
      </c>
      <c r="L434" s="40">
        <v>0</v>
      </c>
      <c r="M434" s="10" t="s">
        <v>152</v>
      </c>
      <c r="N434" s="310">
        <f>TRUNC(AVERAGE(J432:J434),3)</f>
        <v>0.073</v>
      </c>
    </row>
    <row r="435" spans="3:14" ht="15.75" customHeight="1" thickBot="1">
      <c r="C435" s="17">
        <v>2007</v>
      </c>
      <c r="D435" s="126">
        <v>0.083</v>
      </c>
      <c r="E435" s="19">
        <v>39224</v>
      </c>
      <c r="F435" s="27">
        <v>0.077</v>
      </c>
      <c r="G435" s="19">
        <v>39346</v>
      </c>
      <c r="H435" s="27">
        <v>0.077</v>
      </c>
      <c r="I435" s="19">
        <v>39225</v>
      </c>
      <c r="J435" s="27">
        <v>0.075</v>
      </c>
      <c r="K435" s="46">
        <v>39244</v>
      </c>
      <c r="L435" s="41">
        <v>0</v>
      </c>
      <c r="M435" s="17" t="s">
        <v>153</v>
      </c>
      <c r="N435" s="311">
        <f>TRUNC(AVERAGE(J433:J435),3)</f>
        <v>0.074</v>
      </c>
    </row>
    <row r="436" spans="3:14" ht="15.75" customHeight="1">
      <c r="C436" s="11"/>
      <c r="D436" s="26"/>
      <c r="E436" s="12"/>
      <c r="F436" s="16"/>
      <c r="G436" s="12"/>
      <c r="H436" s="16"/>
      <c r="I436" s="12"/>
      <c r="J436" s="13"/>
      <c r="K436" s="12"/>
      <c r="L436" s="11"/>
      <c r="M436" s="11"/>
      <c r="N436" s="13"/>
    </row>
    <row r="437" spans="4:8" ht="15.75" customHeight="1" thickBot="1">
      <c r="D437" s="95"/>
      <c r="F437" s="95"/>
      <c r="H437" s="95"/>
    </row>
    <row r="438" spans="1:14" ht="15.75" customHeight="1">
      <c r="A438" s="55" t="s">
        <v>33</v>
      </c>
      <c r="C438" s="235"/>
      <c r="D438" s="236"/>
      <c r="E438" s="237"/>
      <c r="F438" s="236"/>
      <c r="G438" s="237"/>
      <c r="H438" s="236"/>
      <c r="I438" s="237"/>
      <c r="J438" s="238"/>
      <c r="K438" s="237"/>
      <c r="L438" s="239"/>
      <c r="M438" s="330" t="s">
        <v>56</v>
      </c>
      <c r="N438" s="331"/>
    </row>
    <row r="439" spans="1:14" ht="15.75" customHeight="1" thickBot="1">
      <c r="A439" s="9"/>
      <c r="C439" s="134" t="s">
        <v>2</v>
      </c>
      <c r="D439" s="135" t="s">
        <v>3</v>
      </c>
      <c r="E439" s="136" t="s">
        <v>58</v>
      </c>
      <c r="F439" s="135" t="s">
        <v>4</v>
      </c>
      <c r="G439" s="136" t="s">
        <v>58</v>
      </c>
      <c r="H439" s="135" t="s">
        <v>5</v>
      </c>
      <c r="I439" s="136" t="s">
        <v>58</v>
      </c>
      <c r="J439" s="59" t="s">
        <v>6</v>
      </c>
      <c r="K439" s="136" t="s">
        <v>58</v>
      </c>
      <c r="L439" s="142" t="s">
        <v>272</v>
      </c>
      <c r="M439" s="137" t="s">
        <v>142</v>
      </c>
      <c r="N439" s="138" t="s">
        <v>57</v>
      </c>
    </row>
    <row r="440" spans="1:14" ht="15.75" customHeight="1">
      <c r="A440" s="158" t="s">
        <v>240</v>
      </c>
      <c r="C440" s="14">
        <v>1995</v>
      </c>
      <c r="D440" s="100">
        <v>0.102</v>
      </c>
      <c r="E440" s="53"/>
      <c r="F440" s="100">
        <v>0.095</v>
      </c>
      <c r="G440" s="53"/>
      <c r="H440" s="100">
        <v>0.094</v>
      </c>
      <c r="I440" s="53"/>
      <c r="J440" s="100">
        <v>0.09</v>
      </c>
      <c r="K440" s="115"/>
      <c r="L440" s="65">
        <v>5</v>
      </c>
      <c r="M440" s="14" t="s">
        <v>190</v>
      </c>
      <c r="N440" s="309">
        <f>TRUNC(AVERAGE(J440),3)</f>
        <v>0.09</v>
      </c>
    </row>
    <row r="441" spans="1:14" ht="15.75" customHeight="1">
      <c r="A441" s="158" t="s">
        <v>239</v>
      </c>
      <c r="C441" s="10">
        <v>1996</v>
      </c>
      <c r="D441" s="16">
        <v>0.092</v>
      </c>
      <c r="E441" s="12"/>
      <c r="F441" s="16">
        <v>0.092</v>
      </c>
      <c r="G441" s="12"/>
      <c r="H441" s="16">
        <v>0.088</v>
      </c>
      <c r="I441" s="12"/>
      <c r="J441" s="16">
        <v>0.087</v>
      </c>
      <c r="K441" s="45"/>
      <c r="L441" s="40">
        <v>6</v>
      </c>
      <c r="M441" s="10" t="s">
        <v>189</v>
      </c>
      <c r="N441" s="310">
        <f>TRUNC(AVERAGE(J440:J441),3)</f>
        <v>0.088</v>
      </c>
    </row>
    <row r="442" spans="1:14" ht="15.75" customHeight="1">
      <c r="A442" s="25" t="s">
        <v>196</v>
      </c>
      <c r="B442" s="21"/>
      <c r="C442" s="10">
        <v>1997</v>
      </c>
      <c r="D442" s="16">
        <v>0.105</v>
      </c>
      <c r="E442" s="12">
        <v>36002</v>
      </c>
      <c r="F442" s="16">
        <v>0.098</v>
      </c>
      <c r="G442" s="12">
        <v>35993</v>
      </c>
      <c r="H442" s="16">
        <v>0.091</v>
      </c>
      <c r="I442" s="12">
        <v>35939</v>
      </c>
      <c r="J442" s="16">
        <v>0.091</v>
      </c>
      <c r="K442" s="45">
        <v>35975</v>
      </c>
      <c r="L442" s="40">
        <v>6</v>
      </c>
      <c r="M442" s="10" t="s">
        <v>143</v>
      </c>
      <c r="N442" s="310">
        <f>TRUNC(AVERAGE(J440:J442),3)</f>
        <v>0.089</v>
      </c>
    </row>
    <row r="443" spans="3:14" ht="15.75" customHeight="1">
      <c r="C443" s="10">
        <v>1998</v>
      </c>
      <c r="D443" s="16">
        <v>0.098</v>
      </c>
      <c r="E443" s="12">
        <v>35972</v>
      </c>
      <c r="F443" s="16">
        <v>0.097</v>
      </c>
      <c r="G443" s="12">
        <v>35930</v>
      </c>
      <c r="H443" s="16">
        <v>0.097</v>
      </c>
      <c r="I443" s="12">
        <v>35934</v>
      </c>
      <c r="J443" s="16">
        <v>0.088</v>
      </c>
      <c r="K443" s="45">
        <v>35929</v>
      </c>
      <c r="L443" s="40">
        <v>7</v>
      </c>
      <c r="M443" s="10" t="s">
        <v>144</v>
      </c>
      <c r="N443" s="310">
        <f aca="true" t="shared" si="23" ref="N443:N449">TRUNC(AVERAGE(J441:J443),3)</f>
        <v>0.088</v>
      </c>
    </row>
    <row r="444" spans="1:14" ht="15.75" customHeight="1">
      <c r="A444" s="9"/>
      <c r="C444" s="10">
        <v>1999</v>
      </c>
      <c r="D444" s="16">
        <v>0.095</v>
      </c>
      <c r="E444" s="12">
        <v>36365</v>
      </c>
      <c r="F444" s="16">
        <v>0.095</v>
      </c>
      <c r="G444" s="12">
        <v>36405</v>
      </c>
      <c r="H444" s="16">
        <v>0.094</v>
      </c>
      <c r="I444" s="12">
        <v>36333</v>
      </c>
      <c r="J444" s="16">
        <v>0.09</v>
      </c>
      <c r="K444" s="45">
        <v>36321</v>
      </c>
      <c r="L444" s="40">
        <v>9</v>
      </c>
      <c r="M444" s="10" t="s">
        <v>145</v>
      </c>
      <c r="N444" s="310">
        <f t="shared" si="23"/>
        <v>0.089</v>
      </c>
    </row>
    <row r="445" spans="1:14" ht="15.75" customHeight="1">
      <c r="A445" s="9"/>
      <c r="C445" s="10">
        <v>2000</v>
      </c>
      <c r="D445" s="16">
        <v>0.089</v>
      </c>
      <c r="E445" s="12">
        <v>36753</v>
      </c>
      <c r="F445" s="16">
        <v>0.086</v>
      </c>
      <c r="G445" s="12">
        <v>36685</v>
      </c>
      <c r="H445" s="16">
        <v>0.085</v>
      </c>
      <c r="I445" s="12">
        <v>36686</v>
      </c>
      <c r="J445" s="16">
        <v>0.081</v>
      </c>
      <c r="K445" s="45">
        <v>36768</v>
      </c>
      <c r="L445" s="40">
        <v>3</v>
      </c>
      <c r="M445" s="10" t="s">
        <v>146</v>
      </c>
      <c r="N445" s="310">
        <f t="shared" si="23"/>
        <v>0.086</v>
      </c>
    </row>
    <row r="446" spans="1:14" ht="15.75" customHeight="1">
      <c r="A446" s="9"/>
      <c r="C446" s="10">
        <v>2001</v>
      </c>
      <c r="D446" s="16">
        <v>0.094</v>
      </c>
      <c r="E446" s="12">
        <v>37061</v>
      </c>
      <c r="F446" s="16">
        <v>0.092</v>
      </c>
      <c r="G446" s="12">
        <v>37055</v>
      </c>
      <c r="H446" s="16">
        <v>0.09</v>
      </c>
      <c r="I446" s="12">
        <v>37110</v>
      </c>
      <c r="J446" s="16">
        <v>0.082</v>
      </c>
      <c r="K446" s="45">
        <v>37111</v>
      </c>
      <c r="L446" s="40">
        <v>3</v>
      </c>
      <c r="M446" s="10" t="s">
        <v>147</v>
      </c>
      <c r="N446" s="310">
        <f t="shared" si="23"/>
        <v>0.084</v>
      </c>
    </row>
    <row r="447" spans="1:14" ht="15.75" customHeight="1">
      <c r="A447" s="9"/>
      <c r="C447" s="10">
        <v>2002</v>
      </c>
      <c r="D447" s="16">
        <v>0.106</v>
      </c>
      <c r="E447" s="12">
        <v>37431</v>
      </c>
      <c r="F447" s="16">
        <v>0.101</v>
      </c>
      <c r="G447" s="12">
        <v>37429</v>
      </c>
      <c r="H447" s="16">
        <v>0.101</v>
      </c>
      <c r="I447" s="12">
        <v>37440</v>
      </c>
      <c r="J447" s="16">
        <v>0.1</v>
      </c>
      <c r="K447" s="45">
        <v>37430</v>
      </c>
      <c r="L447" s="40">
        <v>16</v>
      </c>
      <c r="M447" s="10" t="s">
        <v>148</v>
      </c>
      <c r="N447" s="310">
        <f t="shared" si="23"/>
        <v>0.087</v>
      </c>
    </row>
    <row r="448" spans="1:14" ht="15.75" customHeight="1">
      <c r="A448" s="9"/>
      <c r="C448" s="10">
        <v>2003</v>
      </c>
      <c r="D448" s="16">
        <v>0.095</v>
      </c>
      <c r="E448" s="12">
        <v>37797</v>
      </c>
      <c r="F448" s="16">
        <v>0.084</v>
      </c>
      <c r="G448" s="12">
        <v>37858</v>
      </c>
      <c r="H448" s="16">
        <v>0.083</v>
      </c>
      <c r="I448" s="12">
        <v>37796</v>
      </c>
      <c r="J448" s="16">
        <v>0.082</v>
      </c>
      <c r="K448" s="45">
        <v>37794</v>
      </c>
      <c r="L448" s="40">
        <v>1</v>
      </c>
      <c r="M448" s="10" t="s">
        <v>149</v>
      </c>
      <c r="N448" s="310">
        <f t="shared" si="23"/>
        <v>0.088</v>
      </c>
    </row>
    <row r="449" spans="1:14" ht="15.75" customHeight="1">
      <c r="A449" s="9"/>
      <c r="C449" s="10">
        <v>2004</v>
      </c>
      <c r="D449" s="16">
        <v>0.087</v>
      </c>
      <c r="E449" s="12">
        <v>38170</v>
      </c>
      <c r="F449" s="16">
        <v>0.08</v>
      </c>
      <c r="G449" s="12">
        <v>38169</v>
      </c>
      <c r="H449" s="16">
        <v>0.072</v>
      </c>
      <c r="I449" s="12">
        <v>38145</v>
      </c>
      <c r="J449" s="16">
        <v>0.072</v>
      </c>
      <c r="K449" s="45">
        <v>38202</v>
      </c>
      <c r="L449" s="40">
        <v>1</v>
      </c>
      <c r="M449" s="10" t="s">
        <v>150</v>
      </c>
      <c r="N449" s="310">
        <f t="shared" si="23"/>
        <v>0.084</v>
      </c>
    </row>
    <row r="450" spans="1:14" ht="15.75" customHeight="1">
      <c r="A450" s="158"/>
      <c r="C450" s="10">
        <v>2005</v>
      </c>
      <c r="D450" s="26">
        <v>0.092</v>
      </c>
      <c r="E450" s="12">
        <v>38543</v>
      </c>
      <c r="F450" s="16">
        <v>0.087</v>
      </c>
      <c r="G450" s="12">
        <v>38528</v>
      </c>
      <c r="H450" s="16">
        <v>0.084</v>
      </c>
      <c r="I450" s="12">
        <v>38530</v>
      </c>
      <c r="J450" s="16">
        <v>0.084</v>
      </c>
      <c r="K450" s="45">
        <v>38542</v>
      </c>
      <c r="L450" s="40">
        <v>2</v>
      </c>
      <c r="M450" s="10" t="s">
        <v>151</v>
      </c>
      <c r="N450" s="310">
        <f>TRUNC(AVERAGE(J448:J450),3)</f>
        <v>0.079</v>
      </c>
    </row>
    <row r="451" spans="1:14" ht="15.75" customHeight="1">
      <c r="A451" s="158" t="s">
        <v>224</v>
      </c>
      <c r="C451" s="10" t="s">
        <v>262</v>
      </c>
      <c r="D451" s="26">
        <v>0.068</v>
      </c>
      <c r="E451" s="12">
        <v>38863</v>
      </c>
      <c r="F451" s="16">
        <v>0.067</v>
      </c>
      <c r="G451" s="12">
        <v>38946</v>
      </c>
      <c r="H451" s="16">
        <v>0.064</v>
      </c>
      <c r="I451" s="12">
        <v>38861</v>
      </c>
      <c r="J451" s="16">
        <v>0.063</v>
      </c>
      <c r="K451" s="45">
        <v>38927</v>
      </c>
      <c r="L451" s="40">
        <v>0</v>
      </c>
      <c r="M451" s="10" t="s">
        <v>152</v>
      </c>
      <c r="N451" s="310">
        <f>TRUNC(AVERAGE(J449:J451),3)</f>
        <v>0.073</v>
      </c>
    </row>
    <row r="452" spans="1:14" ht="15.75" customHeight="1" thickBot="1">
      <c r="A452" s="25" t="s">
        <v>184</v>
      </c>
      <c r="C452" s="17">
        <v>2007</v>
      </c>
      <c r="D452" s="126">
        <v>0.074</v>
      </c>
      <c r="E452" s="19">
        <v>39346</v>
      </c>
      <c r="F452" s="126">
        <v>0.073</v>
      </c>
      <c r="G452" s="19">
        <v>39296</v>
      </c>
      <c r="H452" s="27">
        <v>0.068</v>
      </c>
      <c r="I452" s="19">
        <v>39194</v>
      </c>
      <c r="J452" s="27">
        <v>0.067</v>
      </c>
      <c r="K452" s="46">
        <v>39295</v>
      </c>
      <c r="L452" s="41">
        <v>0</v>
      </c>
      <c r="M452" s="17" t="s">
        <v>153</v>
      </c>
      <c r="N452" s="311">
        <f>TRUNC(AVERAGE(J450:J452),3)</f>
        <v>0.071</v>
      </c>
    </row>
    <row r="453" spans="3:12" ht="15.75" customHeight="1">
      <c r="C453" s="130" t="s">
        <v>301</v>
      </c>
      <c r="D453" s="102"/>
      <c r="E453" s="60"/>
      <c r="F453" s="102"/>
      <c r="G453" s="60"/>
      <c r="H453" s="102"/>
      <c r="I453" s="60"/>
      <c r="J453" s="60"/>
      <c r="K453" s="60"/>
      <c r="L453" s="60"/>
    </row>
    <row r="454" spans="3:12" ht="15.75" customHeight="1">
      <c r="C454" s="130"/>
      <c r="D454" s="102"/>
      <c r="E454" s="60"/>
      <c r="F454" s="102"/>
      <c r="G454" s="60"/>
      <c r="H454" s="102"/>
      <c r="I454" s="60"/>
      <c r="J454" s="60"/>
      <c r="K454" s="60"/>
      <c r="L454" s="60"/>
    </row>
    <row r="455" spans="4:8" ht="15.75" customHeight="1" thickBot="1">
      <c r="D455" s="95"/>
      <c r="F455" s="95"/>
      <c r="H455" s="95"/>
    </row>
    <row r="456" spans="1:14" ht="15.75" customHeight="1">
      <c r="A456" s="55" t="s">
        <v>36</v>
      </c>
      <c r="C456" s="235"/>
      <c r="D456" s="236"/>
      <c r="E456" s="237"/>
      <c r="F456" s="236"/>
      <c r="G456" s="237"/>
      <c r="H456" s="236"/>
      <c r="I456" s="237"/>
      <c r="J456" s="238"/>
      <c r="K456" s="237"/>
      <c r="L456" s="239"/>
      <c r="M456" s="330" t="s">
        <v>56</v>
      </c>
      <c r="N456" s="331"/>
    </row>
    <row r="457" spans="1:14" ht="15.75" customHeight="1" thickBot="1">
      <c r="A457" s="9"/>
      <c r="C457" s="134" t="s">
        <v>2</v>
      </c>
      <c r="D457" s="135" t="s">
        <v>3</v>
      </c>
      <c r="E457" s="136" t="s">
        <v>58</v>
      </c>
      <c r="F457" s="135" t="s">
        <v>4</v>
      </c>
      <c r="G457" s="136" t="s">
        <v>58</v>
      </c>
      <c r="H457" s="135" t="s">
        <v>5</v>
      </c>
      <c r="I457" s="136" t="s">
        <v>58</v>
      </c>
      <c r="J457" s="135" t="s">
        <v>6</v>
      </c>
      <c r="K457" s="136" t="s">
        <v>58</v>
      </c>
      <c r="L457" s="142" t="s">
        <v>272</v>
      </c>
      <c r="M457" s="137" t="s">
        <v>142</v>
      </c>
      <c r="N457" s="138" t="s">
        <v>57</v>
      </c>
    </row>
    <row r="458" spans="1:14" ht="15.75" customHeight="1">
      <c r="A458" s="158" t="s">
        <v>141</v>
      </c>
      <c r="B458" s="61"/>
      <c r="C458" s="14">
        <v>1995</v>
      </c>
      <c r="D458" s="100">
        <v>0.111</v>
      </c>
      <c r="E458" s="53"/>
      <c r="F458" s="100">
        <v>0.101</v>
      </c>
      <c r="G458" s="53"/>
      <c r="H458" s="100">
        <v>0.101</v>
      </c>
      <c r="I458" s="53"/>
      <c r="J458" s="100">
        <v>0.099</v>
      </c>
      <c r="K458" s="115"/>
      <c r="L458" s="65">
        <v>16</v>
      </c>
      <c r="M458" s="14" t="s">
        <v>190</v>
      </c>
      <c r="N458" s="309">
        <f>TRUNC(AVERAGE(J458),3)</f>
        <v>0.099</v>
      </c>
    </row>
    <row r="459" spans="1:14" ht="15.75" customHeight="1">
      <c r="A459" s="25" t="s">
        <v>121</v>
      </c>
      <c r="C459" s="10">
        <v>1996</v>
      </c>
      <c r="D459" s="16">
        <v>0.105</v>
      </c>
      <c r="E459" s="12"/>
      <c r="F459" s="16">
        <v>0.099</v>
      </c>
      <c r="G459" s="12"/>
      <c r="H459" s="16">
        <v>0.096</v>
      </c>
      <c r="I459" s="12"/>
      <c r="J459" s="16">
        <v>0.095</v>
      </c>
      <c r="K459" s="45"/>
      <c r="L459" s="40">
        <v>12</v>
      </c>
      <c r="M459" s="10" t="s">
        <v>189</v>
      </c>
      <c r="N459" s="310">
        <f>TRUNC(AVERAGE(J458:J459),3)</f>
        <v>0.097</v>
      </c>
    </row>
    <row r="460" spans="2:14" ht="15.75" customHeight="1">
      <c r="B460" s="21"/>
      <c r="C460" s="10">
        <v>1997</v>
      </c>
      <c r="D460" s="16">
        <v>0.101</v>
      </c>
      <c r="E460" s="12">
        <v>35993</v>
      </c>
      <c r="F460" s="16">
        <v>0.094</v>
      </c>
      <c r="G460" s="12">
        <v>35975</v>
      </c>
      <c r="H460" s="16">
        <v>0.09</v>
      </c>
      <c r="I460" s="12">
        <v>35939</v>
      </c>
      <c r="J460" s="16">
        <v>0.09</v>
      </c>
      <c r="K460" s="45">
        <v>36008</v>
      </c>
      <c r="L460" s="40">
        <v>7</v>
      </c>
      <c r="M460" s="10" t="s">
        <v>143</v>
      </c>
      <c r="N460" s="310">
        <f>TRUNC(AVERAGE(J458:J460),3)</f>
        <v>0.094</v>
      </c>
    </row>
    <row r="461" spans="1:14" ht="15.75" customHeight="1">
      <c r="A461" s="25"/>
      <c r="C461" s="10">
        <v>1998</v>
      </c>
      <c r="D461" s="16">
        <v>0.102</v>
      </c>
      <c r="E461" s="12">
        <v>35934</v>
      </c>
      <c r="F461" s="16">
        <v>0.098</v>
      </c>
      <c r="G461" s="12">
        <v>35930</v>
      </c>
      <c r="H461" s="16">
        <v>0.094</v>
      </c>
      <c r="I461" s="12">
        <v>35989</v>
      </c>
      <c r="J461" s="16">
        <v>0.091</v>
      </c>
      <c r="K461" s="45">
        <v>36051</v>
      </c>
      <c r="L461" s="40">
        <v>7</v>
      </c>
      <c r="M461" s="10" t="s">
        <v>144</v>
      </c>
      <c r="N461" s="310">
        <f aca="true" t="shared" si="24" ref="N461:N467">TRUNC(AVERAGE(J459:J461),3)</f>
        <v>0.092</v>
      </c>
    </row>
    <row r="462" spans="1:14" ht="15.75" customHeight="1">
      <c r="A462" s="9"/>
      <c r="C462" s="10">
        <v>1999</v>
      </c>
      <c r="D462" s="16">
        <v>0.106</v>
      </c>
      <c r="E462" s="12">
        <v>36405</v>
      </c>
      <c r="F462" s="16">
        <v>0.1</v>
      </c>
      <c r="G462" s="12">
        <v>36333</v>
      </c>
      <c r="H462" s="16">
        <v>0.096</v>
      </c>
      <c r="I462" s="12">
        <v>36406</v>
      </c>
      <c r="J462" s="16">
        <v>0.095</v>
      </c>
      <c r="K462" s="45">
        <v>36407</v>
      </c>
      <c r="L462" s="40">
        <v>14</v>
      </c>
      <c r="M462" s="10" t="s">
        <v>145</v>
      </c>
      <c r="N462" s="310">
        <f t="shared" si="24"/>
        <v>0.092</v>
      </c>
    </row>
    <row r="463" spans="1:14" ht="15.75" customHeight="1">
      <c r="A463" s="9"/>
      <c r="C463" s="10">
        <v>2000</v>
      </c>
      <c r="D463" s="16">
        <v>0.092</v>
      </c>
      <c r="E463" s="12">
        <v>36753</v>
      </c>
      <c r="F463" s="16">
        <v>0.09</v>
      </c>
      <c r="G463" s="12">
        <v>36685</v>
      </c>
      <c r="H463" s="16">
        <v>0.089</v>
      </c>
      <c r="I463" s="12">
        <v>36686</v>
      </c>
      <c r="J463" s="16">
        <v>0.079</v>
      </c>
      <c r="K463" s="45">
        <v>36734</v>
      </c>
      <c r="L463" s="40">
        <v>3</v>
      </c>
      <c r="M463" s="10" t="s">
        <v>146</v>
      </c>
      <c r="N463" s="310">
        <f t="shared" si="24"/>
        <v>0.088</v>
      </c>
    </row>
    <row r="464" spans="1:14" ht="15.75" customHeight="1">
      <c r="A464" s="9"/>
      <c r="C464" s="10">
        <v>2001</v>
      </c>
      <c r="D464" s="16">
        <v>0.091</v>
      </c>
      <c r="E464" s="12">
        <v>37111</v>
      </c>
      <c r="F464" s="16">
        <v>0.09</v>
      </c>
      <c r="G464" s="12">
        <v>37081</v>
      </c>
      <c r="H464" s="16">
        <v>0.089</v>
      </c>
      <c r="I464" s="12">
        <v>37110</v>
      </c>
      <c r="J464" s="16">
        <v>0.088</v>
      </c>
      <c r="K464" s="45">
        <v>37070</v>
      </c>
      <c r="L464" s="40">
        <v>7</v>
      </c>
      <c r="M464" s="10" t="s">
        <v>147</v>
      </c>
      <c r="N464" s="310">
        <f t="shared" si="24"/>
        <v>0.087</v>
      </c>
    </row>
    <row r="465" spans="1:14" ht="15.75" customHeight="1">
      <c r="A465" s="9"/>
      <c r="C465" s="10">
        <v>2002</v>
      </c>
      <c r="D465" s="16">
        <v>0.116</v>
      </c>
      <c r="E465" s="12">
        <v>37431</v>
      </c>
      <c r="F465" s="16">
        <v>0.106</v>
      </c>
      <c r="G465" s="12">
        <v>37429</v>
      </c>
      <c r="H465" s="16">
        <v>0.103</v>
      </c>
      <c r="I465" s="12">
        <v>37430</v>
      </c>
      <c r="J465" s="16">
        <v>0.103</v>
      </c>
      <c r="K465" s="45">
        <v>37506</v>
      </c>
      <c r="L465" s="40">
        <v>24</v>
      </c>
      <c r="M465" s="10" t="s">
        <v>148</v>
      </c>
      <c r="N465" s="310">
        <f t="shared" si="24"/>
        <v>0.09</v>
      </c>
    </row>
    <row r="466" spans="1:14" ht="15.75" customHeight="1">
      <c r="A466" s="9"/>
      <c r="C466" s="10">
        <v>2003</v>
      </c>
      <c r="D466" s="16">
        <v>0.101</v>
      </c>
      <c r="E466" s="12">
        <v>37797</v>
      </c>
      <c r="F466" s="16">
        <v>0.091</v>
      </c>
      <c r="G466" s="12">
        <v>37790</v>
      </c>
      <c r="H466" s="16">
        <v>0.09</v>
      </c>
      <c r="I466" s="12">
        <v>37794</v>
      </c>
      <c r="J466" s="16">
        <v>0.089</v>
      </c>
      <c r="K466" s="45">
        <v>37795</v>
      </c>
      <c r="L466" s="40">
        <v>5</v>
      </c>
      <c r="M466" s="10" t="s">
        <v>149</v>
      </c>
      <c r="N466" s="310">
        <f t="shared" si="24"/>
        <v>0.093</v>
      </c>
    </row>
    <row r="467" spans="1:14" ht="15.75" customHeight="1">
      <c r="A467" s="9"/>
      <c r="C467" s="10">
        <v>2004</v>
      </c>
      <c r="D467" s="16">
        <v>0.083</v>
      </c>
      <c r="E467" s="12">
        <v>38170</v>
      </c>
      <c r="F467" s="16">
        <v>0.083</v>
      </c>
      <c r="G467" s="12">
        <v>38252</v>
      </c>
      <c r="H467" s="16">
        <v>0.078</v>
      </c>
      <c r="I467" s="12">
        <v>38169</v>
      </c>
      <c r="J467" s="16">
        <v>0.077</v>
      </c>
      <c r="K467" s="45">
        <v>38202</v>
      </c>
      <c r="L467" s="40">
        <v>0</v>
      </c>
      <c r="M467" s="10" t="s">
        <v>150</v>
      </c>
      <c r="N467" s="310">
        <f t="shared" si="24"/>
        <v>0.089</v>
      </c>
    </row>
    <row r="468" spans="1:14" ht="15.75" customHeight="1">
      <c r="A468" s="9"/>
      <c r="C468" s="10" t="s">
        <v>277</v>
      </c>
      <c r="D468" s="16">
        <v>0.091</v>
      </c>
      <c r="E468" s="12">
        <v>39254</v>
      </c>
      <c r="F468" s="16">
        <v>0.088</v>
      </c>
      <c r="G468" s="12">
        <v>39273</v>
      </c>
      <c r="H468" s="16">
        <v>0.087</v>
      </c>
      <c r="I468" s="12">
        <v>39274</v>
      </c>
      <c r="J468" s="16">
        <v>0.086</v>
      </c>
      <c r="K468" s="45">
        <v>39263</v>
      </c>
      <c r="L468" s="40">
        <v>5</v>
      </c>
      <c r="M468" s="10" t="s">
        <v>151</v>
      </c>
      <c r="N468" s="310">
        <f>TRUNC(AVERAGE(J466:J468),3)</f>
        <v>0.084</v>
      </c>
    </row>
    <row r="469" spans="3:14" ht="15.75" customHeight="1">
      <c r="C469" s="10">
        <v>2006</v>
      </c>
      <c r="D469" s="16">
        <v>0.08</v>
      </c>
      <c r="E469" s="12">
        <v>39249</v>
      </c>
      <c r="F469" s="16">
        <v>0.078</v>
      </c>
      <c r="G469" s="12">
        <v>39250</v>
      </c>
      <c r="H469" s="16">
        <v>0.076</v>
      </c>
      <c r="I469" s="12">
        <v>39264</v>
      </c>
      <c r="J469" s="16">
        <v>0.073</v>
      </c>
      <c r="K469" s="45">
        <v>39248</v>
      </c>
      <c r="L469" s="40">
        <v>0</v>
      </c>
      <c r="M469" s="10" t="s">
        <v>152</v>
      </c>
      <c r="N469" s="310">
        <f>TRUNC(AVERAGE(J467:J469),3)</f>
        <v>0.078</v>
      </c>
    </row>
    <row r="470" spans="3:14" ht="15.75" customHeight="1" thickBot="1">
      <c r="C470" s="17">
        <v>2007</v>
      </c>
      <c r="D470" s="27">
        <v>0.08718</v>
      </c>
      <c r="E470" s="19">
        <v>39225</v>
      </c>
      <c r="F470" s="27">
        <v>0.08684</v>
      </c>
      <c r="G470" s="19">
        <v>39249</v>
      </c>
      <c r="H470" s="27">
        <v>0.08684</v>
      </c>
      <c r="I470" s="19">
        <v>39251</v>
      </c>
      <c r="J470" s="27">
        <v>0.0829</v>
      </c>
      <c r="K470" s="46">
        <v>39224</v>
      </c>
      <c r="L470" s="18">
        <v>3</v>
      </c>
      <c r="M470" s="17" t="s">
        <v>153</v>
      </c>
      <c r="N470" s="311">
        <f>TRUNC(AVERAGE(J468:J470),3)</f>
        <v>0.08</v>
      </c>
    </row>
    <row r="471" spans="2:14" ht="15.75" customHeight="1">
      <c r="B471" s="60"/>
      <c r="C471" s="257" t="s">
        <v>276</v>
      </c>
      <c r="D471" s="257"/>
      <c r="E471" s="257"/>
      <c r="F471" s="257"/>
      <c r="G471" s="257"/>
      <c r="H471" s="257"/>
      <c r="I471" s="257"/>
      <c r="J471" s="257"/>
      <c r="K471" s="257"/>
      <c r="L471" s="11"/>
      <c r="M471" s="11"/>
      <c r="N471" s="13"/>
    </row>
    <row r="472" spans="2:14" ht="15.75" customHeight="1">
      <c r="B472" s="60"/>
      <c r="C472" s="257"/>
      <c r="D472" s="257"/>
      <c r="E472" s="257"/>
      <c r="F472" s="257"/>
      <c r="G472" s="257"/>
      <c r="H472" s="257"/>
      <c r="I472" s="257"/>
      <c r="J472" s="257"/>
      <c r="K472" s="257"/>
      <c r="L472" s="11"/>
      <c r="M472" s="11"/>
      <c r="N472" s="13"/>
    </row>
    <row r="473" spans="4:8" ht="15.75" customHeight="1">
      <c r="D473" s="95"/>
      <c r="F473" s="95"/>
      <c r="H473" s="95"/>
    </row>
    <row r="474" spans="4:8" ht="20.25">
      <c r="D474" s="95"/>
      <c r="E474" s="62" t="s">
        <v>186</v>
      </c>
      <c r="F474" s="95"/>
      <c r="H474" s="95"/>
    </row>
    <row r="475" spans="4:8" ht="15.75" customHeight="1">
      <c r="D475" s="95"/>
      <c r="E475" s="56" t="s">
        <v>0</v>
      </c>
      <c r="F475" s="95"/>
      <c r="H475" s="95"/>
    </row>
    <row r="476" spans="4:8" ht="15.75" customHeight="1" thickBot="1">
      <c r="D476" s="95"/>
      <c r="F476" s="95"/>
      <c r="H476" s="95"/>
    </row>
    <row r="477" spans="1:14" ht="15.75" customHeight="1">
      <c r="A477" s="56" t="s">
        <v>50</v>
      </c>
      <c r="C477" s="215"/>
      <c r="D477" s="216"/>
      <c r="E477" s="217"/>
      <c r="F477" s="216"/>
      <c r="G477" s="217"/>
      <c r="H477" s="216"/>
      <c r="I477" s="217"/>
      <c r="J477" s="218"/>
      <c r="K477" s="217"/>
      <c r="L477" s="245"/>
      <c r="M477" s="330" t="s">
        <v>56</v>
      </c>
      <c r="N477" s="331"/>
    </row>
    <row r="478" spans="1:14" ht="15.75" customHeight="1" thickBot="1">
      <c r="A478" s="66"/>
      <c r="C478" s="134" t="s">
        <v>2</v>
      </c>
      <c r="D478" s="135" t="s">
        <v>3</v>
      </c>
      <c r="E478" s="136" t="s">
        <v>58</v>
      </c>
      <c r="F478" s="135" t="s">
        <v>4</v>
      </c>
      <c r="G478" s="136" t="s">
        <v>58</v>
      </c>
      <c r="H478" s="135" t="s">
        <v>5</v>
      </c>
      <c r="I478" s="136" t="s">
        <v>58</v>
      </c>
      <c r="J478" s="59" t="s">
        <v>6</v>
      </c>
      <c r="K478" s="136" t="s">
        <v>58</v>
      </c>
      <c r="L478" s="142" t="s">
        <v>272</v>
      </c>
      <c r="M478" s="139" t="s">
        <v>142</v>
      </c>
      <c r="N478" s="140" t="s">
        <v>57</v>
      </c>
    </row>
    <row r="479" spans="1:14" ht="15.75" customHeight="1">
      <c r="A479" s="159" t="s">
        <v>51</v>
      </c>
      <c r="C479" s="14">
        <v>2001</v>
      </c>
      <c r="D479" s="100">
        <v>0.087</v>
      </c>
      <c r="E479" s="53">
        <v>37055</v>
      </c>
      <c r="F479" s="100">
        <v>0.081</v>
      </c>
      <c r="G479" s="53">
        <v>37061</v>
      </c>
      <c r="H479" s="100">
        <v>0.081</v>
      </c>
      <c r="I479" s="53">
        <v>37140</v>
      </c>
      <c r="J479" s="100">
        <v>0.079</v>
      </c>
      <c r="K479" s="115">
        <v>37017</v>
      </c>
      <c r="L479" s="65">
        <v>1</v>
      </c>
      <c r="M479" s="14" t="s">
        <v>154</v>
      </c>
      <c r="N479" s="309">
        <f>TRUNC(AVERAGE(J479),3)</f>
        <v>0.079</v>
      </c>
    </row>
    <row r="480" spans="1:14" ht="15.75" customHeight="1">
      <c r="A480" s="25" t="s">
        <v>133</v>
      </c>
      <c r="C480" s="10">
        <v>2002</v>
      </c>
      <c r="D480" s="16">
        <v>0.104</v>
      </c>
      <c r="E480" s="12">
        <v>37428</v>
      </c>
      <c r="F480" s="16">
        <v>0.102</v>
      </c>
      <c r="G480" s="12">
        <v>37429</v>
      </c>
      <c r="H480" s="16">
        <v>0.097</v>
      </c>
      <c r="I480" s="12">
        <v>37506</v>
      </c>
      <c r="J480" s="16">
        <v>0.096</v>
      </c>
      <c r="K480" s="45">
        <v>37430</v>
      </c>
      <c r="L480" s="40">
        <v>12</v>
      </c>
      <c r="M480" s="10" t="s">
        <v>155</v>
      </c>
      <c r="N480" s="310">
        <f>TRUNC(AVERAGE(J479:J480),3)</f>
        <v>0.087</v>
      </c>
    </row>
    <row r="481" spans="3:14" ht="15.75" customHeight="1">
      <c r="C481" s="10">
        <v>2003</v>
      </c>
      <c r="D481" s="16">
        <v>0.088</v>
      </c>
      <c r="E481" s="12">
        <v>37797</v>
      </c>
      <c r="F481" s="16">
        <v>0.085</v>
      </c>
      <c r="G481" s="12">
        <v>37790</v>
      </c>
      <c r="H481" s="16">
        <v>0.08</v>
      </c>
      <c r="I481" s="12">
        <v>37796</v>
      </c>
      <c r="J481" s="16">
        <v>0.079</v>
      </c>
      <c r="K481" s="45">
        <v>37853</v>
      </c>
      <c r="L481" s="40">
        <v>2</v>
      </c>
      <c r="M481" s="10" t="s">
        <v>149</v>
      </c>
      <c r="N481" s="310">
        <f>TRUNC(AVERAGE(J479:J481),3)</f>
        <v>0.084</v>
      </c>
    </row>
    <row r="482" spans="1:14" ht="15.75" customHeight="1">
      <c r="A482" s="9"/>
      <c r="C482" s="10">
        <v>2004</v>
      </c>
      <c r="D482" s="16">
        <v>0.075</v>
      </c>
      <c r="E482" s="12">
        <v>38170</v>
      </c>
      <c r="F482" s="16">
        <v>0.075</v>
      </c>
      <c r="G482" s="12">
        <v>38252</v>
      </c>
      <c r="H482" s="16">
        <v>0.071</v>
      </c>
      <c r="I482" s="12">
        <v>38143</v>
      </c>
      <c r="J482" s="16">
        <v>0.071</v>
      </c>
      <c r="K482" s="45">
        <v>38169</v>
      </c>
      <c r="L482" s="40">
        <v>0</v>
      </c>
      <c r="M482" s="10" t="s">
        <v>150</v>
      </c>
      <c r="N482" s="310">
        <f>TRUNC(AVERAGE(J480:J482),3)</f>
        <v>0.082</v>
      </c>
    </row>
    <row r="483" spans="1:14" ht="15.75" customHeight="1">
      <c r="A483" s="9"/>
      <c r="C483" s="10">
        <v>2005</v>
      </c>
      <c r="D483" s="26">
        <v>0.076</v>
      </c>
      <c r="E483" s="12">
        <v>38460</v>
      </c>
      <c r="F483" s="16">
        <v>0.076</v>
      </c>
      <c r="G483" s="12">
        <v>38529</v>
      </c>
      <c r="H483" s="16">
        <v>0.076</v>
      </c>
      <c r="I483" s="12">
        <v>38530</v>
      </c>
      <c r="J483" s="16">
        <v>0.075</v>
      </c>
      <c r="K483" s="45">
        <v>38607</v>
      </c>
      <c r="L483" s="40">
        <v>0</v>
      </c>
      <c r="M483" s="10" t="s">
        <v>151</v>
      </c>
      <c r="N483" s="310">
        <f>TRUNC(AVERAGE(J481:J483),3)</f>
        <v>0.075</v>
      </c>
    </row>
    <row r="484" spans="3:14" ht="15.75" customHeight="1">
      <c r="C484" s="10">
        <v>2006</v>
      </c>
      <c r="D484" s="26">
        <v>0.076</v>
      </c>
      <c r="E484" s="12">
        <v>38885</v>
      </c>
      <c r="F484" s="16">
        <v>0.075</v>
      </c>
      <c r="G484" s="12">
        <v>38883</v>
      </c>
      <c r="H484" s="16">
        <v>0.075</v>
      </c>
      <c r="I484" s="12">
        <v>38884</v>
      </c>
      <c r="J484" s="16">
        <v>0.073</v>
      </c>
      <c r="K484" s="45">
        <v>38874</v>
      </c>
      <c r="L484" s="40">
        <v>0</v>
      </c>
      <c r="M484" s="10" t="s">
        <v>152</v>
      </c>
      <c r="N484" s="310">
        <f>TRUNC(AVERAGE(J482:J484),3)</f>
        <v>0.073</v>
      </c>
    </row>
    <row r="485" spans="3:14" ht="15.75" customHeight="1" thickBot="1">
      <c r="C485" s="17">
        <v>2007</v>
      </c>
      <c r="D485" s="126">
        <v>0.085</v>
      </c>
      <c r="E485" s="19">
        <v>39346</v>
      </c>
      <c r="F485" s="27">
        <v>0.082</v>
      </c>
      <c r="G485" s="19">
        <v>39224</v>
      </c>
      <c r="H485" s="27">
        <v>0.08</v>
      </c>
      <c r="I485" s="19">
        <v>39225</v>
      </c>
      <c r="J485" s="27">
        <v>0.078</v>
      </c>
      <c r="K485" s="46">
        <v>39330</v>
      </c>
      <c r="L485" s="41">
        <v>1</v>
      </c>
      <c r="M485" s="17" t="s">
        <v>153</v>
      </c>
      <c r="N485" s="311">
        <f>TRUNC(AVERAGE(J483:J485),3)</f>
        <v>0.075</v>
      </c>
    </row>
    <row r="486" spans="3:14" ht="15.75" customHeight="1">
      <c r="C486" s="11"/>
      <c r="D486" s="26"/>
      <c r="E486" s="12"/>
      <c r="F486" s="16"/>
      <c r="G486" s="12"/>
      <c r="H486" s="16"/>
      <c r="I486" s="12"/>
      <c r="J486" s="13"/>
      <c r="K486" s="12"/>
      <c r="L486" s="11"/>
      <c r="M486" s="11"/>
      <c r="N486" s="13"/>
    </row>
    <row r="487" spans="4:8" ht="15.75" customHeight="1" thickBot="1">
      <c r="D487" s="95"/>
      <c r="F487" s="95"/>
      <c r="H487" s="95"/>
    </row>
    <row r="488" spans="1:14" ht="15.75" customHeight="1">
      <c r="A488" s="56" t="s">
        <v>41</v>
      </c>
      <c r="C488" s="215"/>
      <c r="D488" s="216"/>
      <c r="E488" s="217"/>
      <c r="F488" s="216"/>
      <c r="G488" s="217"/>
      <c r="H488" s="216"/>
      <c r="I488" s="217"/>
      <c r="J488" s="218"/>
      <c r="K488" s="217"/>
      <c r="L488" s="245"/>
      <c r="M488" s="330" t="s">
        <v>56</v>
      </c>
      <c r="N488" s="331"/>
    </row>
    <row r="489" spans="3:14" ht="15.75" customHeight="1" thickBot="1">
      <c r="C489" s="134" t="s">
        <v>2</v>
      </c>
      <c r="D489" s="135" t="s">
        <v>3</v>
      </c>
      <c r="E489" s="136" t="s">
        <v>58</v>
      </c>
      <c r="F489" s="135" t="s">
        <v>4</v>
      </c>
      <c r="G489" s="136" t="s">
        <v>58</v>
      </c>
      <c r="H489" s="135" t="s">
        <v>5</v>
      </c>
      <c r="I489" s="136" t="s">
        <v>58</v>
      </c>
      <c r="J489" s="59" t="s">
        <v>6</v>
      </c>
      <c r="K489" s="136" t="s">
        <v>58</v>
      </c>
      <c r="L489" s="142" t="s">
        <v>272</v>
      </c>
      <c r="M489" s="137" t="s">
        <v>142</v>
      </c>
      <c r="N489" s="138" t="s">
        <v>57</v>
      </c>
    </row>
    <row r="490" spans="1:14" ht="15.75" customHeight="1">
      <c r="A490" s="159" t="s">
        <v>204</v>
      </c>
      <c r="C490" s="14">
        <v>1995</v>
      </c>
      <c r="D490" s="100">
        <v>0.091</v>
      </c>
      <c r="E490" s="53"/>
      <c r="F490" s="100">
        <v>0.087</v>
      </c>
      <c r="G490" s="53"/>
      <c r="H490" s="100">
        <v>0.087</v>
      </c>
      <c r="I490" s="53"/>
      <c r="J490" s="100">
        <v>0.085</v>
      </c>
      <c r="K490" s="115"/>
      <c r="L490" s="65">
        <v>4</v>
      </c>
      <c r="M490" s="14" t="s">
        <v>190</v>
      </c>
      <c r="N490" s="309">
        <f>TRUNC(AVERAGE(J490),3)</f>
        <v>0.085</v>
      </c>
    </row>
    <row r="491" spans="1:14" ht="15.75" customHeight="1">
      <c r="A491" s="25" t="s">
        <v>128</v>
      </c>
      <c r="C491" s="10">
        <v>1996</v>
      </c>
      <c r="D491" s="16">
        <v>0.105</v>
      </c>
      <c r="E491" s="12"/>
      <c r="F491" s="16">
        <v>0.101</v>
      </c>
      <c r="G491" s="12"/>
      <c r="H491" s="16">
        <v>0.1</v>
      </c>
      <c r="I491" s="12"/>
      <c r="J491" s="16">
        <v>0.098</v>
      </c>
      <c r="K491" s="45"/>
      <c r="L491" s="40">
        <v>20</v>
      </c>
      <c r="M491" s="10" t="s">
        <v>189</v>
      </c>
      <c r="N491" s="310">
        <f>TRUNC(AVERAGE(J490:J491),3)</f>
        <v>0.091</v>
      </c>
    </row>
    <row r="492" spans="3:14" ht="15.75" customHeight="1">
      <c r="C492" s="10">
        <v>1997</v>
      </c>
      <c r="D492" s="16">
        <v>0.099</v>
      </c>
      <c r="E492" s="12">
        <v>35988</v>
      </c>
      <c r="F492" s="16">
        <v>0.087</v>
      </c>
      <c r="G492" s="12">
        <v>35993</v>
      </c>
      <c r="H492" s="16">
        <v>0.087</v>
      </c>
      <c r="I492" s="12">
        <v>35996</v>
      </c>
      <c r="J492" s="16">
        <v>0.083</v>
      </c>
      <c r="K492" s="45">
        <v>35974</v>
      </c>
      <c r="L492" s="40">
        <v>3</v>
      </c>
      <c r="M492" s="10" t="s">
        <v>143</v>
      </c>
      <c r="N492" s="310">
        <f>TRUNC(AVERAGE(J490:J492),3)</f>
        <v>0.088</v>
      </c>
    </row>
    <row r="493" spans="3:14" ht="15.75" customHeight="1">
      <c r="C493" s="10">
        <v>1998</v>
      </c>
      <c r="D493" s="16">
        <v>0.093</v>
      </c>
      <c r="E493" s="12">
        <v>36051</v>
      </c>
      <c r="F493" s="16">
        <v>0.091</v>
      </c>
      <c r="G493" s="12">
        <v>36050</v>
      </c>
      <c r="H493" s="16">
        <v>0.088</v>
      </c>
      <c r="I493" s="12">
        <v>36028</v>
      </c>
      <c r="J493" s="16">
        <v>0.084</v>
      </c>
      <c r="K493" s="45">
        <v>35929</v>
      </c>
      <c r="L493" s="40">
        <v>3</v>
      </c>
      <c r="M493" s="10" t="s">
        <v>144</v>
      </c>
      <c r="N493" s="310">
        <f aca="true" t="shared" si="25" ref="N493:N499">TRUNC(AVERAGE(J491:J493),3)</f>
        <v>0.088</v>
      </c>
    </row>
    <row r="494" spans="1:14" ht="15.75" customHeight="1">
      <c r="A494" s="9" t="s">
        <v>7</v>
      </c>
      <c r="B494" s="43"/>
      <c r="C494" s="10">
        <v>1999</v>
      </c>
      <c r="D494" s="16">
        <v>0.092</v>
      </c>
      <c r="E494" s="12">
        <v>36408</v>
      </c>
      <c r="F494" s="16">
        <v>0.088</v>
      </c>
      <c r="G494" s="12">
        <v>36405</v>
      </c>
      <c r="H494" s="16">
        <v>0.086</v>
      </c>
      <c r="I494" s="12">
        <v>36333</v>
      </c>
      <c r="J494" s="16">
        <v>0.082</v>
      </c>
      <c r="K494" s="45">
        <v>36309</v>
      </c>
      <c r="L494" s="40">
        <v>3</v>
      </c>
      <c r="M494" s="10" t="s">
        <v>145</v>
      </c>
      <c r="N494" s="310">
        <f t="shared" si="25"/>
        <v>0.083</v>
      </c>
    </row>
    <row r="495" spans="1:14" ht="15.75" customHeight="1">
      <c r="A495" s="48"/>
      <c r="B495" s="48"/>
      <c r="C495" s="10">
        <v>2000</v>
      </c>
      <c r="D495" s="16">
        <v>0.087</v>
      </c>
      <c r="E495" s="12">
        <v>36686</v>
      </c>
      <c r="F495" s="16">
        <v>0.083</v>
      </c>
      <c r="G495" s="12">
        <v>36685</v>
      </c>
      <c r="H495" s="16">
        <v>0.075</v>
      </c>
      <c r="I495" s="12">
        <v>36646</v>
      </c>
      <c r="J495" s="16">
        <v>0.075</v>
      </c>
      <c r="K495" s="45">
        <v>36734</v>
      </c>
      <c r="L495" s="40">
        <v>1</v>
      </c>
      <c r="M495" s="10" t="s">
        <v>146</v>
      </c>
      <c r="N495" s="310">
        <f t="shared" si="25"/>
        <v>0.08</v>
      </c>
    </row>
    <row r="496" spans="1:14" ht="15.75" customHeight="1">
      <c r="A496" s="9"/>
      <c r="C496" s="10">
        <v>2001</v>
      </c>
      <c r="D496" s="16">
        <v>0.09</v>
      </c>
      <c r="E496" s="12">
        <v>37060</v>
      </c>
      <c r="F496" s="16">
        <v>0.085</v>
      </c>
      <c r="G496" s="12">
        <v>37055</v>
      </c>
      <c r="H496" s="16">
        <v>0.083</v>
      </c>
      <c r="I496" s="12">
        <v>37061</v>
      </c>
      <c r="J496" s="16">
        <v>0.082</v>
      </c>
      <c r="K496" s="45">
        <v>37016</v>
      </c>
      <c r="L496" s="40">
        <v>2</v>
      </c>
      <c r="M496" s="10" t="s">
        <v>147</v>
      </c>
      <c r="N496" s="310">
        <f t="shared" si="25"/>
        <v>0.079</v>
      </c>
    </row>
    <row r="497" spans="1:14" ht="15.75" customHeight="1">
      <c r="A497" s="9"/>
      <c r="C497" s="10">
        <v>2002</v>
      </c>
      <c r="D497" s="16">
        <v>0.091</v>
      </c>
      <c r="E497" s="12">
        <v>37429</v>
      </c>
      <c r="F497" s="16">
        <v>0.085</v>
      </c>
      <c r="G497" s="12">
        <v>37430</v>
      </c>
      <c r="H497" s="16">
        <v>0.083</v>
      </c>
      <c r="I497" s="12">
        <v>37453</v>
      </c>
      <c r="J497" s="16">
        <v>0.082</v>
      </c>
      <c r="K497" s="45">
        <v>37478</v>
      </c>
      <c r="L497" s="40">
        <v>2</v>
      </c>
      <c r="M497" s="10" t="s">
        <v>148</v>
      </c>
      <c r="N497" s="310">
        <f t="shared" si="25"/>
        <v>0.079</v>
      </c>
    </row>
    <row r="498" spans="1:14" ht="15.75" customHeight="1">
      <c r="A498" s="9"/>
      <c r="C498" s="10">
        <v>2003</v>
      </c>
      <c r="D498" s="16">
        <v>0.076</v>
      </c>
      <c r="E498" s="12">
        <v>37796</v>
      </c>
      <c r="F498" s="16">
        <v>0.069</v>
      </c>
      <c r="G498" s="12">
        <v>37797</v>
      </c>
      <c r="H498" s="16">
        <v>0.067</v>
      </c>
      <c r="I498" s="12">
        <v>37790</v>
      </c>
      <c r="J498" s="16">
        <v>0.066</v>
      </c>
      <c r="K498" s="45">
        <v>37789</v>
      </c>
      <c r="L498" s="40">
        <v>0</v>
      </c>
      <c r="M498" s="10" t="s">
        <v>149</v>
      </c>
      <c r="N498" s="310">
        <f t="shared" si="25"/>
        <v>0.076</v>
      </c>
    </row>
    <row r="499" spans="1:14" ht="15.75" customHeight="1">
      <c r="A499" s="9"/>
      <c r="C499" s="10">
        <v>2004</v>
      </c>
      <c r="D499" s="16">
        <v>0.061</v>
      </c>
      <c r="E499" s="12">
        <v>38169</v>
      </c>
      <c r="F499" s="16">
        <v>0.06</v>
      </c>
      <c r="G499" s="12">
        <v>38144</v>
      </c>
      <c r="H499" s="16">
        <v>0.058</v>
      </c>
      <c r="I499" s="12">
        <v>38253</v>
      </c>
      <c r="J499" s="16">
        <v>0.057</v>
      </c>
      <c r="K499" s="45">
        <v>38168</v>
      </c>
      <c r="L499" s="40">
        <v>0</v>
      </c>
      <c r="M499" s="10" t="s">
        <v>150</v>
      </c>
      <c r="N499" s="310">
        <f t="shared" si="25"/>
        <v>0.068</v>
      </c>
    </row>
    <row r="500" spans="1:14" ht="15.75" customHeight="1">
      <c r="A500" s="9"/>
      <c r="C500" s="10">
        <v>2005</v>
      </c>
      <c r="D500" s="26">
        <v>0.069</v>
      </c>
      <c r="E500" s="12">
        <v>38529</v>
      </c>
      <c r="F500" s="16">
        <v>0.068</v>
      </c>
      <c r="G500" s="12">
        <v>38530</v>
      </c>
      <c r="H500" s="16">
        <v>0.066</v>
      </c>
      <c r="I500" s="12">
        <v>38527</v>
      </c>
      <c r="J500" s="16">
        <v>0.064</v>
      </c>
      <c r="K500" s="45">
        <v>38565</v>
      </c>
      <c r="L500" s="40">
        <v>0</v>
      </c>
      <c r="M500" s="10" t="s">
        <v>151</v>
      </c>
      <c r="N500" s="310">
        <f>TRUNC(AVERAGE(J498:J500),3)</f>
        <v>0.062</v>
      </c>
    </row>
    <row r="501" spans="1:14" ht="15.75" customHeight="1">
      <c r="A501" s="9"/>
      <c r="C501" s="10">
        <v>2006</v>
      </c>
      <c r="D501" s="26">
        <v>0.067</v>
      </c>
      <c r="E501" s="12">
        <v>38906</v>
      </c>
      <c r="F501" s="16">
        <v>0.063</v>
      </c>
      <c r="G501" s="12">
        <v>38900</v>
      </c>
      <c r="H501" s="16">
        <v>0.062</v>
      </c>
      <c r="I501" s="12">
        <v>38953</v>
      </c>
      <c r="J501" s="16">
        <v>0.06</v>
      </c>
      <c r="K501" s="45">
        <v>38899</v>
      </c>
      <c r="L501" s="40">
        <v>0</v>
      </c>
      <c r="M501" s="10" t="s">
        <v>152</v>
      </c>
      <c r="N501" s="310">
        <f>TRUNC(AVERAGE(J499:J501),3)</f>
        <v>0.06</v>
      </c>
    </row>
    <row r="502" spans="1:14" ht="15.75" customHeight="1" thickBot="1">
      <c r="A502" s="9"/>
      <c r="C502" s="17">
        <v>2007</v>
      </c>
      <c r="D502" s="126">
        <v>0.085</v>
      </c>
      <c r="E502" s="19">
        <v>39245</v>
      </c>
      <c r="F502" s="27">
        <v>0.08</v>
      </c>
      <c r="G502" s="19">
        <v>39346</v>
      </c>
      <c r="H502" s="27">
        <v>0.077</v>
      </c>
      <c r="I502" s="19">
        <v>39224</v>
      </c>
      <c r="J502" s="27">
        <v>0.077</v>
      </c>
      <c r="K502" s="46">
        <v>39225</v>
      </c>
      <c r="L502" s="41">
        <v>1</v>
      </c>
      <c r="M502" s="17" t="s">
        <v>153</v>
      </c>
      <c r="N502" s="311">
        <f>TRUNC(AVERAGE(J500:J502),3)</f>
        <v>0.067</v>
      </c>
    </row>
    <row r="503" spans="1:14" ht="15.75" customHeight="1">
      <c r="A503" s="9"/>
      <c r="C503" s="11"/>
      <c r="D503" s="26"/>
      <c r="E503" s="12"/>
      <c r="F503" s="16"/>
      <c r="G503" s="12"/>
      <c r="H503" s="16"/>
      <c r="I503" s="12"/>
      <c r="J503" s="13"/>
      <c r="K503" s="12"/>
      <c r="L503" s="11"/>
      <c r="M503" s="11"/>
      <c r="N503" s="13"/>
    </row>
    <row r="504" spans="4:8" ht="15.75" customHeight="1" thickBot="1">
      <c r="D504" s="95"/>
      <c r="F504" s="95"/>
      <c r="H504" s="95"/>
    </row>
    <row r="505" spans="1:14" ht="15.75" customHeight="1">
      <c r="A505" s="56" t="s">
        <v>41</v>
      </c>
      <c r="C505" s="215"/>
      <c r="D505" s="216"/>
      <c r="E505" s="217"/>
      <c r="F505" s="216"/>
      <c r="G505" s="217"/>
      <c r="H505" s="216"/>
      <c r="I505" s="217"/>
      <c r="J505" s="218"/>
      <c r="K505" s="217"/>
      <c r="L505" s="245"/>
      <c r="M505" s="330" t="s">
        <v>56</v>
      </c>
      <c r="N505" s="331"/>
    </row>
    <row r="506" spans="1:14" ht="15.75" customHeight="1" thickBot="1">
      <c r="A506" s="9"/>
      <c r="C506" s="134" t="s">
        <v>2</v>
      </c>
      <c r="D506" s="135" t="s">
        <v>3</v>
      </c>
      <c r="E506" s="136" t="s">
        <v>58</v>
      </c>
      <c r="F506" s="135" t="s">
        <v>4</v>
      </c>
      <c r="G506" s="136" t="s">
        <v>58</v>
      </c>
      <c r="H506" s="135" t="s">
        <v>5</v>
      </c>
      <c r="I506" s="136" t="s">
        <v>58</v>
      </c>
      <c r="J506" s="59" t="s">
        <v>6</v>
      </c>
      <c r="K506" s="136" t="s">
        <v>58</v>
      </c>
      <c r="L506" s="142" t="s">
        <v>272</v>
      </c>
      <c r="M506" s="139" t="s">
        <v>142</v>
      </c>
      <c r="N506" s="140" t="s">
        <v>57</v>
      </c>
    </row>
    <row r="507" spans="1:14" ht="15.75" customHeight="1">
      <c r="A507" s="160" t="s">
        <v>47</v>
      </c>
      <c r="B507" s="147"/>
      <c r="C507" s="14">
        <v>2001</v>
      </c>
      <c r="D507" s="100">
        <v>0.09</v>
      </c>
      <c r="E507" s="53">
        <v>37060</v>
      </c>
      <c r="F507" s="100">
        <v>0.085</v>
      </c>
      <c r="G507" s="53">
        <v>37055</v>
      </c>
      <c r="H507" s="100">
        <v>0.084</v>
      </c>
      <c r="I507" s="53">
        <v>37061</v>
      </c>
      <c r="J507" s="100">
        <v>0.083</v>
      </c>
      <c r="K507" s="115">
        <v>37103</v>
      </c>
      <c r="L507" s="65">
        <v>2</v>
      </c>
      <c r="M507" s="14" t="s">
        <v>154</v>
      </c>
      <c r="N507" s="309">
        <f>TRUNC(AVERAGE(J507),3)</f>
        <v>0.083</v>
      </c>
    </row>
    <row r="508" spans="1:14" ht="15.75" customHeight="1">
      <c r="A508" s="155" t="s">
        <v>129</v>
      </c>
      <c r="B508" s="147"/>
      <c r="C508" s="10">
        <v>2002</v>
      </c>
      <c r="D508" s="16">
        <v>0.104</v>
      </c>
      <c r="E508" s="12">
        <v>37428</v>
      </c>
      <c r="F508" s="16">
        <v>0.104</v>
      </c>
      <c r="G508" s="12">
        <v>37429</v>
      </c>
      <c r="H508" s="16">
        <v>0.101</v>
      </c>
      <c r="I508" s="12">
        <v>37478</v>
      </c>
      <c r="J508" s="16">
        <v>0.099</v>
      </c>
      <c r="K508" s="45">
        <v>37506</v>
      </c>
      <c r="L508" s="40">
        <v>8</v>
      </c>
      <c r="M508" s="10" t="s">
        <v>155</v>
      </c>
      <c r="N508" s="310">
        <f>TRUNC(AVERAGE(J507:J508),3)</f>
        <v>0.091</v>
      </c>
    </row>
    <row r="509" spans="2:14" ht="15.75" customHeight="1">
      <c r="B509" s="147"/>
      <c r="C509" s="10">
        <v>2003</v>
      </c>
      <c r="D509" s="16">
        <v>0.09</v>
      </c>
      <c r="E509" s="12">
        <v>37796</v>
      </c>
      <c r="F509" s="16">
        <v>0.088</v>
      </c>
      <c r="G509" s="12">
        <v>37797</v>
      </c>
      <c r="H509" s="16">
        <v>0.081</v>
      </c>
      <c r="I509" s="12">
        <v>37795</v>
      </c>
      <c r="J509" s="16">
        <v>0.08</v>
      </c>
      <c r="K509" s="45">
        <v>37790</v>
      </c>
      <c r="L509" s="40">
        <v>2</v>
      </c>
      <c r="M509" s="10" t="s">
        <v>149</v>
      </c>
      <c r="N509" s="310">
        <f>TRUNC(AVERAGE(J507:J509),3)</f>
        <v>0.087</v>
      </c>
    </row>
    <row r="510" spans="1:14" ht="15.75" customHeight="1">
      <c r="A510" s="153"/>
      <c r="B510" s="147"/>
      <c r="C510" s="10">
        <v>2004</v>
      </c>
      <c r="D510" s="16">
        <v>0.078</v>
      </c>
      <c r="E510" s="12">
        <v>38169</v>
      </c>
      <c r="F510" s="16">
        <v>0.073</v>
      </c>
      <c r="G510" s="12">
        <v>38093</v>
      </c>
      <c r="H510" s="16">
        <v>0.072</v>
      </c>
      <c r="I510" s="12">
        <v>38106</v>
      </c>
      <c r="J510" s="16">
        <v>0.072</v>
      </c>
      <c r="K510" s="45">
        <v>38252</v>
      </c>
      <c r="L510" s="40">
        <v>0</v>
      </c>
      <c r="M510" s="10" t="s">
        <v>150</v>
      </c>
      <c r="N510" s="310">
        <f>TRUNC(AVERAGE(J508:J510),3)</f>
        <v>0.083</v>
      </c>
    </row>
    <row r="511" spans="1:14" ht="15.75" customHeight="1">
      <c r="A511" s="153"/>
      <c r="B511" s="147"/>
      <c r="C511" s="10">
        <v>2005</v>
      </c>
      <c r="D511" s="26">
        <v>0.085</v>
      </c>
      <c r="E511" s="12">
        <v>38529</v>
      </c>
      <c r="F511" s="16">
        <v>0.081</v>
      </c>
      <c r="G511" s="12">
        <v>38527</v>
      </c>
      <c r="H511" s="16">
        <v>0.078</v>
      </c>
      <c r="I511" s="12">
        <v>38530</v>
      </c>
      <c r="J511" s="16">
        <v>0.076</v>
      </c>
      <c r="K511" s="45">
        <v>38533</v>
      </c>
      <c r="L511" s="40">
        <v>1</v>
      </c>
      <c r="M511" s="10" t="s">
        <v>151</v>
      </c>
      <c r="N511" s="310">
        <f>TRUNC(AVERAGE(J509:J511),3)</f>
        <v>0.076</v>
      </c>
    </row>
    <row r="512" spans="3:14" ht="15.75" customHeight="1">
      <c r="C512" s="10">
        <v>2006</v>
      </c>
      <c r="D512" s="26">
        <v>0.076</v>
      </c>
      <c r="E512" s="12">
        <v>38885</v>
      </c>
      <c r="F512" s="16">
        <v>0.074</v>
      </c>
      <c r="G512" s="12">
        <v>38906</v>
      </c>
      <c r="H512" s="16">
        <v>0.072</v>
      </c>
      <c r="I512" s="12">
        <v>38861</v>
      </c>
      <c r="J512" s="16">
        <v>0.072</v>
      </c>
      <c r="K512" s="45">
        <v>38884</v>
      </c>
      <c r="L512" s="40">
        <v>0</v>
      </c>
      <c r="M512" s="10" t="s">
        <v>152</v>
      </c>
      <c r="N512" s="310">
        <f>TRUNC(AVERAGE(J510:J512),3)</f>
        <v>0.073</v>
      </c>
    </row>
    <row r="513" spans="3:14" ht="15.75" customHeight="1" thickBot="1">
      <c r="C513" s="17">
        <v>2007</v>
      </c>
      <c r="D513" s="126">
        <v>0.078</v>
      </c>
      <c r="E513" s="19">
        <v>39225</v>
      </c>
      <c r="F513" s="27">
        <v>0.076</v>
      </c>
      <c r="G513" s="19">
        <v>39223</v>
      </c>
      <c r="H513" s="27">
        <v>0.074</v>
      </c>
      <c r="I513" s="19">
        <v>39224</v>
      </c>
      <c r="J513" s="27">
        <v>0.073</v>
      </c>
      <c r="K513" s="46">
        <v>39245</v>
      </c>
      <c r="L513" s="41">
        <v>0</v>
      </c>
      <c r="M513" s="17" t="s">
        <v>153</v>
      </c>
      <c r="N513" s="311">
        <f>TRUNC(AVERAGE(J511:J513),3)</f>
        <v>0.073</v>
      </c>
    </row>
    <row r="514" spans="3:14" ht="15.75" customHeight="1">
      <c r="C514" s="11"/>
      <c r="D514" s="26"/>
      <c r="E514" s="12"/>
      <c r="F514" s="16"/>
      <c r="G514" s="12"/>
      <c r="H514" s="16"/>
      <c r="I514" s="12"/>
      <c r="J514" s="13"/>
      <c r="K514" s="12"/>
      <c r="L514" s="11"/>
      <c r="M514" s="11"/>
      <c r="N514" s="13"/>
    </row>
    <row r="515" spans="4:8" ht="15.75" customHeight="1" thickBot="1">
      <c r="D515" s="95"/>
      <c r="F515" s="95"/>
      <c r="H515" s="95"/>
    </row>
    <row r="516" spans="1:14" ht="15.75" customHeight="1">
      <c r="A516" s="56" t="s">
        <v>55</v>
      </c>
      <c r="C516" s="215"/>
      <c r="D516" s="216"/>
      <c r="E516" s="217"/>
      <c r="F516" s="216"/>
      <c r="G516" s="217"/>
      <c r="H516" s="216"/>
      <c r="I516" s="217"/>
      <c r="J516" s="218"/>
      <c r="K516" s="217"/>
      <c r="L516" s="245"/>
      <c r="M516" s="330" t="s">
        <v>56</v>
      </c>
      <c r="N516" s="331"/>
    </row>
    <row r="517" spans="3:14" ht="15.75" customHeight="1" thickBot="1">
      <c r="C517" s="134" t="s">
        <v>2</v>
      </c>
      <c r="D517" s="135" t="s">
        <v>3</v>
      </c>
      <c r="E517" s="136" t="s">
        <v>58</v>
      </c>
      <c r="F517" s="135" t="s">
        <v>4</v>
      </c>
      <c r="G517" s="136" t="s">
        <v>58</v>
      </c>
      <c r="H517" s="135" t="s">
        <v>5</v>
      </c>
      <c r="I517" s="136" t="s">
        <v>58</v>
      </c>
      <c r="J517" s="59" t="s">
        <v>6</v>
      </c>
      <c r="K517" s="136" t="s">
        <v>58</v>
      </c>
      <c r="L517" s="142" t="s">
        <v>272</v>
      </c>
      <c r="M517" s="139" t="s">
        <v>142</v>
      </c>
      <c r="N517" s="140" t="s">
        <v>57</v>
      </c>
    </row>
    <row r="518" spans="1:14" ht="15.75" customHeight="1">
      <c r="A518" s="159" t="s">
        <v>233</v>
      </c>
      <c r="C518" s="14">
        <v>2001</v>
      </c>
      <c r="D518" s="100">
        <v>0.081</v>
      </c>
      <c r="E518" s="53">
        <v>37016</v>
      </c>
      <c r="F518" s="100">
        <v>0.078</v>
      </c>
      <c r="G518" s="53">
        <v>37027</v>
      </c>
      <c r="H518" s="100">
        <v>0.075</v>
      </c>
      <c r="I518" s="53">
        <v>37061</v>
      </c>
      <c r="J518" s="100">
        <v>0.074</v>
      </c>
      <c r="K518" s="115">
        <v>37020</v>
      </c>
      <c r="L518" s="65">
        <v>0</v>
      </c>
      <c r="M518" s="14" t="s">
        <v>154</v>
      </c>
      <c r="N518" s="309">
        <f>TRUNC(AVERAGE(J518),3)</f>
        <v>0.074</v>
      </c>
    </row>
    <row r="519" spans="1:14" ht="15.75" customHeight="1">
      <c r="A519" s="25" t="s">
        <v>130</v>
      </c>
      <c r="C519" s="10">
        <v>2002</v>
      </c>
      <c r="D519" s="16">
        <v>0.093</v>
      </c>
      <c r="E519" s="12">
        <v>37429</v>
      </c>
      <c r="F519" s="16">
        <v>0.091</v>
      </c>
      <c r="G519" s="12">
        <v>37428</v>
      </c>
      <c r="H519" s="16">
        <v>0.089</v>
      </c>
      <c r="I519" s="12">
        <v>37478</v>
      </c>
      <c r="J519" s="16">
        <v>0.086</v>
      </c>
      <c r="K519" s="45">
        <v>37453</v>
      </c>
      <c r="L519" s="40">
        <v>6</v>
      </c>
      <c r="M519" s="10" t="s">
        <v>155</v>
      </c>
      <c r="N519" s="310">
        <f>TRUNC(AVERAGE(J518:J519),3)</f>
        <v>0.08</v>
      </c>
    </row>
    <row r="520" spans="3:14" ht="15.75" customHeight="1">
      <c r="C520" s="10">
        <v>2003</v>
      </c>
      <c r="D520" s="16">
        <v>0.079</v>
      </c>
      <c r="E520" s="12">
        <v>37796</v>
      </c>
      <c r="F520" s="16">
        <v>0.077</v>
      </c>
      <c r="G520" s="12">
        <v>37790</v>
      </c>
      <c r="H520" s="16">
        <v>0.068</v>
      </c>
      <c r="I520" s="12">
        <v>37795</v>
      </c>
      <c r="J520" s="16">
        <v>0.067</v>
      </c>
      <c r="K520" s="45">
        <v>37789</v>
      </c>
      <c r="L520" s="40">
        <v>0</v>
      </c>
      <c r="M520" s="10" t="s">
        <v>149</v>
      </c>
      <c r="N520" s="310">
        <f>TRUNC(AVERAGE(J518:J520),3)</f>
        <v>0.075</v>
      </c>
    </row>
    <row r="521" spans="1:14" ht="15.75" customHeight="1">
      <c r="A521" s="9"/>
      <c r="C521" s="10">
        <v>2004</v>
      </c>
      <c r="D521" s="16">
        <v>0.064</v>
      </c>
      <c r="E521" s="12">
        <v>38144</v>
      </c>
      <c r="F521" s="16">
        <v>0.063</v>
      </c>
      <c r="G521" s="12">
        <v>38106</v>
      </c>
      <c r="H521" s="16">
        <v>0.063</v>
      </c>
      <c r="I521" s="12">
        <v>38253</v>
      </c>
      <c r="J521" s="16">
        <v>0.062</v>
      </c>
      <c r="K521" s="45">
        <v>38168</v>
      </c>
      <c r="L521" s="40">
        <v>0</v>
      </c>
      <c r="M521" s="10" t="s">
        <v>150</v>
      </c>
      <c r="N521" s="310">
        <f>TRUNC(AVERAGE(J519:J521),3)</f>
        <v>0.071</v>
      </c>
    </row>
    <row r="522" spans="1:14" ht="15.75" customHeight="1">
      <c r="A522" s="25"/>
      <c r="C522" s="10">
        <v>2005</v>
      </c>
      <c r="D522" s="26">
        <v>0.074</v>
      </c>
      <c r="E522" s="12">
        <v>38529</v>
      </c>
      <c r="F522" s="16">
        <v>0.074</v>
      </c>
      <c r="G522" s="12">
        <v>38566</v>
      </c>
      <c r="H522" s="16">
        <v>0.073</v>
      </c>
      <c r="I522" s="12">
        <v>38606</v>
      </c>
      <c r="J522" s="16">
        <v>0.071</v>
      </c>
      <c r="K522" s="45">
        <v>38526</v>
      </c>
      <c r="L522" s="40">
        <v>0</v>
      </c>
      <c r="M522" s="10" t="s">
        <v>151</v>
      </c>
      <c r="N522" s="310">
        <f>TRUNC(AVERAGE(J520:J522),3)</f>
        <v>0.066</v>
      </c>
    </row>
    <row r="523" spans="3:14" ht="15.75" customHeight="1">
      <c r="C523" s="10">
        <v>2006</v>
      </c>
      <c r="D523" s="26">
        <v>0.071</v>
      </c>
      <c r="E523" s="12">
        <v>38861</v>
      </c>
      <c r="F523" s="16">
        <v>0.068</v>
      </c>
      <c r="G523" s="12">
        <v>38917</v>
      </c>
      <c r="H523" s="16">
        <v>0.067</v>
      </c>
      <c r="I523" s="12">
        <v>38906</v>
      </c>
      <c r="J523" s="16">
        <v>0.065</v>
      </c>
      <c r="K523" s="45">
        <v>38864</v>
      </c>
      <c r="L523" s="40">
        <v>0</v>
      </c>
      <c r="M523" s="10" t="s">
        <v>152</v>
      </c>
      <c r="N523" s="310">
        <f>TRUNC(AVERAGE(J521:J523),3)</f>
        <v>0.066</v>
      </c>
    </row>
    <row r="524" spans="3:14" ht="15.75" customHeight="1" thickBot="1">
      <c r="C524" s="17">
        <v>2007</v>
      </c>
      <c r="D524" s="126">
        <v>0.082</v>
      </c>
      <c r="E524" s="19">
        <v>39245</v>
      </c>
      <c r="F524" s="27">
        <v>0.078</v>
      </c>
      <c r="G524" s="19">
        <v>39346</v>
      </c>
      <c r="H524" s="27">
        <v>0.075</v>
      </c>
      <c r="I524" s="19">
        <v>39248</v>
      </c>
      <c r="J524" s="27">
        <v>0.072</v>
      </c>
      <c r="K524" s="46">
        <v>39249</v>
      </c>
      <c r="L524" s="41">
        <v>0</v>
      </c>
      <c r="M524" s="17" t="s">
        <v>153</v>
      </c>
      <c r="N524" s="311">
        <f>TRUNC(AVERAGE(J522:J524),3)</f>
        <v>0.069</v>
      </c>
    </row>
    <row r="525" spans="3:14" ht="15.75" customHeight="1">
      <c r="C525" s="11"/>
      <c r="D525" s="26"/>
      <c r="E525" s="12"/>
      <c r="F525" s="16"/>
      <c r="G525" s="12"/>
      <c r="H525" s="16"/>
      <c r="I525" s="12"/>
      <c r="J525" s="13"/>
      <c r="K525" s="12"/>
      <c r="L525" s="11"/>
      <c r="M525" s="11"/>
      <c r="N525" s="13"/>
    </row>
    <row r="526" spans="4:8" ht="15.75" customHeight="1">
      <c r="D526" s="95"/>
      <c r="F526" s="95"/>
      <c r="H526" s="95"/>
    </row>
    <row r="527" spans="4:8" ht="20.25">
      <c r="D527" s="95"/>
      <c r="E527" s="67" t="s">
        <v>139</v>
      </c>
      <c r="F527" s="95"/>
      <c r="H527" s="95"/>
    </row>
    <row r="528" spans="4:8" ht="15.75" customHeight="1">
      <c r="D528" s="95"/>
      <c r="E528" s="68" t="s">
        <v>0</v>
      </c>
      <c r="F528" s="95"/>
      <c r="H528" s="95"/>
    </row>
    <row r="529" spans="4:8" ht="15.75" customHeight="1" thickBot="1">
      <c r="D529" s="95"/>
      <c r="F529" s="95"/>
      <c r="H529" s="95"/>
    </row>
    <row r="530" spans="1:14" ht="15.75" customHeight="1">
      <c r="A530" s="68" t="s">
        <v>178</v>
      </c>
      <c r="C530" s="246"/>
      <c r="D530" s="247"/>
      <c r="E530" s="248"/>
      <c r="F530" s="247"/>
      <c r="G530" s="248"/>
      <c r="H530" s="247"/>
      <c r="I530" s="248"/>
      <c r="J530" s="249"/>
      <c r="K530" s="248"/>
      <c r="L530" s="250"/>
      <c r="M530" s="330" t="s">
        <v>56</v>
      </c>
      <c r="N530" s="331"/>
    </row>
    <row r="531" spans="3:14" ht="15.75" customHeight="1" thickBot="1">
      <c r="C531" s="134" t="s">
        <v>2</v>
      </c>
      <c r="D531" s="135" t="s">
        <v>3</v>
      </c>
      <c r="E531" s="136" t="s">
        <v>58</v>
      </c>
      <c r="F531" s="135" t="s">
        <v>4</v>
      </c>
      <c r="G531" s="136" t="s">
        <v>58</v>
      </c>
      <c r="H531" s="135" t="s">
        <v>5</v>
      </c>
      <c r="I531" s="136" t="s">
        <v>58</v>
      </c>
      <c r="J531" s="59" t="s">
        <v>6</v>
      </c>
      <c r="K531" s="136" t="s">
        <v>58</v>
      </c>
      <c r="L531" s="142" t="s">
        <v>272</v>
      </c>
      <c r="M531" s="139" t="s">
        <v>142</v>
      </c>
      <c r="N531" s="140" t="s">
        <v>57</v>
      </c>
    </row>
    <row r="532" spans="1:14" ht="15.75" customHeight="1">
      <c r="A532" s="161" t="s">
        <v>43</v>
      </c>
      <c r="C532" s="14">
        <v>2000</v>
      </c>
      <c r="D532" s="100">
        <v>0.095</v>
      </c>
      <c r="E532" s="53">
        <v>36678</v>
      </c>
      <c r="F532" s="100">
        <v>0.093</v>
      </c>
      <c r="G532" s="53">
        <v>36686</v>
      </c>
      <c r="H532" s="100">
        <v>0.091</v>
      </c>
      <c r="I532" s="53">
        <v>36685</v>
      </c>
      <c r="J532" s="100">
        <v>0.09</v>
      </c>
      <c r="K532" s="115">
        <v>36677</v>
      </c>
      <c r="L532" s="65">
        <v>4</v>
      </c>
      <c r="M532" s="14" t="s">
        <v>156</v>
      </c>
      <c r="N532" s="309">
        <f>TRUNC(AVERAGE(J532),3)</f>
        <v>0.09</v>
      </c>
    </row>
    <row r="533" spans="1:14" ht="15.75" customHeight="1">
      <c r="A533" s="25" t="s">
        <v>132</v>
      </c>
      <c r="C533" s="10">
        <v>2001</v>
      </c>
      <c r="D533" s="16">
        <v>0.092</v>
      </c>
      <c r="E533" s="12">
        <v>37055</v>
      </c>
      <c r="F533" s="16">
        <v>0.091</v>
      </c>
      <c r="G533" s="12">
        <v>37060</v>
      </c>
      <c r="H533" s="16">
        <v>0.087</v>
      </c>
      <c r="I533" s="12">
        <v>37061</v>
      </c>
      <c r="J533" s="16">
        <v>0.085</v>
      </c>
      <c r="K533" s="45">
        <v>37015</v>
      </c>
      <c r="L533" s="40">
        <v>5</v>
      </c>
      <c r="M533" s="10" t="s">
        <v>157</v>
      </c>
      <c r="N533" s="310">
        <f>TRUNC(AVERAGE(J532:J533),3)</f>
        <v>0.087</v>
      </c>
    </row>
    <row r="534" spans="3:14" ht="15.75" customHeight="1">
      <c r="C534" s="10">
        <v>2002</v>
      </c>
      <c r="D534" s="16">
        <v>0.097</v>
      </c>
      <c r="E534" s="12">
        <v>37478</v>
      </c>
      <c r="F534" s="16">
        <v>0.095</v>
      </c>
      <c r="G534" s="12">
        <v>37445</v>
      </c>
      <c r="H534" s="16">
        <v>0.095</v>
      </c>
      <c r="I534" s="12">
        <v>37507</v>
      </c>
      <c r="J534" s="16">
        <v>0.093</v>
      </c>
      <c r="K534" s="45">
        <v>37452</v>
      </c>
      <c r="L534" s="40">
        <v>14</v>
      </c>
      <c r="M534" s="10" t="s">
        <v>148</v>
      </c>
      <c r="N534" s="310">
        <f aca="true" t="shared" si="26" ref="N534:N539">TRUNC(AVERAGE(J532:J534),3)</f>
        <v>0.089</v>
      </c>
    </row>
    <row r="535" spans="3:14" ht="15.75" customHeight="1">
      <c r="C535" s="10">
        <v>2003</v>
      </c>
      <c r="D535" s="16">
        <v>0.097</v>
      </c>
      <c r="E535" s="12">
        <v>37790</v>
      </c>
      <c r="F535" s="16">
        <v>0.092</v>
      </c>
      <c r="G535" s="12">
        <v>37796</v>
      </c>
      <c r="H535" s="16">
        <v>0.092</v>
      </c>
      <c r="I535" s="12">
        <v>37797</v>
      </c>
      <c r="J535" s="16">
        <v>0.088</v>
      </c>
      <c r="K535" s="45">
        <v>37858</v>
      </c>
      <c r="L535" s="40">
        <v>4</v>
      </c>
      <c r="M535" s="10" t="s">
        <v>149</v>
      </c>
      <c r="N535" s="310">
        <f t="shared" si="26"/>
        <v>0.088</v>
      </c>
    </row>
    <row r="536" spans="1:14" ht="15.75" customHeight="1">
      <c r="A536" s="69"/>
      <c r="C536" s="10">
        <v>2004</v>
      </c>
      <c r="D536" s="16">
        <v>0.076</v>
      </c>
      <c r="E536" s="12">
        <v>38093</v>
      </c>
      <c r="F536" s="16">
        <v>0.075</v>
      </c>
      <c r="G536" s="12">
        <v>38106</v>
      </c>
      <c r="H536" s="16">
        <v>0.075</v>
      </c>
      <c r="I536" s="12">
        <v>38618</v>
      </c>
      <c r="J536" s="16">
        <v>0.073</v>
      </c>
      <c r="K536" s="45">
        <v>38583</v>
      </c>
      <c r="L536" s="40">
        <v>0</v>
      </c>
      <c r="M536" s="10" t="s">
        <v>150</v>
      </c>
      <c r="N536" s="310">
        <f t="shared" si="26"/>
        <v>0.084</v>
      </c>
    </row>
    <row r="537" spans="1:14" ht="15.75" customHeight="1">
      <c r="A537" s="69"/>
      <c r="C537" s="10">
        <v>2005</v>
      </c>
      <c r="D537" s="26">
        <v>0.084</v>
      </c>
      <c r="E537" s="12">
        <v>38528</v>
      </c>
      <c r="F537" s="16">
        <v>0.082</v>
      </c>
      <c r="G537" s="12">
        <v>38527</v>
      </c>
      <c r="H537" s="16">
        <v>0.079</v>
      </c>
      <c r="I537" s="12">
        <v>38532</v>
      </c>
      <c r="J537" s="16">
        <v>0.079</v>
      </c>
      <c r="K537" s="45">
        <v>38543</v>
      </c>
      <c r="L537" s="40">
        <v>0</v>
      </c>
      <c r="M537" s="10" t="s">
        <v>151</v>
      </c>
      <c r="N537" s="310">
        <f t="shared" si="26"/>
        <v>0.08</v>
      </c>
    </row>
    <row r="538" spans="1:14" ht="15.75" customHeight="1">
      <c r="A538" s="69"/>
      <c r="C538" s="10">
        <v>2006</v>
      </c>
      <c r="D538" s="26">
        <v>0.081</v>
      </c>
      <c r="E538" s="12">
        <v>38885</v>
      </c>
      <c r="F538" s="16">
        <v>0.077</v>
      </c>
      <c r="G538" s="12">
        <v>38954</v>
      </c>
      <c r="H538" s="16">
        <v>0.076</v>
      </c>
      <c r="I538" s="12">
        <v>38874</v>
      </c>
      <c r="J538" s="16">
        <v>0.076</v>
      </c>
      <c r="K538" s="45">
        <v>38884</v>
      </c>
      <c r="L538" s="40">
        <v>0</v>
      </c>
      <c r="M538" s="10" t="s">
        <v>152</v>
      </c>
      <c r="N538" s="310">
        <f t="shared" si="26"/>
        <v>0.076</v>
      </c>
    </row>
    <row r="539" spans="1:14" ht="15.75" customHeight="1" thickBot="1">
      <c r="A539" s="69"/>
      <c r="C539" s="17">
        <v>2007</v>
      </c>
      <c r="D539" s="126">
        <v>0.09</v>
      </c>
      <c r="E539" s="19">
        <v>39250</v>
      </c>
      <c r="F539" s="27">
        <v>0.086</v>
      </c>
      <c r="G539" s="19">
        <v>39296</v>
      </c>
      <c r="H539" s="27">
        <v>0.085</v>
      </c>
      <c r="I539" s="19">
        <v>39223</v>
      </c>
      <c r="J539" s="27">
        <v>0.084</v>
      </c>
      <c r="K539" s="46">
        <v>39225</v>
      </c>
      <c r="L539" s="41">
        <v>3</v>
      </c>
      <c r="M539" s="17" t="s">
        <v>153</v>
      </c>
      <c r="N539" s="311">
        <f t="shared" si="26"/>
        <v>0.079</v>
      </c>
    </row>
    <row r="540" spans="1:14" ht="15.75" customHeight="1">
      <c r="A540" s="69"/>
      <c r="C540" s="11"/>
      <c r="D540" s="26"/>
      <c r="E540" s="12"/>
      <c r="F540" s="16"/>
      <c r="G540" s="12"/>
      <c r="H540" s="16"/>
      <c r="I540" s="12"/>
      <c r="J540" s="13"/>
      <c r="K540" s="12"/>
      <c r="L540" s="11"/>
      <c r="M540" s="11"/>
      <c r="N540" s="13"/>
    </row>
    <row r="541" spans="4:8" ht="15.75" customHeight="1" thickBot="1">
      <c r="D541" s="95"/>
      <c r="F541" s="95"/>
      <c r="H541" s="95"/>
    </row>
    <row r="542" spans="1:14" ht="15.75" customHeight="1">
      <c r="A542" s="68" t="s">
        <v>44</v>
      </c>
      <c r="C542" s="246"/>
      <c r="D542" s="247"/>
      <c r="E542" s="248"/>
      <c r="F542" s="247"/>
      <c r="G542" s="248"/>
      <c r="H542" s="247"/>
      <c r="I542" s="248"/>
      <c r="J542" s="249"/>
      <c r="K542" s="248"/>
      <c r="L542" s="250"/>
      <c r="M542" s="330" t="s">
        <v>56</v>
      </c>
      <c r="N542" s="331"/>
    </row>
    <row r="543" spans="2:14" ht="15.75" customHeight="1" thickBot="1">
      <c r="B543" s="71"/>
      <c r="C543" s="134" t="s">
        <v>2</v>
      </c>
      <c r="D543" s="135" t="s">
        <v>3</v>
      </c>
      <c r="E543" s="136" t="s">
        <v>58</v>
      </c>
      <c r="F543" s="135" t="s">
        <v>4</v>
      </c>
      <c r="G543" s="136" t="s">
        <v>58</v>
      </c>
      <c r="H543" s="135" t="s">
        <v>5</v>
      </c>
      <c r="I543" s="136" t="s">
        <v>58</v>
      </c>
      <c r="J543" s="59" t="s">
        <v>6</v>
      </c>
      <c r="K543" s="136" t="s">
        <v>58</v>
      </c>
      <c r="L543" s="142" t="s">
        <v>272</v>
      </c>
      <c r="M543" s="139" t="s">
        <v>142</v>
      </c>
      <c r="N543" s="140" t="s">
        <v>57</v>
      </c>
    </row>
    <row r="544" spans="1:14" ht="15.75" customHeight="1">
      <c r="A544" s="161" t="s">
        <v>62</v>
      </c>
      <c r="B544" s="71"/>
      <c r="C544" s="14">
        <v>2004</v>
      </c>
      <c r="D544" s="100">
        <v>0.081</v>
      </c>
      <c r="E544" s="53">
        <v>38218</v>
      </c>
      <c r="F544" s="100">
        <v>0.08</v>
      </c>
      <c r="G544" s="53">
        <v>38093</v>
      </c>
      <c r="H544" s="100">
        <v>0.08</v>
      </c>
      <c r="I544" s="53">
        <v>38114</v>
      </c>
      <c r="J544" s="100">
        <v>0.078</v>
      </c>
      <c r="K544" s="115">
        <v>38106</v>
      </c>
      <c r="L544" s="65">
        <v>0</v>
      </c>
      <c r="M544" s="14" t="s">
        <v>158</v>
      </c>
      <c r="N544" s="309">
        <f>TRUNC(AVERAGE(J544),3)</f>
        <v>0.078</v>
      </c>
    </row>
    <row r="545" spans="1:14" ht="15.75" customHeight="1">
      <c r="A545" s="25" t="s">
        <v>134</v>
      </c>
      <c r="B545" s="71"/>
      <c r="C545" s="10">
        <v>2005</v>
      </c>
      <c r="D545" s="26">
        <v>0.088</v>
      </c>
      <c r="E545" s="12">
        <v>38543</v>
      </c>
      <c r="F545" s="16">
        <v>0.086</v>
      </c>
      <c r="G545" s="12">
        <v>38533</v>
      </c>
      <c r="H545" s="16">
        <v>0.086</v>
      </c>
      <c r="I545" s="12">
        <v>38565</v>
      </c>
      <c r="J545" s="16">
        <v>0.086</v>
      </c>
      <c r="K545" s="45">
        <v>38575</v>
      </c>
      <c r="L545" s="40">
        <v>4</v>
      </c>
      <c r="M545" s="10" t="s">
        <v>159</v>
      </c>
      <c r="N545" s="310">
        <f>TRUNC(AVERAGE(J544:J545),3)</f>
        <v>0.082</v>
      </c>
    </row>
    <row r="546" spans="1:14" ht="15.75" customHeight="1">
      <c r="A546" s="25"/>
      <c r="B546" s="71"/>
      <c r="C546" s="10">
        <v>2006</v>
      </c>
      <c r="D546" s="16">
        <v>0.084</v>
      </c>
      <c r="E546" s="12">
        <v>38883</v>
      </c>
      <c r="F546" s="16">
        <v>0.082</v>
      </c>
      <c r="G546" s="12">
        <v>38885</v>
      </c>
      <c r="H546" s="16">
        <v>0.08</v>
      </c>
      <c r="I546" s="12">
        <v>38899</v>
      </c>
      <c r="J546" s="16">
        <v>0.079</v>
      </c>
      <c r="K546" s="45">
        <v>38900</v>
      </c>
      <c r="L546" s="40">
        <v>0</v>
      </c>
      <c r="M546" s="10" t="s">
        <v>152</v>
      </c>
      <c r="N546" s="310">
        <f>TRUNC(AVERAGE(J544:J546),3)</f>
        <v>0.081</v>
      </c>
    </row>
    <row r="547" spans="1:14" ht="15.75" customHeight="1" thickBot="1">
      <c r="A547" s="25"/>
      <c r="B547" s="71"/>
      <c r="C547" s="17">
        <v>2007</v>
      </c>
      <c r="D547" s="27">
        <v>0.092</v>
      </c>
      <c r="E547" s="19">
        <v>39345</v>
      </c>
      <c r="F547" s="27">
        <v>0.086</v>
      </c>
      <c r="G547" s="19">
        <v>39288</v>
      </c>
      <c r="H547" s="27">
        <v>0.085</v>
      </c>
      <c r="I547" s="19">
        <v>39309</v>
      </c>
      <c r="J547" s="27">
        <v>0.08</v>
      </c>
      <c r="K547" s="46">
        <v>39347</v>
      </c>
      <c r="L547" s="41">
        <v>3</v>
      </c>
      <c r="M547" s="17" t="s">
        <v>153</v>
      </c>
      <c r="N547" s="311">
        <f>TRUNC(AVERAGE(J545:J547),3)</f>
        <v>0.081</v>
      </c>
    </row>
    <row r="548" spans="1:14" ht="15.75" customHeight="1">
      <c r="A548" s="25"/>
      <c r="B548" s="71"/>
      <c r="C548" s="11"/>
      <c r="D548" s="16"/>
      <c r="E548" s="12"/>
      <c r="F548" s="16"/>
      <c r="G548" s="12"/>
      <c r="H548" s="16"/>
      <c r="I548" s="12"/>
      <c r="J548" s="13"/>
      <c r="K548" s="12"/>
      <c r="L548" s="11"/>
      <c r="M548" s="11"/>
      <c r="N548" s="13"/>
    </row>
    <row r="549" spans="1:12" ht="15.75" customHeight="1" thickBot="1">
      <c r="A549" s="9"/>
      <c r="C549" s="72"/>
      <c r="D549" s="103"/>
      <c r="E549" s="68"/>
      <c r="F549" s="111"/>
      <c r="G549" s="74"/>
      <c r="H549" s="106"/>
      <c r="I549" s="75"/>
      <c r="J549" s="76"/>
      <c r="K549" s="77"/>
      <c r="L549" s="48"/>
    </row>
    <row r="550" spans="1:14" ht="15.75" customHeight="1">
      <c r="A550" s="68" t="s">
        <v>37</v>
      </c>
      <c r="C550" s="246"/>
      <c r="D550" s="247"/>
      <c r="E550" s="248"/>
      <c r="F550" s="247"/>
      <c r="G550" s="248"/>
      <c r="H550" s="247"/>
      <c r="I550" s="248"/>
      <c r="J550" s="249"/>
      <c r="K550" s="248"/>
      <c r="L550" s="250"/>
      <c r="M550" s="330" t="s">
        <v>56</v>
      </c>
      <c r="N550" s="331"/>
    </row>
    <row r="551" spans="1:14" ht="15.75" customHeight="1" thickBot="1">
      <c r="A551" s="43"/>
      <c r="B551" s="43"/>
      <c r="C551" s="134" t="s">
        <v>2</v>
      </c>
      <c r="D551" s="135" t="s">
        <v>3</v>
      </c>
      <c r="E551" s="136" t="s">
        <v>58</v>
      </c>
      <c r="F551" s="135" t="s">
        <v>4</v>
      </c>
      <c r="G551" s="136" t="s">
        <v>58</v>
      </c>
      <c r="H551" s="135" t="s">
        <v>5</v>
      </c>
      <c r="I551" s="136" t="s">
        <v>58</v>
      </c>
      <c r="J551" s="59" t="s">
        <v>6</v>
      </c>
      <c r="K551" s="136" t="s">
        <v>58</v>
      </c>
      <c r="L551" s="142" t="s">
        <v>272</v>
      </c>
      <c r="M551" s="137" t="s">
        <v>142</v>
      </c>
      <c r="N551" s="138" t="s">
        <v>57</v>
      </c>
    </row>
    <row r="552" spans="1:14" ht="15.75" customHeight="1">
      <c r="A552" s="161" t="s">
        <v>241</v>
      </c>
      <c r="B552" s="48"/>
      <c r="C552" s="190" t="s">
        <v>213</v>
      </c>
      <c r="D552" s="100">
        <v>0.061</v>
      </c>
      <c r="E552" s="53"/>
      <c r="F552" s="100">
        <v>0.059</v>
      </c>
      <c r="G552" s="53"/>
      <c r="H552" s="100">
        <v>0.057</v>
      </c>
      <c r="I552" s="53"/>
      <c r="J552" s="100">
        <v>0.054</v>
      </c>
      <c r="K552" s="115"/>
      <c r="L552" s="65">
        <v>0</v>
      </c>
      <c r="M552" s="14" t="s">
        <v>191</v>
      </c>
      <c r="N552" s="309">
        <f>TRUNC(AVERAGE(J552),3)</f>
        <v>0.054</v>
      </c>
    </row>
    <row r="553" spans="1:14" ht="15.75" customHeight="1">
      <c r="A553" s="25" t="s">
        <v>122</v>
      </c>
      <c r="B553" s="48"/>
      <c r="C553" s="10">
        <v>1997</v>
      </c>
      <c r="D553" s="16">
        <v>0.096</v>
      </c>
      <c r="E553" s="12">
        <v>35988</v>
      </c>
      <c r="F553" s="16">
        <v>0.09</v>
      </c>
      <c r="G553" s="12">
        <v>35969</v>
      </c>
      <c r="H553" s="16">
        <v>0.089</v>
      </c>
      <c r="I553" s="12">
        <v>35994</v>
      </c>
      <c r="J553" s="16">
        <v>0.087</v>
      </c>
      <c r="K553" s="45">
        <v>35973</v>
      </c>
      <c r="L553" s="40">
        <v>4</v>
      </c>
      <c r="M553" s="10" t="s">
        <v>160</v>
      </c>
      <c r="N553" s="310">
        <f>TRUNC(AVERAGE(J552:J553),3)</f>
        <v>0.07</v>
      </c>
    </row>
    <row r="554" spans="3:14" ht="15.75" customHeight="1">
      <c r="C554" s="10">
        <v>1998</v>
      </c>
      <c r="D554" s="16">
        <v>0.111</v>
      </c>
      <c r="E554" s="12">
        <v>36051</v>
      </c>
      <c r="F554" s="16">
        <v>0.096</v>
      </c>
      <c r="G554" s="12">
        <v>36024</v>
      </c>
      <c r="H554" s="16">
        <v>0.095</v>
      </c>
      <c r="I554" s="12">
        <v>36050</v>
      </c>
      <c r="J554" s="16">
        <v>0.092</v>
      </c>
      <c r="K554" s="45">
        <v>35929</v>
      </c>
      <c r="L554" s="40">
        <v>11</v>
      </c>
      <c r="M554" s="10" t="s">
        <v>144</v>
      </c>
      <c r="N554" s="310">
        <f>TRUNC(AVERAGE(J552:J554),3)</f>
        <v>0.077</v>
      </c>
    </row>
    <row r="555" spans="1:14" ht="15.75" customHeight="1">
      <c r="A555" s="9"/>
      <c r="C555" s="10">
        <v>1999</v>
      </c>
      <c r="D555" s="16">
        <v>0.105</v>
      </c>
      <c r="E555" s="12">
        <v>36407</v>
      </c>
      <c r="F555" s="16">
        <v>0.104</v>
      </c>
      <c r="G555" s="12">
        <v>36405</v>
      </c>
      <c r="H555" s="16">
        <v>0.098</v>
      </c>
      <c r="I555" s="12">
        <v>36406</v>
      </c>
      <c r="J555" s="16">
        <v>0.096</v>
      </c>
      <c r="K555" s="45">
        <v>36408</v>
      </c>
      <c r="L555" s="40">
        <v>15</v>
      </c>
      <c r="M555" s="10" t="s">
        <v>145</v>
      </c>
      <c r="N555" s="310">
        <f aca="true" t="shared" si="27" ref="N555:N560">TRUNC(AVERAGE(J553:J555),3)</f>
        <v>0.091</v>
      </c>
    </row>
    <row r="556" spans="1:14" ht="15.75" customHeight="1">
      <c r="A556" s="346"/>
      <c r="B556" s="346"/>
      <c r="C556" s="10">
        <v>2000</v>
      </c>
      <c r="D556" s="16">
        <v>0.093</v>
      </c>
      <c r="E556" s="12">
        <v>36767</v>
      </c>
      <c r="F556" s="16">
        <v>0.086</v>
      </c>
      <c r="G556" s="12">
        <v>36716</v>
      </c>
      <c r="H556" s="16">
        <v>0.086</v>
      </c>
      <c r="I556" s="12">
        <v>36734</v>
      </c>
      <c r="J556" s="16">
        <v>0.085</v>
      </c>
      <c r="K556" s="45">
        <v>36685</v>
      </c>
      <c r="L556" s="40">
        <v>5</v>
      </c>
      <c r="M556" s="10" t="s">
        <v>146</v>
      </c>
      <c r="N556" s="310">
        <f t="shared" si="27"/>
        <v>0.091</v>
      </c>
    </row>
    <row r="557" spans="1:14" ht="15.75" customHeight="1">
      <c r="A557" s="9"/>
      <c r="C557" s="10">
        <v>2001</v>
      </c>
      <c r="D557" s="16">
        <v>0.08</v>
      </c>
      <c r="E557" s="12">
        <v>37060</v>
      </c>
      <c r="F557" s="16">
        <v>0.08</v>
      </c>
      <c r="G557" s="12">
        <v>37061</v>
      </c>
      <c r="H557" s="16">
        <v>0.079</v>
      </c>
      <c r="I557" s="12">
        <v>37021</v>
      </c>
      <c r="J557" s="16">
        <v>0.079</v>
      </c>
      <c r="K557" s="45">
        <v>37054</v>
      </c>
      <c r="L557" s="40">
        <v>0</v>
      </c>
      <c r="M557" s="10" t="s">
        <v>147</v>
      </c>
      <c r="N557" s="310">
        <f t="shared" si="27"/>
        <v>0.086</v>
      </c>
    </row>
    <row r="558" spans="1:14" ht="15.75" customHeight="1">
      <c r="A558" s="9"/>
      <c r="C558" s="10">
        <v>2002</v>
      </c>
      <c r="D558" s="16">
        <v>0.106</v>
      </c>
      <c r="E558" s="12">
        <v>37471</v>
      </c>
      <c r="F558" s="16">
        <v>0.099</v>
      </c>
      <c r="G558" s="12">
        <v>37477</v>
      </c>
      <c r="H558" s="16">
        <v>0.098</v>
      </c>
      <c r="I558" s="12">
        <v>37507</v>
      </c>
      <c r="J558" s="16">
        <v>0.097</v>
      </c>
      <c r="K558" s="45">
        <v>37427</v>
      </c>
      <c r="L558" s="40">
        <v>13</v>
      </c>
      <c r="M558" s="10" t="s">
        <v>148</v>
      </c>
      <c r="N558" s="310">
        <f t="shared" si="27"/>
        <v>0.087</v>
      </c>
    </row>
    <row r="559" spans="1:14" ht="15.75" customHeight="1">
      <c r="A559" s="9"/>
      <c r="C559" s="10">
        <v>2003</v>
      </c>
      <c r="D559" s="16">
        <v>0.092</v>
      </c>
      <c r="E559" s="12">
        <v>37796</v>
      </c>
      <c r="F559" s="16">
        <v>0.082</v>
      </c>
      <c r="G559" s="12">
        <v>37795</v>
      </c>
      <c r="H559" s="16">
        <v>0.08</v>
      </c>
      <c r="I559" s="12">
        <v>37790</v>
      </c>
      <c r="J559" s="16">
        <v>0.077</v>
      </c>
      <c r="K559" s="45">
        <v>37801</v>
      </c>
      <c r="L559" s="40">
        <v>1</v>
      </c>
      <c r="M559" s="10" t="s">
        <v>149</v>
      </c>
      <c r="N559" s="310">
        <f t="shared" si="27"/>
        <v>0.084</v>
      </c>
    </row>
    <row r="560" spans="3:14" ht="15.75" customHeight="1">
      <c r="C560" s="10">
        <v>2004</v>
      </c>
      <c r="D560" s="16">
        <v>0.077</v>
      </c>
      <c r="E560" s="12">
        <v>38253</v>
      </c>
      <c r="F560" s="16">
        <v>0.073</v>
      </c>
      <c r="G560" s="12">
        <v>38093</v>
      </c>
      <c r="H560" s="16">
        <v>0.073</v>
      </c>
      <c r="I560" s="12">
        <v>38168</v>
      </c>
      <c r="J560" s="16">
        <v>0.071</v>
      </c>
      <c r="K560" s="45">
        <v>38217</v>
      </c>
      <c r="L560" s="40">
        <v>0</v>
      </c>
      <c r="M560" s="10" t="s">
        <v>150</v>
      </c>
      <c r="N560" s="310">
        <f t="shared" si="27"/>
        <v>0.081</v>
      </c>
    </row>
    <row r="561" spans="1:14" ht="15.75" customHeight="1">
      <c r="A561" s="9"/>
      <c r="C561" s="10">
        <v>2005</v>
      </c>
      <c r="D561" s="26">
        <v>0.085</v>
      </c>
      <c r="E561" s="12">
        <v>38565</v>
      </c>
      <c r="F561" s="16">
        <v>0.08</v>
      </c>
      <c r="G561" s="12">
        <v>38526</v>
      </c>
      <c r="H561" s="16">
        <v>0.08</v>
      </c>
      <c r="I561" s="12">
        <v>38543</v>
      </c>
      <c r="J561" s="16">
        <v>0.077</v>
      </c>
      <c r="K561" s="45">
        <v>38542</v>
      </c>
      <c r="L561" s="40">
        <v>1</v>
      </c>
      <c r="M561" s="10" t="s">
        <v>151</v>
      </c>
      <c r="N561" s="310">
        <f>TRUNC(AVERAGE(J559:J561),3)</f>
        <v>0.075</v>
      </c>
    </row>
    <row r="562" spans="1:14" ht="15.75" customHeight="1">
      <c r="A562" s="9"/>
      <c r="C562" s="10">
        <v>2006</v>
      </c>
      <c r="D562" s="26">
        <v>0.079</v>
      </c>
      <c r="E562" s="12">
        <v>38917</v>
      </c>
      <c r="F562" s="16">
        <v>0.066</v>
      </c>
      <c r="G562" s="12">
        <v>38883</v>
      </c>
      <c r="H562" s="16">
        <v>0.063</v>
      </c>
      <c r="I562" s="12">
        <v>38916</v>
      </c>
      <c r="J562" s="16">
        <v>0.058</v>
      </c>
      <c r="K562" s="45">
        <v>38884</v>
      </c>
      <c r="L562" s="40">
        <v>0</v>
      </c>
      <c r="M562" s="10" t="s">
        <v>152</v>
      </c>
      <c r="N562" s="310">
        <f>TRUNC(AVERAGE(J560:J562),3)</f>
        <v>0.068</v>
      </c>
    </row>
    <row r="563" spans="1:14" ht="15.75" customHeight="1" thickBot="1">
      <c r="A563" s="9"/>
      <c r="C563" s="17">
        <v>2007</v>
      </c>
      <c r="D563" s="126">
        <v>0.086</v>
      </c>
      <c r="E563" s="19">
        <v>39295</v>
      </c>
      <c r="F563" s="126">
        <v>0.084</v>
      </c>
      <c r="G563" s="19">
        <v>39288</v>
      </c>
      <c r="H563" s="27">
        <v>0.081</v>
      </c>
      <c r="I563" s="19">
        <v>39224</v>
      </c>
      <c r="J563" s="27">
        <v>0.08</v>
      </c>
      <c r="K563" s="46">
        <v>39245</v>
      </c>
      <c r="L563" s="41">
        <v>1</v>
      </c>
      <c r="M563" s="17" t="s">
        <v>153</v>
      </c>
      <c r="N563" s="311">
        <f>TRUNC(AVERAGE(J561:J563),3)</f>
        <v>0.071</v>
      </c>
    </row>
    <row r="564" spans="3:9" ht="15.75" customHeight="1">
      <c r="C564" s="114" t="s">
        <v>217</v>
      </c>
      <c r="D564" s="95"/>
      <c r="F564" s="16"/>
      <c r="G564" s="12"/>
      <c r="H564" s="16"/>
      <c r="I564" s="12"/>
    </row>
    <row r="565" spans="4:8" ht="15.75" customHeight="1">
      <c r="D565" s="95"/>
      <c r="F565" s="95"/>
      <c r="H565" s="95"/>
    </row>
    <row r="566" spans="4:8" ht="15.75" customHeight="1" thickBot="1">
      <c r="D566" s="95"/>
      <c r="F566" s="95"/>
      <c r="H566" s="95"/>
    </row>
    <row r="567" spans="1:14" ht="15.75" customHeight="1">
      <c r="A567" s="68" t="s">
        <v>38</v>
      </c>
      <c r="B567" s="66"/>
      <c r="C567" s="246"/>
      <c r="D567" s="247"/>
      <c r="E567" s="248"/>
      <c r="F567" s="247"/>
      <c r="G567" s="248"/>
      <c r="H567" s="247"/>
      <c r="I567" s="248"/>
      <c r="J567" s="249"/>
      <c r="K567" s="248"/>
      <c r="L567" s="250"/>
      <c r="M567" s="330" t="s">
        <v>56</v>
      </c>
      <c r="N567" s="331"/>
    </row>
    <row r="568" spans="1:14" ht="15.75" customHeight="1" thickBot="1">
      <c r="A568" s="9"/>
      <c r="C568" s="134" t="s">
        <v>2</v>
      </c>
      <c r="D568" s="135" t="s">
        <v>3</v>
      </c>
      <c r="E568" s="136" t="s">
        <v>58</v>
      </c>
      <c r="F568" s="135" t="s">
        <v>4</v>
      </c>
      <c r="G568" s="136" t="s">
        <v>58</v>
      </c>
      <c r="H568" s="135" t="s">
        <v>5</v>
      </c>
      <c r="I568" s="136" t="s">
        <v>58</v>
      </c>
      <c r="J568" s="59" t="s">
        <v>6</v>
      </c>
      <c r="K568" s="136" t="s">
        <v>58</v>
      </c>
      <c r="L568" s="142" t="s">
        <v>273</v>
      </c>
      <c r="M568" s="137" t="s">
        <v>142</v>
      </c>
      <c r="N568" s="138" t="s">
        <v>57</v>
      </c>
    </row>
    <row r="569" spans="1:14" ht="15.75" customHeight="1">
      <c r="A569" s="161" t="s">
        <v>39</v>
      </c>
      <c r="B569" s="73"/>
      <c r="C569" s="14">
        <v>1995</v>
      </c>
      <c r="D569" s="100">
        <v>0.101</v>
      </c>
      <c r="E569" s="53"/>
      <c r="F569" s="100">
        <v>0.096</v>
      </c>
      <c r="G569" s="53"/>
      <c r="H569" s="100">
        <v>0.095</v>
      </c>
      <c r="I569" s="53"/>
      <c r="J569" s="100">
        <v>0.094</v>
      </c>
      <c r="K569" s="115"/>
      <c r="L569" s="65">
        <v>18</v>
      </c>
      <c r="M569" s="14" t="s">
        <v>190</v>
      </c>
      <c r="N569" s="309">
        <f>TRUNC(AVERAGE(J569),3)</f>
        <v>0.094</v>
      </c>
    </row>
    <row r="570" spans="1:14" ht="15.75" customHeight="1">
      <c r="A570" s="25" t="s">
        <v>123</v>
      </c>
      <c r="C570" s="10">
        <v>1996</v>
      </c>
      <c r="D570" s="16">
        <v>0.1</v>
      </c>
      <c r="E570" s="12"/>
      <c r="F570" s="16">
        <v>0.097</v>
      </c>
      <c r="G570" s="12"/>
      <c r="H570" s="16">
        <v>0.092</v>
      </c>
      <c r="I570" s="12"/>
      <c r="J570" s="16">
        <v>0.09</v>
      </c>
      <c r="K570" s="45"/>
      <c r="L570" s="40">
        <v>8</v>
      </c>
      <c r="M570" s="10" t="s">
        <v>189</v>
      </c>
      <c r="N570" s="310">
        <f>TRUNC(AVERAGE(J569:J570),3)</f>
        <v>0.092</v>
      </c>
    </row>
    <row r="571" spans="3:14" ht="15.75" customHeight="1">
      <c r="C571" s="10">
        <v>1997</v>
      </c>
      <c r="D571" s="16">
        <v>0.105</v>
      </c>
      <c r="E571" s="12">
        <v>35988</v>
      </c>
      <c r="F571" s="16">
        <v>0.101</v>
      </c>
      <c r="G571" s="12">
        <v>35993</v>
      </c>
      <c r="H571" s="16">
        <v>0.094</v>
      </c>
      <c r="I571" s="12">
        <v>36001</v>
      </c>
      <c r="J571" s="16">
        <v>0.093</v>
      </c>
      <c r="K571" s="45">
        <v>35969</v>
      </c>
      <c r="L571" s="40">
        <v>6</v>
      </c>
      <c r="M571" s="10" t="s">
        <v>143</v>
      </c>
      <c r="N571" s="310">
        <f>TRUNC(AVERAGE(J569:J571),3)</f>
        <v>0.092</v>
      </c>
    </row>
    <row r="572" spans="1:14" ht="15.75" customHeight="1">
      <c r="A572" s="9"/>
      <c r="C572" s="10">
        <v>1998</v>
      </c>
      <c r="D572" s="16">
        <v>0.111</v>
      </c>
      <c r="E572" s="12">
        <v>36051</v>
      </c>
      <c r="F572" s="16">
        <v>0.102</v>
      </c>
      <c r="G572" s="12">
        <v>36050</v>
      </c>
      <c r="H572" s="16">
        <v>0.099</v>
      </c>
      <c r="I572" s="12">
        <v>35929</v>
      </c>
      <c r="J572" s="16">
        <v>0.092</v>
      </c>
      <c r="K572" s="45">
        <v>35933</v>
      </c>
      <c r="L572" s="40">
        <v>8</v>
      </c>
      <c r="M572" s="10" t="s">
        <v>144</v>
      </c>
      <c r="N572" s="310">
        <f aca="true" t="shared" si="28" ref="N572:N578">TRUNC(AVERAGE(J570:J572),3)</f>
        <v>0.091</v>
      </c>
    </row>
    <row r="573" spans="1:14" ht="15.75" customHeight="1">
      <c r="A573" s="9"/>
      <c r="C573" s="10">
        <v>1999</v>
      </c>
      <c r="D573" s="16">
        <v>0.101</v>
      </c>
      <c r="E573" s="12">
        <v>36408</v>
      </c>
      <c r="F573" s="16">
        <v>0.1</v>
      </c>
      <c r="G573" s="12">
        <v>36407</v>
      </c>
      <c r="H573" s="16">
        <v>0.098</v>
      </c>
      <c r="I573" s="12">
        <v>36384</v>
      </c>
      <c r="J573" s="16">
        <v>0.098</v>
      </c>
      <c r="K573" s="45">
        <v>36405</v>
      </c>
      <c r="L573" s="40">
        <v>18</v>
      </c>
      <c r="M573" s="10" t="s">
        <v>145</v>
      </c>
      <c r="N573" s="310">
        <f t="shared" si="28"/>
        <v>0.094</v>
      </c>
    </row>
    <row r="574" spans="1:14" ht="15.75" customHeight="1">
      <c r="A574" s="68"/>
      <c r="C574" s="10">
        <v>2000</v>
      </c>
      <c r="D574" s="16">
        <v>0.085</v>
      </c>
      <c r="E574" s="12">
        <v>36767</v>
      </c>
      <c r="F574" s="16">
        <v>0.083</v>
      </c>
      <c r="G574" s="12">
        <v>36716</v>
      </c>
      <c r="H574" s="16">
        <v>0.083</v>
      </c>
      <c r="I574" s="12">
        <v>36734</v>
      </c>
      <c r="J574" s="16">
        <v>0.081</v>
      </c>
      <c r="K574" s="45">
        <v>36755</v>
      </c>
      <c r="L574" s="40">
        <v>1</v>
      </c>
      <c r="M574" s="10" t="s">
        <v>146</v>
      </c>
      <c r="N574" s="310">
        <f t="shared" si="28"/>
        <v>0.09</v>
      </c>
    </row>
    <row r="575" spans="1:14" ht="15.75" customHeight="1">
      <c r="A575" s="9"/>
      <c r="C575" s="10">
        <v>2001</v>
      </c>
      <c r="D575" s="16">
        <v>0.077</v>
      </c>
      <c r="E575" s="12">
        <v>37060</v>
      </c>
      <c r="F575" s="16">
        <v>0.074</v>
      </c>
      <c r="G575" s="12">
        <v>37093</v>
      </c>
      <c r="H575" s="16">
        <v>0.073</v>
      </c>
      <c r="I575" s="12">
        <v>37054</v>
      </c>
      <c r="J575" s="16">
        <v>0.073</v>
      </c>
      <c r="K575" s="45">
        <v>37088</v>
      </c>
      <c r="L575" s="40">
        <v>0</v>
      </c>
      <c r="M575" s="10" t="s">
        <v>147</v>
      </c>
      <c r="N575" s="310">
        <f t="shared" si="28"/>
        <v>0.084</v>
      </c>
    </row>
    <row r="576" spans="1:14" ht="15.75" customHeight="1">
      <c r="A576" s="9"/>
      <c r="B576" s="73"/>
      <c r="C576" s="10">
        <v>2002</v>
      </c>
      <c r="D576" s="16">
        <v>0.105</v>
      </c>
      <c r="E576" s="12">
        <v>37481</v>
      </c>
      <c r="F576" s="16">
        <v>0.102</v>
      </c>
      <c r="G576" s="12">
        <v>37445</v>
      </c>
      <c r="H576" s="16">
        <v>0.096</v>
      </c>
      <c r="I576" s="12">
        <v>37477</v>
      </c>
      <c r="J576" s="16">
        <v>0.095</v>
      </c>
      <c r="K576" s="45">
        <v>37817</v>
      </c>
      <c r="L576" s="40">
        <v>16</v>
      </c>
      <c r="M576" s="10" t="s">
        <v>148</v>
      </c>
      <c r="N576" s="310">
        <f t="shared" si="28"/>
        <v>0.083</v>
      </c>
    </row>
    <row r="577" spans="1:14" ht="15.75" customHeight="1">
      <c r="A577" s="70"/>
      <c r="C577" s="10">
        <v>2003</v>
      </c>
      <c r="D577" s="16">
        <v>0.089</v>
      </c>
      <c r="E577" s="12">
        <v>37796</v>
      </c>
      <c r="F577" s="16">
        <v>0.086</v>
      </c>
      <c r="G577" s="12">
        <v>37860</v>
      </c>
      <c r="H577" s="16">
        <v>0.082</v>
      </c>
      <c r="I577" s="12">
        <v>37801</v>
      </c>
      <c r="J577" s="16">
        <v>0.081</v>
      </c>
      <c r="K577" s="45">
        <v>37795</v>
      </c>
      <c r="L577" s="40">
        <v>2</v>
      </c>
      <c r="M577" s="10" t="s">
        <v>149</v>
      </c>
      <c r="N577" s="310">
        <f t="shared" si="28"/>
        <v>0.083</v>
      </c>
    </row>
    <row r="578" spans="1:14" ht="15.75" customHeight="1">
      <c r="A578" s="70"/>
      <c r="C578" s="10">
        <v>2004</v>
      </c>
      <c r="D578" s="16">
        <v>0.078</v>
      </c>
      <c r="E578" s="12">
        <v>38253</v>
      </c>
      <c r="F578" s="16">
        <v>0.074</v>
      </c>
      <c r="G578" s="12">
        <v>38168</v>
      </c>
      <c r="H578" s="16">
        <v>0.073</v>
      </c>
      <c r="I578" s="12">
        <v>38093</v>
      </c>
      <c r="J578" s="16">
        <v>0.072</v>
      </c>
      <c r="K578" s="45">
        <v>38217</v>
      </c>
      <c r="L578" s="40">
        <v>0</v>
      </c>
      <c r="M578" s="10" t="s">
        <v>150</v>
      </c>
      <c r="N578" s="310">
        <f t="shared" si="28"/>
        <v>0.082</v>
      </c>
    </row>
    <row r="579" spans="1:14" ht="15.75" customHeight="1">
      <c r="A579" s="70"/>
      <c r="C579" s="10">
        <v>2005</v>
      </c>
      <c r="D579" s="26">
        <v>0.09</v>
      </c>
      <c r="E579" s="12">
        <v>38526</v>
      </c>
      <c r="F579" s="16">
        <v>0.081</v>
      </c>
      <c r="G579" s="12">
        <v>38525</v>
      </c>
      <c r="H579" s="16">
        <v>0.081</v>
      </c>
      <c r="I579" s="12">
        <v>38565</v>
      </c>
      <c r="J579" s="16">
        <v>0.08</v>
      </c>
      <c r="K579" s="45">
        <v>38573</v>
      </c>
      <c r="L579" s="40">
        <v>1</v>
      </c>
      <c r="M579" s="10" t="s">
        <v>151</v>
      </c>
      <c r="N579" s="310">
        <f>TRUNC(AVERAGE(J577:J579),3)</f>
        <v>0.077</v>
      </c>
    </row>
    <row r="580" spans="3:14" ht="15.75" customHeight="1">
      <c r="C580" s="10">
        <v>2006</v>
      </c>
      <c r="D580" s="26">
        <v>0.092</v>
      </c>
      <c r="E580" s="12">
        <v>38917</v>
      </c>
      <c r="F580" s="16">
        <v>0.083</v>
      </c>
      <c r="G580" s="12">
        <v>38916</v>
      </c>
      <c r="H580" s="16">
        <v>0.079</v>
      </c>
      <c r="I580" s="12">
        <v>38946</v>
      </c>
      <c r="J580" s="16">
        <v>0.075</v>
      </c>
      <c r="K580" s="45">
        <v>38877</v>
      </c>
      <c r="L580" s="40">
        <v>1</v>
      </c>
      <c r="M580" s="10" t="s">
        <v>152</v>
      </c>
      <c r="N580" s="310">
        <f>TRUNC(AVERAGE(J578:J580),3)</f>
        <v>0.075</v>
      </c>
    </row>
    <row r="581" spans="3:14" ht="15.75" customHeight="1" thickBot="1">
      <c r="C581" s="17">
        <v>2007</v>
      </c>
      <c r="D581" s="126">
        <v>0.089</v>
      </c>
      <c r="E581" s="19">
        <v>39322</v>
      </c>
      <c r="F581" s="27">
        <v>0.088</v>
      </c>
      <c r="G581" s="19">
        <v>39295</v>
      </c>
      <c r="H581" s="126">
        <v>0.086</v>
      </c>
      <c r="I581" s="19">
        <v>39308</v>
      </c>
      <c r="J581" s="27">
        <v>0.085</v>
      </c>
      <c r="K581" s="46">
        <v>39306</v>
      </c>
      <c r="L581" s="41">
        <v>4</v>
      </c>
      <c r="M581" s="17" t="s">
        <v>153</v>
      </c>
      <c r="N581" s="311">
        <f>TRUNC(AVERAGE(J579:J581),3)</f>
        <v>0.08</v>
      </c>
    </row>
    <row r="582" spans="3:14" ht="15.75" customHeight="1">
      <c r="C582" s="11"/>
      <c r="D582" s="26"/>
      <c r="E582" s="12"/>
      <c r="F582" s="16"/>
      <c r="G582" s="12"/>
      <c r="H582" s="16"/>
      <c r="I582" s="12"/>
      <c r="J582" s="13"/>
      <c r="K582" s="12"/>
      <c r="L582" s="11"/>
      <c r="M582" s="11"/>
      <c r="N582" s="13"/>
    </row>
    <row r="583" spans="4:8" ht="15.75" customHeight="1" thickBot="1">
      <c r="D583" s="95"/>
      <c r="F583" s="95"/>
      <c r="H583" s="95"/>
    </row>
    <row r="584" spans="1:14" ht="15.75" customHeight="1">
      <c r="A584" s="68" t="s">
        <v>38</v>
      </c>
      <c r="C584" s="246"/>
      <c r="D584" s="247"/>
      <c r="E584" s="248"/>
      <c r="F584" s="247"/>
      <c r="G584" s="248"/>
      <c r="H584" s="247"/>
      <c r="I584" s="248"/>
      <c r="J584" s="249"/>
      <c r="K584" s="248"/>
      <c r="L584" s="250"/>
      <c r="M584" s="330" t="s">
        <v>56</v>
      </c>
      <c r="N584" s="331"/>
    </row>
    <row r="585" spans="1:14" ht="15.75" customHeight="1" thickBot="1">
      <c r="A585" s="9"/>
      <c r="C585" s="134" t="s">
        <v>2</v>
      </c>
      <c r="D585" s="135" t="s">
        <v>3</v>
      </c>
      <c r="E585" s="136" t="s">
        <v>58</v>
      </c>
      <c r="F585" s="135" t="s">
        <v>4</v>
      </c>
      <c r="G585" s="136" t="s">
        <v>58</v>
      </c>
      <c r="H585" s="135" t="s">
        <v>5</v>
      </c>
      <c r="I585" s="136" t="s">
        <v>58</v>
      </c>
      <c r="J585" s="59" t="s">
        <v>6</v>
      </c>
      <c r="K585" s="136" t="s">
        <v>58</v>
      </c>
      <c r="L585" s="191" t="s">
        <v>272</v>
      </c>
      <c r="M585" s="137" t="s">
        <v>142</v>
      </c>
      <c r="N585" s="138" t="s">
        <v>57</v>
      </c>
    </row>
    <row r="586" spans="1:14" ht="15.75" customHeight="1">
      <c r="A586" s="161" t="s">
        <v>179</v>
      </c>
      <c r="C586" s="14">
        <v>1995</v>
      </c>
      <c r="D586" s="100">
        <v>0.099</v>
      </c>
      <c r="E586" s="53"/>
      <c r="F586" s="100">
        <v>0.097</v>
      </c>
      <c r="G586" s="53"/>
      <c r="H586" s="100">
        <v>0.096</v>
      </c>
      <c r="I586" s="53"/>
      <c r="J586" s="100">
        <v>0.096</v>
      </c>
      <c r="K586" s="115"/>
      <c r="L586" s="65">
        <v>20</v>
      </c>
      <c r="M586" s="14" t="s">
        <v>190</v>
      </c>
      <c r="N586" s="309">
        <f>TRUNC(AVERAGE(J586),3)</f>
        <v>0.096</v>
      </c>
    </row>
    <row r="587" spans="1:14" ht="15.75" customHeight="1">
      <c r="A587" s="25" t="s">
        <v>124</v>
      </c>
      <c r="C587" s="10">
        <v>1996</v>
      </c>
      <c r="D587" s="16">
        <v>0.103</v>
      </c>
      <c r="E587" s="12"/>
      <c r="F587" s="16">
        <v>0.098</v>
      </c>
      <c r="G587" s="12"/>
      <c r="H587" s="16">
        <v>0.095</v>
      </c>
      <c r="I587" s="12"/>
      <c r="J587" s="16">
        <v>0.094</v>
      </c>
      <c r="K587" s="45"/>
      <c r="L587" s="40">
        <v>12</v>
      </c>
      <c r="M587" s="10" t="s">
        <v>189</v>
      </c>
      <c r="N587" s="310">
        <f>TRUNC(AVERAGE(J586:J587),3)</f>
        <v>0.095</v>
      </c>
    </row>
    <row r="588" spans="1:14" ht="15.75" customHeight="1">
      <c r="A588" s="9"/>
      <c r="C588" s="10">
        <v>1997</v>
      </c>
      <c r="D588" s="16">
        <v>0.105</v>
      </c>
      <c r="E588" s="12">
        <v>35988</v>
      </c>
      <c r="F588" s="16">
        <v>0.102</v>
      </c>
      <c r="G588" s="12">
        <v>35993</v>
      </c>
      <c r="H588" s="16">
        <v>0.093</v>
      </c>
      <c r="I588" s="12">
        <v>35994</v>
      </c>
      <c r="J588" s="16">
        <v>0.089</v>
      </c>
      <c r="K588" s="45">
        <v>35983</v>
      </c>
      <c r="L588" s="40">
        <v>8</v>
      </c>
      <c r="M588" s="10" t="s">
        <v>143</v>
      </c>
      <c r="N588" s="310">
        <f>TRUNC(AVERAGE(J586:J588),3)</f>
        <v>0.093</v>
      </c>
    </row>
    <row r="589" spans="1:14" ht="15.75" customHeight="1">
      <c r="A589" s="9"/>
      <c r="C589" s="10">
        <v>1998</v>
      </c>
      <c r="D589" s="16">
        <v>0.107</v>
      </c>
      <c r="E589" s="12">
        <v>36051</v>
      </c>
      <c r="F589" s="16">
        <v>0.099</v>
      </c>
      <c r="G589" s="12">
        <v>35929</v>
      </c>
      <c r="H589" s="16">
        <v>0.098</v>
      </c>
      <c r="I589" s="12">
        <v>36024</v>
      </c>
      <c r="J589" s="16">
        <v>0.094</v>
      </c>
      <c r="K589" s="45">
        <v>36050</v>
      </c>
      <c r="L589" s="40">
        <v>10</v>
      </c>
      <c r="M589" s="10" t="s">
        <v>144</v>
      </c>
      <c r="N589" s="310">
        <f aca="true" t="shared" si="29" ref="N589:N595">TRUNC(AVERAGE(J587:J589),3)</f>
        <v>0.092</v>
      </c>
    </row>
    <row r="590" spans="1:14" ht="15.75" customHeight="1">
      <c r="A590" s="9"/>
      <c r="C590" s="10">
        <v>1999</v>
      </c>
      <c r="D590" s="16">
        <v>0.098</v>
      </c>
      <c r="E590" s="12">
        <v>36332</v>
      </c>
      <c r="F590" s="16">
        <v>0.095</v>
      </c>
      <c r="G590" s="12">
        <v>36407</v>
      </c>
      <c r="H590" s="16">
        <v>0.094</v>
      </c>
      <c r="I590" s="12">
        <v>36408</v>
      </c>
      <c r="J590" s="16">
        <v>0.091</v>
      </c>
      <c r="K590" s="45">
        <v>36405</v>
      </c>
      <c r="L590" s="40">
        <v>9</v>
      </c>
      <c r="M590" s="10" t="s">
        <v>145</v>
      </c>
      <c r="N590" s="310">
        <f t="shared" si="29"/>
        <v>0.091</v>
      </c>
    </row>
    <row r="591" spans="1:14" ht="15.75" customHeight="1">
      <c r="A591" s="9"/>
      <c r="C591" s="10">
        <v>2000</v>
      </c>
      <c r="D591" s="16">
        <v>0.077</v>
      </c>
      <c r="E591" s="12">
        <v>36678</v>
      </c>
      <c r="F591" s="16">
        <v>0.076</v>
      </c>
      <c r="G591" s="12">
        <v>36734</v>
      </c>
      <c r="H591" s="16">
        <v>0.075</v>
      </c>
      <c r="I591" s="12">
        <v>36681</v>
      </c>
      <c r="J591" s="16">
        <v>0.075</v>
      </c>
      <c r="K591" s="45">
        <v>36716</v>
      </c>
      <c r="L591" s="40">
        <v>0</v>
      </c>
      <c r="M591" s="10" t="s">
        <v>146</v>
      </c>
      <c r="N591" s="310">
        <f t="shared" si="29"/>
        <v>0.086</v>
      </c>
    </row>
    <row r="592" spans="1:14" ht="15.75" customHeight="1">
      <c r="A592" s="9"/>
      <c r="C592" s="10">
        <v>2001</v>
      </c>
      <c r="D592" s="16">
        <v>0.079</v>
      </c>
      <c r="E592" s="12">
        <v>37054</v>
      </c>
      <c r="F592" s="16">
        <v>0.076</v>
      </c>
      <c r="G592" s="12">
        <v>37060</v>
      </c>
      <c r="H592" s="16">
        <v>0.073</v>
      </c>
      <c r="I592" s="12">
        <v>37021</v>
      </c>
      <c r="J592" s="16">
        <v>0.072</v>
      </c>
      <c r="K592" s="45">
        <v>37015</v>
      </c>
      <c r="L592" s="40">
        <v>0</v>
      </c>
      <c r="M592" s="10" t="s">
        <v>147</v>
      </c>
      <c r="N592" s="310">
        <f t="shared" si="29"/>
        <v>0.079</v>
      </c>
    </row>
    <row r="593" spans="1:14" ht="15.75" customHeight="1">
      <c r="A593" s="9"/>
      <c r="C593" s="10">
        <v>2002</v>
      </c>
      <c r="D593" s="16">
        <v>0.097</v>
      </c>
      <c r="E593" s="12">
        <v>37445</v>
      </c>
      <c r="F593" s="16">
        <v>0.095</v>
      </c>
      <c r="G593" s="12">
        <v>37471</v>
      </c>
      <c r="H593" s="16">
        <v>0.089</v>
      </c>
      <c r="I593" s="12">
        <v>37452</v>
      </c>
      <c r="J593" s="16">
        <v>0.086</v>
      </c>
      <c r="K593" s="45">
        <v>37428</v>
      </c>
      <c r="L593" s="40">
        <v>5</v>
      </c>
      <c r="M593" s="10" t="s">
        <v>148</v>
      </c>
      <c r="N593" s="310">
        <f t="shared" si="29"/>
        <v>0.077</v>
      </c>
    </row>
    <row r="594" spans="1:14" ht="15.75" customHeight="1">
      <c r="A594" s="9"/>
      <c r="C594" s="10">
        <v>2003</v>
      </c>
      <c r="D594" s="16">
        <v>0.085</v>
      </c>
      <c r="E594" s="12">
        <v>37796</v>
      </c>
      <c r="F594" s="16">
        <v>0.081</v>
      </c>
      <c r="G594" s="12">
        <v>37795</v>
      </c>
      <c r="H594" s="16">
        <v>0.075</v>
      </c>
      <c r="I594" s="12">
        <v>37801</v>
      </c>
      <c r="J594" s="16">
        <v>0.075</v>
      </c>
      <c r="K594" s="45">
        <v>37819</v>
      </c>
      <c r="L594" s="40">
        <v>1</v>
      </c>
      <c r="M594" s="10" t="s">
        <v>149</v>
      </c>
      <c r="N594" s="310">
        <f t="shared" si="29"/>
        <v>0.077</v>
      </c>
    </row>
    <row r="595" spans="1:14" ht="15.75" customHeight="1">
      <c r="A595" s="9"/>
      <c r="C595" s="10">
        <v>2004</v>
      </c>
      <c r="D595" s="16">
        <v>0.065</v>
      </c>
      <c r="E595" s="12">
        <v>38093</v>
      </c>
      <c r="F595" s="16">
        <v>0.061</v>
      </c>
      <c r="G595" s="12">
        <v>38106</v>
      </c>
      <c r="H595" s="16">
        <v>0.058</v>
      </c>
      <c r="I595" s="12">
        <v>38094</v>
      </c>
      <c r="J595" s="16">
        <v>0.058</v>
      </c>
      <c r="K595" s="45">
        <v>38217</v>
      </c>
      <c r="L595" s="40">
        <v>0</v>
      </c>
      <c r="M595" s="10" t="s">
        <v>150</v>
      </c>
      <c r="N595" s="310">
        <f t="shared" si="29"/>
        <v>0.073</v>
      </c>
    </row>
    <row r="596" spans="1:14" ht="15.75" customHeight="1">
      <c r="A596" s="9"/>
      <c r="C596" s="10">
        <v>2005</v>
      </c>
      <c r="D596" s="26">
        <v>0.058</v>
      </c>
      <c r="E596" s="12">
        <v>38543</v>
      </c>
      <c r="F596" s="16">
        <v>0.057</v>
      </c>
      <c r="G596" s="12">
        <v>38526</v>
      </c>
      <c r="H596" s="16">
        <v>0.056</v>
      </c>
      <c r="I596" s="12">
        <v>38479</v>
      </c>
      <c r="J596" s="16">
        <v>0.056</v>
      </c>
      <c r="K596" s="45">
        <v>38490</v>
      </c>
      <c r="L596" s="40">
        <v>0</v>
      </c>
      <c r="M596" s="10" t="s">
        <v>151</v>
      </c>
      <c r="N596" s="310">
        <f>TRUNC(AVERAGE(J594:J596),3)</f>
        <v>0.063</v>
      </c>
    </row>
    <row r="597" spans="3:14" ht="15.75" customHeight="1">
      <c r="C597" s="10">
        <v>2006</v>
      </c>
      <c r="D597" s="26">
        <v>0.095</v>
      </c>
      <c r="E597" s="12">
        <v>38917</v>
      </c>
      <c r="F597" s="16">
        <v>0.088</v>
      </c>
      <c r="G597" s="12">
        <v>38916</v>
      </c>
      <c r="H597" s="16">
        <v>0.082</v>
      </c>
      <c r="I597" s="12">
        <v>38915</v>
      </c>
      <c r="J597" s="16">
        <v>0.081</v>
      </c>
      <c r="K597" s="45">
        <v>38883</v>
      </c>
      <c r="L597" s="40">
        <v>2</v>
      </c>
      <c r="M597" s="10" t="s">
        <v>152</v>
      </c>
      <c r="N597" s="310">
        <f>TRUNC(AVERAGE(J595:J597),3)</f>
        <v>0.065</v>
      </c>
    </row>
    <row r="598" spans="3:14" ht="15.75" customHeight="1" thickBot="1">
      <c r="C598" s="17">
        <v>2007</v>
      </c>
      <c r="D598" s="126">
        <v>0.091</v>
      </c>
      <c r="E598" s="19">
        <v>39322</v>
      </c>
      <c r="F598" s="27">
        <v>0.089</v>
      </c>
      <c r="G598" s="19">
        <v>39308</v>
      </c>
      <c r="H598" s="27">
        <v>0.088</v>
      </c>
      <c r="I598" s="19">
        <v>39250</v>
      </c>
      <c r="J598" s="27">
        <v>0.088</v>
      </c>
      <c r="K598" s="46">
        <v>39288</v>
      </c>
      <c r="L598" s="41">
        <v>8</v>
      </c>
      <c r="M598" s="17" t="s">
        <v>153</v>
      </c>
      <c r="N598" s="311">
        <f>TRUNC(AVERAGE(J596:J598),3)</f>
        <v>0.075</v>
      </c>
    </row>
    <row r="599" spans="3:14" ht="15.75" customHeight="1">
      <c r="C599" s="11"/>
      <c r="D599" s="26"/>
      <c r="E599" s="12"/>
      <c r="F599" s="16"/>
      <c r="G599" s="12"/>
      <c r="H599" s="16"/>
      <c r="I599" s="12"/>
      <c r="J599" s="13"/>
      <c r="K599" s="12"/>
      <c r="L599" s="11"/>
      <c r="M599" s="11"/>
      <c r="N599" s="13"/>
    </row>
    <row r="600" spans="4:8" ht="15.75" customHeight="1" thickBot="1">
      <c r="D600" s="95"/>
      <c r="F600" s="95"/>
      <c r="H600" s="95"/>
    </row>
    <row r="601" spans="1:14" ht="15.75" customHeight="1">
      <c r="A601" s="68" t="s">
        <v>40</v>
      </c>
      <c r="C601" s="246"/>
      <c r="D601" s="247"/>
      <c r="E601" s="248"/>
      <c r="F601" s="247"/>
      <c r="G601" s="248"/>
      <c r="H601" s="247"/>
      <c r="I601" s="248"/>
      <c r="J601" s="249"/>
      <c r="K601" s="248"/>
      <c r="L601" s="250"/>
      <c r="M601" s="330" t="s">
        <v>56</v>
      </c>
      <c r="N601" s="331"/>
    </row>
    <row r="602" spans="1:14" ht="15.75" customHeight="1" thickBot="1">
      <c r="A602" s="48"/>
      <c r="C602" s="4" t="s">
        <v>2</v>
      </c>
      <c r="D602" s="96" t="s">
        <v>3</v>
      </c>
      <c r="E602" s="5" t="s">
        <v>58</v>
      </c>
      <c r="F602" s="96" t="s">
        <v>4</v>
      </c>
      <c r="G602" s="5" t="s">
        <v>58</v>
      </c>
      <c r="H602" s="96" t="s">
        <v>5</v>
      </c>
      <c r="I602" s="5" t="s">
        <v>58</v>
      </c>
      <c r="J602" s="6" t="s">
        <v>6</v>
      </c>
      <c r="K602" s="5" t="s">
        <v>58</v>
      </c>
      <c r="L602" s="142" t="s">
        <v>270</v>
      </c>
      <c r="M602" s="22" t="s">
        <v>142</v>
      </c>
      <c r="N602" s="8" t="s">
        <v>57</v>
      </c>
    </row>
    <row r="603" spans="1:14" ht="15.75" customHeight="1">
      <c r="A603" s="161" t="s">
        <v>183</v>
      </c>
      <c r="C603" s="10">
        <v>1995</v>
      </c>
      <c r="D603" s="16">
        <v>0.104</v>
      </c>
      <c r="E603" s="12"/>
      <c r="F603" s="16">
        <v>0.089</v>
      </c>
      <c r="G603" s="12"/>
      <c r="H603" s="16">
        <v>0.088</v>
      </c>
      <c r="I603" s="12"/>
      <c r="J603" s="16">
        <v>0.087</v>
      </c>
      <c r="K603" s="12"/>
      <c r="L603" s="40">
        <v>7</v>
      </c>
      <c r="M603" s="10" t="s">
        <v>190</v>
      </c>
      <c r="N603" s="310">
        <f>TRUNC(AVERAGE(J603),3)</f>
        <v>0.087</v>
      </c>
    </row>
    <row r="604" spans="1:14" ht="15.75" customHeight="1">
      <c r="A604" s="25" t="s">
        <v>135</v>
      </c>
      <c r="C604" s="10">
        <v>1996</v>
      </c>
      <c r="D604" s="16">
        <v>0.102</v>
      </c>
      <c r="E604" s="12"/>
      <c r="F604" s="16">
        <v>0.098</v>
      </c>
      <c r="G604" s="12"/>
      <c r="H604" s="16">
        <v>0.097</v>
      </c>
      <c r="I604" s="12"/>
      <c r="J604" s="16">
        <v>0.093</v>
      </c>
      <c r="K604" s="12"/>
      <c r="L604" s="40">
        <v>14</v>
      </c>
      <c r="M604" s="10" t="s">
        <v>189</v>
      </c>
      <c r="N604" s="310">
        <f>TRUNC(AVERAGE(J603:J604),3)</f>
        <v>0.09</v>
      </c>
    </row>
    <row r="605" spans="3:14" ht="15.75" customHeight="1">
      <c r="C605" s="10">
        <v>1997</v>
      </c>
      <c r="D605" s="16">
        <v>0.095</v>
      </c>
      <c r="E605" s="12">
        <v>36008</v>
      </c>
      <c r="F605" s="16">
        <v>0.094</v>
      </c>
      <c r="G605" s="12">
        <v>35994</v>
      </c>
      <c r="H605" s="16">
        <v>0.091</v>
      </c>
      <c r="I605" s="12">
        <v>35988</v>
      </c>
      <c r="J605" s="16">
        <v>0.091</v>
      </c>
      <c r="K605" s="12">
        <v>36009</v>
      </c>
      <c r="L605" s="40">
        <v>7</v>
      </c>
      <c r="M605" s="11" t="s">
        <v>143</v>
      </c>
      <c r="N605" s="310">
        <f>TRUNC(AVERAGE(J603:J605),3)</f>
        <v>0.09</v>
      </c>
    </row>
    <row r="606" spans="1:14" ht="15.75" customHeight="1">
      <c r="A606" s="9"/>
      <c r="C606" s="10">
        <v>1998</v>
      </c>
      <c r="D606" s="16">
        <v>0.119</v>
      </c>
      <c r="E606" s="12">
        <v>36051</v>
      </c>
      <c r="F606" s="16">
        <v>0.113</v>
      </c>
      <c r="G606" s="12">
        <v>36050</v>
      </c>
      <c r="H606" s="16">
        <v>0.099</v>
      </c>
      <c r="I606" s="12">
        <v>35929</v>
      </c>
      <c r="J606" s="16">
        <v>0.096</v>
      </c>
      <c r="K606" s="12">
        <v>35933</v>
      </c>
      <c r="L606" s="40">
        <v>10</v>
      </c>
      <c r="M606" s="11" t="s">
        <v>144</v>
      </c>
      <c r="N606" s="310">
        <f aca="true" t="shared" si="30" ref="N606:N611">TRUNC(AVERAGE(J604:J606),3)</f>
        <v>0.093</v>
      </c>
    </row>
    <row r="607" spans="1:14" ht="15.75" customHeight="1">
      <c r="A607" s="9"/>
      <c r="B607" s="43"/>
      <c r="C607" s="10">
        <v>1999</v>
      </c>
      <c r="D607" s="16">
        <v>0.101</v>
      </c>
      <c r="E607" s="12">
        <v>36408</v>
      </c>
      <c r="F607" s="16">
        <v>0.098</v>
      </c>
      <c r="G607" s="12">
        <v>36407</v>
      </c>
      <c r="H607" s="16">
        <v>0.096</v>
      </c>
      <c r="I607" s="12">
        <v>36333</v>
      </c>
      <c r="J607" s="16">
        <v>0.095</v>
      </c>
      <c r="K607" s="12">
        <v>36384</v>
      </c>
      <c r="L607" s="40">
        <v>5</v>
      </c>
      <c r="M607" s="11" t="s">
        <v>145</v>
      </c>
      <c r="N607" s="310">
        <f t="shared" si="30"/>
        <v>0.094</v>
      </c>
    </row>
    <row r="608" spans="1:14" ht="15.75" customHeight="1">
      <c r="A608" s="43"/>
      <c r="B608" s="43"/>
      <c r="C608" s="10">
        <v>2000</v>
      </c>
      <c r="D608" s="16">
        <v>0.081</v>
      </c>
      <c r="E608" s="12">
        <v>36733</v>
      </c>
      <c r="F608" s="16">
        <v>0.08</v>
      </c>
      <c r="G608" s="12">
        <v>36716</v>
      </c>
      <c r="H608" s="16">
        <v>0.077</v>
      </c>
      <c r="I608" s="12">
        <v>36734</v>
      </c>
      <c r="J608" s="16">
        <v>0.077</v>
      </c>
      <c r="K608" s="12">
        <v>36753</v>
      </c>
      <c r="L608" s="40">
        <v>0</v>
      </c>
      <c r="M608" s="11" t="s">
        <v>146</v>
      </c>
      <c r="N608" s="310">
        <f t="shared" si="30"/>
        <v>0.089</v>
      </c>
    </row>
    <row r="609" spans="1:14" ht="15.75" customHeight="1">
      <c r="A609" s="48"/>
      <c r="B609" s="48"/>
      <c r="C609" s="10">
        <v>2001</v>
      </c>
      <c r="D609" s="16">
        <v>0.087</v>
      </c>
      <c r="E609" s="12">
        <v>37054</v>
      </c>
      <c r="F609" s="16">
        <v>0.082</v>
      </c>
      <c r="G609" s="12">
        <v>37060</v>
      </c>
      <c r="H609" s="16">
        <v>0.081</v>
      </c>
      <c r="I609" s="12">
        <v>37061</v>
      </c>
      <c r="J609" s="16">
        <v>0.081</v>
      </c>
      <c r="K609" s="12">
        <v>37147</v>
      </c>
      <c r="L609" s="40">
        <v>1</v>
      </c>
      <c r="M609" s="11" t="s">
        <v>147</v>
      </c>
      <c r="N609" s="310">
        <f t="shared" si="30"/>
        <v>0.084</v>
      </c>
    </row>
    <row r="610" spans="1:14" ht="15.75" customHeight="1">
      <c r="A610" s="9"/>
      <c r="C610" s="10">
        <v>2002</v>
      </c>
      <c r="D610" s="16">
        <v>0.113</v>
      </c>
      <c r="E610" s="12">
        <v>37445</v>
      </c>
      <c r="F610" s="16">
        <v>0.097</v>
      </c>
      <c r="G610" s="12">
        <v>37477</v>
      </c>
      <c r="H610" s="16">
        <v>0.094</v>
      </c>
      <c r="I610" s="12">
        <v>37428</v>
      </c>
      <c r="J610" s="16">
        <v>0.094</v>
      </c>
      <c r="K610" s="12">
        <v>37505</v>
      </c>
      <c r="L610" s="40">
        <v>17</v>
      </c>
      <c r="M610" s="11" t="s">
        <v>148</v>
      </c>
      <c r="N610" s="310">
        <f t="shared" si="30"/>
        <v>0.084</v>
      </c>
    </row>
    <row r="611" spans="1:14" ht="15.75" customHeight="1">
      <c r="A611" s="9"/>
      <c r="C611" s="10">
        <v>2003</v>
      </c>
      <c r="D611" s="16">
        <v>0.101</v>
      </c>
      <c r="E611" s="12">
        <v>37796</v>
      </c>
      <c r="F611" s="16">
        <v>0.09</v>
      </c>
      <c r="G611" s="12">
        <v>37819</v>
      </c>
      <c r="H611" s="16">
        <v>0.082</v>
      </c>
      <c r="I611" s="12">
        <v>37779</v>
      </c>
      <c r="J611" s="16">
        <v>0.082</v>
      </c>
      <c r="K611" s="12">
        <v>37860</v>
      </c>
      <c r="L611" s="40">
        <v>2</v>
      </c>
      <c r="M611" s="11" t="s">
        <v>149</v>
      </c>
      <c r="N611" s="310">
        <f t="shared" si="30"/>
        <v>0.085</v>
      </c>
    </row>
    <row r="612" spans="1:14" ht="15.75" customHeight="1" thickBot="1">
      <c r="A612" s="9"/>
      <c r="C612" s="10">
        <v>2004</v>
      </c>
      <c r="D612" s="16">
        <v>0.075</v>
      </c>
      <c r="E612" s="12">
        <v>38217</v>
      </c>
      <c r="F612" s="16">
        <v>0.074</v>
      </c>
      <c r="G612" s="12">
        <v>38106</v>
      </c>
      <c r="H612" s="16">
        <v>0.074</v>
      </c>
      <c r="I612" s="12">
        <v>38168</v>
      </c>
      <c r="J612" s="16">
        <v>0.074</v>
      </c>
      <c r="K612" s="12">
        <v>38202</v>
      </c>
      <c r="L612" s="40">
        <v>0</v>
      </c>
      <c r="M612" s="11" t="s">
        <v>150</v>
      </c>
      <c r="N612" s="310">
        <f>TRUNC(AVERAGE(J610:J612),3)</f>
        <v>0.083</v>
      </c>
    </row>
    <row r="613" spans="1:14" ht="15.75" customHeight="1" thickBot="1">
      <c r="A613" s="9"/>
      <c r="C613" s="335" t="s">
        <v>216</v>
      </c>
      <c r="D613" s="336"/>
      <c r="E613" s="336"/>
      <c r="F613" s="336"/>
      <c r="G613" s="336"/>
      <c r="H613" s="336"/>
      <c r="I613" s="336"/>
      <c r="J613" s="336"/>
      <c r="K613" s="336"/>
      <c r="L613" s="336"/>
      <c r="M613" s="336"/>
      <c r="N613" s="337"/>
    </row>
    <row r="614" spans="4:8" ht="15.75" customHeight="1">
      <c r="D614" s="95"/>
      <c r="F614" s="95"/>
      <c r="H614" s="95"/>
    </row>
    <row r="615" spans="4:8" ht="15.75" customHeight="1" thickBot="1">
      <c r="D615" s="95"/>
      <c r="F615" s="95"/>
      <c r="H615" s="95"/>
    </row>
    <row r="616" spans="1:14" ht="15.75" customHeight="1">
      <c r="A616" s="68" t="s">
        <v>40</v>
      </c>
      <c r="C616" s="246"/>
      <c r="D616" s="247"/>
      <c r="E616" s="248"/>
      <c r="F616" s="247"/>
      <c r="G616" s="248"/>
      <c r="H616" s="247"/>
      <c r="I616" s="248"/>
      <c r="J616" s="249"/>
      <c r="K616" s="248"/>
      <c r="L616" s="250"/>
      <c r="M616" s="330" t="s">
        <v>56</v>
      </c>
      <c r="N616" s="331"/>
    </row>
    <row r="617" spans="1:14" ht="15.75" customHeight="1" thickBot="1">
      <c r="A617" s="9"/>
      <c r="C617" s="134" t="s">
        <v>2</v>
      </c>
      <c r="D617" s="135" t="s">
        <v>3</v>
      </c>
      <c r="E617" s="136" t="s">
        <v>58</v>
      </c>
      <c r="F617" s="135" t="s">
        <v>4</v>
      </c>
      <c r="G617" s="136" t="s">
        <v>58</v>
      </c>
      <c r="H617" s="135" t="s">
        <v>5</v>
      </c>
      <c r="I617" s="136" t="s">
        <v>58</v>
      </c>
      <c r="J617" s="59" t="s">
        <v>6</v>
      </c>
      <c r="K617" s="136" t="s">
        <v>58</v>
      </c>
      <c r="L617" s="191" t="s">
        <v>272</v>
      </c>
      <c r="M617" s="137" t="s">
        <v>142</v>
      </c>
      <c r="N617" s="138" t="s">
        <v>57</v>
      </c>
    </row>
    <row r="618" spans="1:14" ht="15.75" customHeight="1">
      <c r="A618" s="161" t="s">
        <v>180</v>
      </c>
      <c r="C618" s="14">
        <v>1995</v>
      </c>
      <c r="D618" s="100">
        <v>0.106</v>
      </c>
      <c r="E618" s="53"/>
      <c r="F618" s="100">
        <v>0.098</v>
      </c>
      <c r="G618" s="53"/>
      <c r="H618" s="100">
        <v>0.09</v>
      </c>
      <c r="I618" s="53"/>
      <c r="J618" s="100">
        <v>0.09</v>
      </c>
      <c r="K618" s="115"/>
      <c r="L618" s="65">
        <v>9</v>
      </c>
      <c r="M618" s="14" t="s">
        <v>190</v>
      </c>
      <c r="N618" s="309">
        <f>TRUNC(AVERAGE(J618),3)</f>
        <v>0.09</v>
      </c>
    </row>
    <row r="619" spans="1:14" ht="15.75" customHeight="1">
      <c r="A619" s="25" t="s">
        <v>125</v>
      </c>
      <c r="C619" s="10">
        <v>1996</v>
      </c>
      <c r="D619" s="16">
        <v>0.094</v>
      </c>
      <c r="E619" s="12"/>
      <c r="F619" s="16">
        <v>0.093</v>
      </c>
      <c r="G619" s="12"/>
      <c r="H619" s="16">
        <v>0.09</v>
      </c>
      <c r="I619" s="12"/>
      <c r="J619" s="16">
        <v>0.09</v>
      </c>
      <c r="K619" s="45"/>
      <c r="L619" s="40">
        <v>10</v>
      </c>
      <c r="M619" s="10" t="s">
        <v>189</v>
      </c>
      <c r="N619" s="310">
        <f>TRUNC(AVERAGE(J618:J619),3)</f>
        <v>0.09</v>
      </c>
    </row>
    <row r="620" spans="3:14" ht="15.75" customHeight="1">
      <c r="C620" s="10">
        <v>1997</v>
      </c>
      <c r="D620" s="16">
        <v>0.109</v>
      </c>
      <c r="E620" s="12">
        <v>35993</v>
      </c>
      <c r="F620" s="16">
        <v>0.097</v>
      </c>
      <c r="G620" s="12">
        <v>35988</v>
      </c>
      <c r="H620" s="16">
        <v>0.097</v>
      </c>
      <c r="I620" s="12">
        <v>35994</v>
      </c>
      <c r="J620" s="16">
        <v>0.095</v>
      </c>
      <c r="K620" s="45">
        <v>36009</v>
      </c>
      <c r="L620" s="40">
        <v>9</v>
      </c>
      <c r="M620" s="10" t="s">
        <v>143</v>
      </c>
      <c r="N620" s="310">
        <f>TRUNC(AVERAGE(J618:J620),3)</f>
        <v>0.091</v>
      </c>
    </row>
    <row r="621" spans="1:14" ht="15.75" customHeight="1">
      <c r="A621" s="9"/>
      <c r="C621" s="10">
        <v>1998</v>
      </c>
      <c r="D621" s="16">
        <v>0.114</v>
      </c>
      <c r="E621" s="12">
        <v>36051</v>
      </c>
      <c r="F621" s="16">
        <v>0.105</v>
      </c>
      <c r="G621" s="12">
        <v>36050</v>
      </c>
      <c r="H621" s="16">
        <v>0.1</v>
      </c>
      <c r="I621" s="12">
        <v>36029</v>
      </c>
      <c r="J621" s="16">
        <v>0.091</v>
      </c>
      <c r="K621" s="45">
        <v>35928</v>
      </c>
      <c r="L621" s="40">
        <v>9</v>
      </c>
      <c r="M621" s="10" t="s">
        <v>144</v>
      </c>
      <c r="N621" s="310">
        <f aca="true" t="shared" si="31" ref="N621:N627">TRUNC(AVERAGE(J619:J621),3)</f>
        <v>0.092</v>
      </c>
    </row>
    <row r="622" spans="1:14" ht="15.75" customHeight="1">
      <c r="A622" s="9"/>
      <c r="C622" s="10">
        <v>1999</v>
      </c>
      <c r="D622" s="16">
        <v>0.092</v>
      </c>
      <c r="E622" s="12">
        <v>36332</v>
      </c>
      <c r="F622" s="16">
        <v>0.091</v>
      </c>
      <c r="G622" s="12">
        <v>36408</v>
      </c>
      <c r="H622" s="16">
        <v>0.088</v>
      </c>
      <c r="I622" s="12">
        <v>36333</v>
      </c>
      <c r="J622" s="16">
        <v>0.087</v>
      </c>
      <c r="K622" s="45">
        <v>36405</v>
      </c>
      <c r="L622" s="40">
        <v>5</v>
      </c>
      <c r="M622" s="10" t="s">
        <v>145</v>
      </c>
      <c r="N622" s="310">
        <f t="shared" si="31"/>
        <v>0.091</v>
      </c>
    </row>
    <row r="623" spans="1:14" ht="15.75" customHeight="1">
      <c r="A623" s="9"/>
      <c r="C623" s="10">
        <v>2000</v>
      </c>
      <c r="D623" s="16">
        <v>0.078</v>
      </c>
      <c r="E623" s="12">
        <v>36678</v>
      </c>
      <c r="F623" s="16">
        <v>0.075</v>
      </c>
      <c r="G623" s="12">
        <v>36734</v>
      </c>
      <c r="H623" s="16">
        <v>0.074</v>
      </c>
      <c r="I623" s="12">
        <v>36686</v>
      </c>
      <c r="J623" s="16">
        <v>0.073</v>
      </c>
      <c r="K623" s="45">
        <v>36685</v>
      </c>
      <c r="L623" s="40">
        <v>0</v>
      </c>
      <c r="M623" s="10" t="s">
        <v>146</v>
      </c>
      <c r="N623" s="310">
        <f t="shared" si="31"/>
        <v>0.083</v>
      </c>
    </row>
    <row r="624" spans="1:14" ht="15.75" customHeight="1">
      <c r="A624" s="9"/>
      <c r="C624" s="10">
        <v>2001</v>
      </c>
      <c r="D624" s="16">
        <v>0.091</v>
      </c>
      <c r="E624" s="12">
        <v>37054</v>
      </c>
      <c r="F624" s="16">
        <v>0.081</v>
      </c>
      <c r="G624" s="12">
        <v>37061</v>
      </c>
      <c r="H624" s="16">
        <v>0.079</v>
      </c>
      <c r="I624" s="12">
        <v>37060</v>
      </c>
      <c r="J624" s="16">
        <v>0.078</v>
      </c>
      <c r="K624" s="45">
        <v>37147</v>
      </c>
      <c r="L624" s="40">
        <v>1</v>
      </c>
      <c r="M624" s="10" t="s">
        <v>147</v>
      </c>
      <c r="N624" s="310">
        <f t="shared" si="31"/>
        <v>0.079</v>
      </c>
    </row>
    <row r="625" spans="1:14" ht="15.75" customHeight="1">
      <c r="A625" s="9"/>
      <c r="C625" s="10">
        <v>2002</v>
      </c>
      <c r="D625" s="16">
        <v>0.107</v>
      </c>
      <c r="E625" s="12">
        <v>37445</v>
      </c>
      <c r="F625" s="16">
        <v>0.093</v>
      </c>
      <c r="G625" s="12">
        <v>37505</v>
      </c>
      <c r="H625" s="16">
        <v>0.092</v>
      </c>
      <c r="I625" s="12">
        <v>37428</v>
      </c>
      <c r="J625" s="16">
        <v>0.091</v>
      </c>
      <c r="K625" s="45">
        <v>37453</v>
      </c>
      <c r="L625" s="40">
        <v>13</v>
      </c>
      <c r="M625" s="10" t="s">
        <v>148</v>
      </c>
      <c r="N625" s="310">
        <f t="shared" si="31"/>
        <v>0.08</v>
      </c>
    </row>
    <row r="626" spans="1:14" ht="15.75" customHeight="1">
      <c r="A626" s="9"/>
      <c r="C626" s="10">
        <v>2003</v>
      </c>
      <c r="D626" s="16">
        <v>0.087</v>
      </c>
      <c r="E626" s="12">
        <v>37796</v>
      </c>
      <c r="F626" s="16">
        <v>0.087</v>
      </c>
      <c r="G626" s="12">
        <v>37860</v>
      </c>
      <c r="H626" s="16">
        <v>0.083</v>
      </c>
      <c r="I626" s="12">
        <v>37819</v>
      </c>
      <c r="J626" s="16">
        <v>0.076</v>
      </c>
      <c r="K626" s="45">
        <v>37779</v>
      </c>
      <c r="L626" s="40">
        <v>2</v>
      </c>
      <c r="M626" s="10" t="s">
        <v>149</v>
      </c>
      <c r="N626" s="310">
        <f t="shared" si="31"/>
        <v>0.081</v>
      </c>
    </row>
    <row r="627" spans="1:14" ht="15.75" customHeight="1">
      <c r="A627" s="9"/>
      <c r="C627" s="10">
        <v>2004</v>
      </c>
      <c r="D627" s="16">
        <v>0.084</v>
      </c>
      <c r="E627" s="12">
        <v>38202</v>
      </c>
      <c r="F627" s="16">
        <v>0.076</v>
      </c>
      <c r="G627" s="12">
        <v>38168</v>
      </c>
      <c r="H627" s="16">
        <v>0.075</v>
      </c>
      <c r="I627" s="12">
        <v>38217</v>
      </c>
      <c r="J627" s="16">
        <v>0.073</v>
      </c>
      <c r="K627" s="45">
        <v>38106</v>
      </c>
      <c r="L627" s="40">
        <v>0</v>
      </c>
      <c r="M627" s="10" t="s">
        <v>150</v>
      </c>
      <c r="N627" s="310">
        <f t="shared" si="31"/>
        <v>0.08</v>
      </c>
    </row>
    <row r="628" spans="1:14" ht="15.75" customHeight="1">
      <c r="A628" s="9"/>
      <c r="C628" s="10">
        <v>2005</v>
      </c>
      <c r="D628" s="26">
        <v>0.096</v>
      </c>
      <c r="E628" s="12">
        <v>38528</v>
      </c>
      <c r="F628" s="16">
        <v>0.085</v>
      </c>
      <c r="G628" s="12">
        <v>38532</v>
      </c>
      <c r="H628" s="16">
        <v>0.081</v>
      </c>
      <c r="I628" s="12">
        <v>38568</v>
      </c>
      <c r="J628" s="16">
        <v>0.08</v>
      </c>
      <c r="K628" s="45">
        <v>38525</v>
      </c>
      <c r="L628" s="40">
        <v>2</v>
      </c>
      <c r="M628" s="10" t="s">
        <v>151</v>
      </c>
      <c r="N628" s="310">
        <f>TRUNC(AVERAGE(J626:J628),3)</f>
        <v>0.076</v>
      </c>
    </row>
    <row r="629" spans="3:14" ht="15.75" customHeight="1">
      <c r="C629" s="10">
        <v>2006</v>
      </c>
      <c r="D629" s="26">
        <v>0.087</v>
      </c>
      <c r="E629" s="12">
        <v>38917</v>
      </c>
      <c r="F629" s="16">
        <v>0.086</v>
      </c>
      <c r="G629" s="12">
        <v>38916</v>
      </c>
      <c r="H629" s="16">
        <v>0.083</v>
      </c>
      <c r="I629" s="12">
        <v>38946</v>
      </c>
      <c r="J629" s="16">
        <v>0.078</v>
      </c>
      <c r="K629" s="45">
        <v>38915</v>
      </c>
      <c r="L629" s="40">
        <v>2</v>
      </c>
      <c r="M629" s="10" t="s">
        <v>152</v>
      </c>
      <c r="N629" s="310">
        <f>TRUNC(AVERAGE(J627:J629),3)</f>
        <v>0.077</v>
      </c>
    </row>
    <row r="630" spans="3:14" ht="15.75" customHeight="1" thickBot="1">
      <c r="C630" s="17">
        <v>2007</v>
      </c>
      <c r="D630" s="126">
        <v>0.086</v>
      </c>
      <c r="E630" s="19">
        <v>39322</v>
      </c>
      <c r="F630" s="27">
        <v>0.084</v>
      </c>
      <c r="G630" s="19">
        <v>39309</v>
      </c>
      <c r="H630" s="27">
        <v>0.083</v>
      </c>
      <c r="I630" s="19">
        <v>39250</v>
      </c>
      <c r="J630" s="27">
        <v>0.083</v>
      </c>
      <c r="K630" s="46">
        <v>39329</v>
      </c>
      <c r="L630" s="41">
        <v>1</v>
      </c>
      <c r="M630" s="17" t="s">
        <v>153</v>
      </c>
      <c r="N630" s="311">
        <f>TRUNC(AVERAGE(J628:J630),3)</f>
        <v>0.08</v>
      </c>
    </row>
    <row r="631" spans="3:14" ht="15.75" customHeight="1">
      <c r="C631" s="11"/>
      <c r="D631" s="26"/>
      <c r="E631" s="12"/>
      <c r="F631" s="16"/>
      <c r="G631" s="12"/>
      <c r="H631" s="16"/>
      <c r="I631" s="12"/>
      <c r="J631" s="13"/>
      <c r="K631" s="12"/>
      <c r="L631" s="11"/>
      <c r="M631" s="11"/>
      <c r="N631" s="13"/>
    </row>
    <row r="632" spans="4:8" ht="15.75" customHeight="1" thickBot="1">
      <c r="D632" s="95"/>
      <c r="F632" s="95"/>
      <c r="H632" s="95"/>
    </row>
    <row r="633" spans="1:14" ht="15.75" customHeight="1">
      <c r="A633" s="68" t="s">
        <v>40</v>
      </c>
      <c r="C633" s="246"/>
      <c r="D633" s="247"/>
      <c r="E633" s="248"/>
      <c r="F633" s="247"/>
      <c r="G633" s="248"/>
      <c r="H633" s="247"/>
      <c r="I633" s="248"/>
      <c r="J633" s="249"/>
      <c r="K633" s="248"/>
      <c r="L633" s="250"/>
      <c r="M633" s="330" t="s">
        <v>56</v>
      </c>
      <c r="N633" s="331"/>
    </row>
    <row r="634" spans="1:14" ht="15.75" customHeight="1" thickBot="1">
      <c r="A634" s="9"/>
      <c r="C634" s="134" t="s">
        <v>2</v>
      </c>
      <c r="D634" s="135" t="s">
        <v>3</v>
      </c>
      <c r="E634" s="136" t="s">
        <v>58</v>
      </c>
      <c r="F634" s="135" t="s">
        <v>4</v>
      </c>
      <c r="G634" s="136" t="s">
        <v>58</v>
      </c>
      <c r="H634" s="135" t="s">
        <v>5</v>
      </c>
      <c r="I634" s="136" t="s">
        <v>58</v>
      </c>
      <c r="J634" s="59" t="s">
        <v>6</v>
      </c>
      <c r="K634" s="136" t="s">
        <v>58</v>
      </c>
      <c r="L634" s="142" t="s">
        <v>272</v>
      </c>
      <c r="M634" s="137" t="s">
        <v>142</v>
      </c>
      <c r="N634" s="138" t="s">
        <v>57</v>
      </c>
    </row>
    <row r="635" spans="1:14" ht="15.75" customHeight="1">
      <c r="A635" s="161" t="s">
        <v>181</v>
      </c>
      <c r="C635" s="14">
        <v>1995</v>
      </c>
      <c r="D635" s="100">
        <v>0.108</v>
      </c>
      <c r="E635" s="53"/>
      <c r="F635" s="100">
        <v>0.107</v>
      </c>
      <c r="G635" s="53"/>
      <c r="H635" s="100">
        <v>0.096</v>
      </c>
      <c r="I635" s="53"/>
      <c r="J635" s="100">
        <v>0.093</v>
      </c>
      <c r="K635" s="115"/>
      <c r="L635" s="65">
        <v>10</v>
      </c>
      <c r="M635" s="14" t="s">
        <v>190</v>
      </c>
      <c r="N635" s="309">
        <f>TRUNC(AVERAGE(J635),3)</f>
        <v>0.093</v>
      </c>
    </row>
    <row r="636" spans="1:14" ht="15.75" customHeight="1">
      <c r="A636" s="25" t="s">
        <v>127</v>
      </c>
      <c r="C636" s="10">
        <v>1996</v>
      </c>
      <c r="D636" s="16">
        <v>0.103</v>
      </c>
      <c r="E636" s="12"/>
      <c r="F636" s="16">
        <v>0.102</v>
      </c>
      <c r="G636" s="12"/>
      <c r="H636" s="16">
        <v>0.095</v>
      </c>
      <c r="I636" s="12"/>
      <c r="J636" s="16">
        <v>0.094</v>
      </c>
      <c r="K636" s="45"/>
      <c r="L636" s="40">
        <v>8</v>
      </c>
      <c r="M636" s="10" t="s">
        <v>189</v>
      </c>
      <c r="N636" s="310">
        <f>TRUNC(AVERAGE(J635:J636),3)</f>
        <v>0.093</v>
      </c>
    </row>
    <row r="637" spans="3:14" ht="15.75" customHeight="1">
      <c r="C637" s="10">
        <v>1997</v>
      </c>
      <c r="D637" s="16">
        <v>0.108</v>
      </c>
      <c r="E637" s="12">
        <v>35993</v>
      </c>
      <c r="F637" s="16">
        <v>0.097</v>
      </c>
      <c r="G637" s="12">
        <v>35994</v>
      </c>
      <c r="H637" s="16">
        <v>0.095</v>
      </c>
      <c r="I637" s="12">
        <v>36008</v>
      </c>
      <c r="J637" s="16">
        <v>0.094</v>
      </c>
      <c r="K637" s="45">
        <v>35988</v>
      </c>
      <c r="L637" s="40">
        <v>10</v>
      </c>
      <c r="M637" s="10" t="s">
        <v>143</v>
      </c>
      <c r="N637" s="310">
        <f>TRUNC(AVERAGE(J635:J637),3)</f>
        <v>0.093</v>
      </c>
    </row>
    <row r="638" spans="1:14" ht="15.75" customHeight="1">
      <c r="A638" s="9"/>
      <c r="C638" s="10">
        <v>1998</v>
      </c>
      <c r="D638" s="16">
        <v>0.109</v>
      </c>
      <c r="E638" s="12">
        <v>36051</v>
      </c>
      <c r="F638" s="16">
        <v>0.098</v>
      </c>
      <c r="G638" s="12">
        <v>36050</v>
      </c>
      <c r="H638" s="16">
        <v>0.095</v>
      </c>
      <c r="I638" s="12">
        <v>36024</v>
      </c>
      <c r="J638" s="16">
        <v>0.093</v>
      </c>
      <c r="K638" s="45">
        <v>36028</v>
      </c>
      <c r="L638" s="40">
        <v>9</v>
      </c>
      <c r="M638" s="10" t="s">
        <v>144</v>
      </c>
      <c r="N638" s="310">
        <f aca="true" t="shared" si="32" ref="N638:N644">TRUNC(AVERAGE(J636:J638),3)</f>
        <v>0.093</v>
      </c>
    </row>
    <row r="639" spans="1:14" ht="15.75" customHeight="1">
      <c r="A639" s="9"/>
      <c r="C639" s="10">
        <v>1999</v>
      </c>
      <c r="D639" s="16">
        <v>0.098</v>
      </c>
      <c r="E639" s="12">
        <v>36332</v>
      </c>
      <c r="F639" s="16">
        <v>0.096</v>
      </c>
      <c r="G639" s="12">
        <v>36408</v>
      </c>
      <c r="H639" s="16">
        <v>0.094</v>
      </c>
      <c r="I639" s="12">
        <v>36405</v>
      </c>
      <c r="J639" s="16">
        <v>0.092</v>
      </c>
      <c r="K639" s="45">
        <v>36333</v>
      </c>
      <c r="L639" s="40">
        <v>11</v>
      </c>
      <c r="M639" s="10" t="s">
        <v>145</v>
      </c>
      <c r="N639" s="310">
        <f t="shared" si="32"/>
        <v>0.093</v>
      </c>
    </row>
    <row r="640" spans="1:14" ht="15.75" customHeight="1">
      <c r="A640" s="9"/>
      <c r="C640" s="10">
        <v>2000</v>
      </c>
      <c r="D640" s="16">
        <v>0.08</v>
      </c>
      <c r="E640" s="12">
        <v>36678</v>
      </c>
      <c r="F640" s="16">
        <v>0.079</v>
      </c>
      <c r="G640" s="12">
        <v>36685</v>
      </c>
      <c r="H640" s="16">
        <v>0.078</v>
      </c>
      <c r="I640" s="12">
        <v>36734</v>
      </c>
      <c r="J640" s="16">
        <v>0.077</v>
      </c>
      <c r="K640" s="45">
        <v>36686</v>
      </c>
      <c r="L640" s="40">
        <v>0</v>
      </c>
      <c r="M640" s="10" t="s">
        <v>146</v>
      </c>
      <c r="N640" s="310">
        <f t="shared" si="32"/>
        <v>0.087</v>
      </c>
    </row>
    <row r="641" spans="1:14" ht="15.75" customHeight="1">
      <c r="A641" s="9"/>
      <c r="C641" s="10">
        <v>2001</v>
      </c>
      <c r="D641" s="16">
        <v>0.087</v>
      </c>
      <c r="E641" s="12">
        <v>37054</v>
      </c>
      <c r="F641" s="16">
        <v>0.077</v>
      </c>
      <c r="G641" s="12">
        <v>37060</v>
      </c>
      <c r="H641" s="16">
        <v>0.076</v>
      </c>
      <c r="I641" s="12">
        <v>37147</v>
      </c>
      <c r="J641" s="16">
        <v>0.075</v>
      </c>
      <c r="K641" s="45">
        <v>37052</v>
      </c>
      <c r="L641" s="40">
        <v>1</v>
      </c>
      <c r="M641" s="10" t="s">
        <v>147</v>
      </c>
      <c r="N641" s="310">
        <f t="shared" si="32"/>
        <v>0.081</v>
      </c>
    </row>
    <row r="642" spans="1:14" ht="15.75" customHeight="1">
      <c r="A642" s="9"/>
      <c r="C642" s="10">
        <v>2002</v>
      </c>
      <c r="D642" s="16">
        <v>0.094</v>
      </c>
      <c r="E642" s="12">
        <v>37505</v>
      </c>
      <c r="F642" s="16">
        <v>0.091</v>
      </c>
      <c r="G642" s="12">
        <v>37428</v>
      </c>
      <c r="H642" s="16">
        <v>0.091</v>
      </c>
      <c r="I642" s="12">
        <v>37452</v>
      </c>
      <c r="J642" s="16">
        <v>0.09</v>
      </c>
      <c r="K642" s="45">
        <v>37453</v>
      </c>
      <c r="L642" s="40">
        <v>12</v>
      </c>
      <c r="M642" s="10" t="s">
        <v>148</v>
      </c>
      <c r="N642" s="310">
        <f t="shared" si="32"/>
        <v>0.08</v>
      </c>
    </row>
    <row r="643" spans="1:14" ht="15.75" customHeight="1">
      <c r="A643" s="9"/>
      <c r="C643" s="10">
        <v>2003</v>
      </c>
      <c r="D643" s="16">
        <v>0.089</v>
      </c>
      <c r="E643" s="12">
        <v>37796</v>
      </c>
      <c r="F643" s="16">
        <v>0.086</v>
      </c>
      <c r="G643" s="12">
        <v>37860</v>
      </c>
      <c r="H643" s="16">
        <v>0.082</v>
      </c>
      <c r="I643" s="12">
        <v>37819</v>
      </c>
      <c r="J643" s="16">
        <v>0.078</v>
      </c>
      <c r="K643" s="45">
        <v>37801</v>
      </c>
      <c r="L643" s="40">
        <v>2</v>
      </c>
      <c r="M643" s="10" t="s">
        <v>149</v>
      </c>
      <c r="N643" s="310">
        <f t="shared" si="32"/>
        <v>0.081</v>
      </c>
    </row>
    <row r="644" spans="1:14" ht="15.75" customHeight="1">
      <c r="A644" s="9"/>
      <c r="C644" s="10">
        <v>2004</v>
      </c>
      <c r="D644" s="16">
        <v>0.07</v>
      </c>
      <c r="E644" s="12">
        <v>38093</v>
      </c>
      <c r="F644" s="16">
        <v>0.066</v>
      </c>
      <c r="G644" s="12">
        <v>38106</v>
      </c>
      <c r="H644" s="16">
        <v>0.066</v>
      </c>
      <c r="I644" s="12">
        <v>38217</v>
      </c>
      <c r="J644" s="16">
        <v>0.066</v>
      </c>
      <c r="K644" s="45">
        <v>38253</v>
      </c>
      <c r="L644" s="40">
        <v>0</v>
      </c>
      <c r="M644" s="10" t="s">
        <v>150</v>
      </c>
      <c r="N644" s="310">
        <f t="shared" si="32"/>
        <v>0.078</v>
      </c>
    </row>
    <row r="645" spans="1:14" ht="15.75" customHeight="1">
      <c r="A645" s="9"/>
      <c r="C645" s="10">
        <v>2005</v>
      </c>
      <c r="D645" s="26">
        <v>0.082</v>
      </c>
      <c r="E645" s="12">
        <v>38528</v>
      </c>
      <c r="F645" s="16">
        <v>0.078</v>
      </c>
      <c r="G645" s="12">
        <v>38573</v>
      </c>
      <c r="H645" s="16">
        <v>0.077</v>
      </c>
      <c r="I645" s="12">
        <v>38532</v>
      </c>
      <c r="J645" s="16">
        <v>0.076</v>
      </c>
      <c r="K645" s="45">
        <v>38556</v>
      </c>
      <c r="L645" s="40">
        <v>0</v>
      </c>
      <c r="M645" s="10" t="s">
        <v>151</v>
      </c>
      <c r="N645" s="310">
        <f>TRUNC(AVERAGE(J643:J645),3)</f>
        <v>0.073</v>
      </c>
    </row>
    <row r="646" spans="3:14" ht="15.75" customHeight="1">
      <c r="C646" s="10">
        <v>2006</v>
      </c>
      <c r="D646" s="26">
        <v>0.076</v>
      </c>
      <c r="E646" s="12">
        <v>38877</v>
      </c>
      <c r="F646" s="16">
        <v>0.074</v>
      </c>
      <c r="G646" s="12">
        <v>38917</v>
      </c>
      <c r="H646" s="16">
        <v>0.074</v>
      </c>
      <c r="I646" s="12">
        <v>38946</v>
      </c>
      <c r="J646" s="16">
        <v>0.07</v>
      </c>
      <c r="K646" s="45">
        <v>38885</v>
      </c>
      <c r="L646" s="40">
        <v>0</v>
      </c>
      <c r="M646" s="10" t="s">
        <v>152</v>
      </c>
      <c r="N646" s="310">
        <f>TRUNC(AVERAGE(J644:J646),3)</f>
        <v>0.07</v>
      </c>
    </row>
    <row r="647" spans="3:14" ht="15.75" customHeight="1" thickBot="1">
      <c r="C647" s="17">
        <v>2007</v>
      </c>
      <c r="D647" s="126">
        <v>0.084</v>
      </c>
      <c r="E647" s="19">
        <v>39266</v>
      </c>
      <c r="F647" s="27">
        <v>0.084</v>
      </c>
      <c r="G647" s="19">
        <v>39297</v>
      </c>
      <c r="H647" s="27">
        <v>0.081</v>
      </c>
      <c r="I647" s="19">
        <v>39249</v>
      </c>
      <c r="J647" s="27">
        <v>0.08</v>
      </c>
      <c r="K647" s="46">
        <v>39223</v>
      </c>
      <c r="L647" s="41">
        <v>0</v>
      </c>
      <c r="M647" s="17" t="s">
        <v>153</v>
      </c>
      <c r="N647" s="311">
        <f>TRUNC(AVERAGE(J645:J647),3)</f>
        <v>0.075</v>
      </c>
    </row>
    <row r="648" spans="3:14" ht="15.75" customHeight="1">
      <c r="C648" s="11"/>
      <c r="D648" s="26"/>
      <c r="E648" s="12"/>
      <c r="F648" s="16"/>
      <c r="G648" s="12"/>
      <c r="H648" s="16"/>
      <c r="I648" s="12"/>
      <c r="J648" s="13"/>
      <c r="K648" s="12"/>
      <c r="L648" s="11"/>
      <c r="M648" s="11"/>
      <c r="N648" s="13"/>
    </row>
    <row r="649" spans="4:8" ht="15.75" customHeight="1" thickBot="1">
      <c r="D649" s="95"/>
      <c r="F649" s="95"/>
      <c r="H649" s="95"/>
    </row>
    <row r="650" spans="1:14" ht="15.75" customHeight="1">
      <c r="A650" s="68" t="s">
        <v>40</v>
      </c>
      <c r="C650" s="246"/>
      <c r="D650" s="247"/>
      <c r="E650" s="248"/>
      <c r="F650" s="247"/>
      <c r="G650" s="248"/>
      <c r="H650" s="247"/>
      <c r="I650" s="248"/>
      <c r="J650" s="249"/>
      <c r="K650" s="248"/>
      <c r="L650" s="250"/>
      <c r="M650" s="330" t="s">
        <v>56</v>
      </c>
      <c r="N650" s="331"/>
    </row>
    <row r="651" spans="3:14" ht="15.75" customHeight="1" thickBot="1">
      <c r="C651" s="134" t="s">
        <v>2</v>
      </c>
      <c r="D651" s="135" t="s">
        <v>3</v>
      </c>
      <c r="E651" s="136" t="s">
        <v>58</v>
      </c>
      <c r="F651" s="135" t="s">
        <v>4</v>
      </c>
      <c r="G651" s="136" t="s">
        <v>58</v>
      </c>
      <c r="H651" s="135" t="s">
        <v>5</v>
      </c>
      <c r="I651" s="136" t="s">
        <v>58</v>
      </c>
      <c r="J651" s="59" t="s">
        <v>6</v>
      </c>
      <c r="K651" s="136" t="s">
        <v>58</v>
      </c>
      <c r="L651" s="142" t="s">
        <v>272</v>
      </c>
      <c r="M651" s="137" t="s">
        <v>142</v>
      </c>
      <c r="N651" s="138" t="s">
        <v>57</v>
      </c>
    </row>
    <row r="652" spans="1:14" ht="15.75" customHeight="1">
      <c r="A652" s="161" t="s">
        <v>86</v>
      </c>
      <c r="C652" s="14">
        <v>2005</v>
      </c>
      <c r="D652" s="100">
        <v>0.083</v>
      </c>
      <c r="E652" s="53">
        <v>38528</v>
      </c>
      <c r="F652" s="100">
        <v>0.078</v>
      </c>
      <c r="G652" s="53">
        <v>38525</v>
      </c>
      <c r="H652" s="100">
        <v>0.077</v>
      </c>
      <c r="I652" s="53">
        <v>38478</v>
      </c>
      <c r="J652" s="100">
        <v>0.077</v>
      </c>
      <c r="K652" s="115">
        <v>38569</v>
      </c>
      <c r="L652" s="65">
        <v>0</v>
      </c>
      <c r="M652" s="14" t="s">
        <v>161</v>
      </c>
      <c r="N652" s="309">
        <f>TRUNC(AVERAGE(J652),3)</f>
        <v>0.077</v>
      </c>
    </row>
    <row r="653" spans="1:14" ht="15.75" customHeight="1">
      <c r="A653" s="25" t="s">
        <v>126</v>
      </c>
      <c r="C653" s="10">
        <v>2006</v>
      </c>
      <c r="D653" s="16">
        <v>0.08</v>
      </c>
      <c r="E653" s="12">
        <v>38877</v>
      </c>
      <c r="F653" s="16">
        <v>0.078</v>
      </c>
      <c r="G653" s="12">
        <v>38878</v>
      </c>
      <c r="H653" s="16">
        <v>0.078</v>
      </c>
      <c r="I653" s="12">
        <v>38916</v>
      </c>
      <c r="J653" s="16">
        <v>0.078</v>
      </c>
      <c r="K653" s="45">
        <v>38917</v>
      </c>
      <c r="L653" s="40">
        <v>0</v>
      </c>
      <c r="M653" s="10" t="s">
        <v>162</v>
      </c>
      <c r="N653" s="310">
        <f>TRUNC(AVERAGE(J652:J653),3)</f>
        <v>0.077</v>
      </c>
    </row>
    <row r="654" spans="3:14" ht="15.75" customHeight="1" thickBot="1">
      <c r="C654" s="17">
        <v>2007</v>
      </c>
      <c r="D654" s="27">
        <v>0.078</v>
      </c>
      <c r="E654" s="19">
        <v>39246</v>
      </c>
      <c r="F654" s="27">
        <v>0.078</v>
      </c>
      <c r="G654" s="19">
        <v>39322</v>
      </c>
      <c r="H654" s="27">
        <v>0.077</v>
      </c>
      <c r="I654" s="19">
        <v>39249</v>
      </c>
      <c r="J654" s="27">
        <v>0.076</v>
      </c>
      <c r="K654" s="46">
        <v>39245</v>
      </c>
      <c r="L654" s="41">
        <v>0</v>
      </c>
      <c r="M654" s="17" t="s">
        <v>153</v>
      </c>
      <c r="N654" s="311">
        <f>TRUNC(AVERAGE(J652:J654),3)</f>
        <v>0.077</v>
      </c>
    </row>
    <row r="655" spans="3:14" ht="15.75" customHeight="1">
      <c r="C655" s="11"/>
      <c r="D655" s="16"/>
      <c r="E655" s="12"/>
      <c r="F655" s="16"/>
      <c r="G655" s="12"/>
      <c r="H655" s="16"/>
      <c r="I655" s="12"/>
      <c r="J655" s="13"/>
      <c r="K655" s="12"/>
      <c r="L655" s="11"/>
      <c r="M655" s="11"/>
      <c r="N655" s="13"/>
    </row>
    <row r="656" spans="4:8" ht="15.75" customHeight="1">
      <c r="D656" s="95"/>
      <c r="F656" s="95"/>
      <c r="H656" s="95"/>
    </row>
    <row r="657" spans="1:14" ht="20.25">
      <c r="A657" s="43"/>
      <c r="B657" s="43"/>
      <c r="C657" s="43"/>
      <c r="D657" s="104"/>
      <c r="E657" s="78" t="s">
        <v>140</v>
      </c>
      <c r="F657" s="112"/>
      <c r="G657" s="79"/>
      <c r="H657" s="107"/>
      <c r="I657" s="80"/>
      <c r="J657" s="81"/>
      <c r="K657" s="82"/>
      <c r="L657" s="43"/>
      <c r="M657" s="43"/>
      <c r="N657" s="43"/>
    </row>
    <row r="658" spans="1:14" ht="15.75" customHeight="1">
      <c r="A658" s="48"/>
      <c r="B658" s="48"/>
      <c r="C658" s="48"/>
      <c r="D658" s="105"/>
      <c r="E658" s="83" t="s">
        <v>0</v>
      </c>
      <c r="F658" s="113"/>
      <c r="G658" s="84"/>
      <c r="H658" s="108"/>
      <c r="I658" s="85"/>
      <c r="J658" s="76"/>
      <c r="K658" s="77"/>
      <c r="L658" s="48"/>
      <c r="M658" s="48"/>
      <c r="N658" s="48"/>
    </row>
    <row r="659" spans="1:14" ht="15.75" customHeight="1" thickBot="1">
      <c r="A659" s="48"/>
      <c r="B659" s="48"/>
      <c r="C659" s="72"/>
      <c r="D659" s="103"/>
      <c r="E659" s="77"/>
      <c r="F659" s="103"/>
      <c r="G659" s="77"/>
      <c r="H659" s="103"/>
      <c r="I659" s="77"/>
      <c r="J659" s="76"/>
      <c r="K659" s="77"/>
      <c r="L659" s="48"/>
      <c r="M659" s="48"/>
      <c r="N659" s="48"/>
    </row>
    <row r="660" spans="1:14" ht="15.75" customHeight="1">
      <c r="A660" s="83" t="s">
        <v>9</v>
      </c>
      <c r="C660" s="284"/>
      <c r="D660" s="285"/>
      <c r="E660" s="286"/>
      <c r="F660" s="285"/>
      <c r="G660" s="286"/>
      <c r="H660" s="285"/>
      <c r="I660" s="286"/>
      <c r="J660" s="287"/>
      <c r="K660" s="286"/>
      <c r="L660" s="288"/>
      <c r="M660" s="330" t="s">
        <v>56</v>
      </c>
      <c r="N660" s="331"/>
    </row>
    <row r="661" spans="1:14" ht="15.75" customHeight="1" thickBot="1">
      <c r="A661" s="86"/>
      <c r="B661" s="21"/>
      <c r="C661" s="134" t="s">
        <v>2</v>
      </c>
      <c r="D661" s="135" t="s">
        <v>3</v>
      </c>
      <c r="E661" s="136" t="s">
        <v>58</v>
      </c>
      <c r="F661" s="135" t="s">
        <v>4</v>
      </c>
      <c r="G661" s="136" t="s">
        <v>58</v>
      </c>
      <c r="H661" s="135" t="s">
        <v>5</v>
      </c>
      <c r="I661" s="136" t="s">
        <v>58</v>
      </c>
      <c r="J661" s="59" t="s">
        <v>6</v>
      </c>
      <c r="K661" s="136" t="s">
        <v>58</v>
      </c>
      <c r="L661" s="4" t="s">
        <v>272</v>
      </c>
      <c r="M661" s="141" t="s">
        <v>142</v>
      </c>
      <c r="N661" s="138" t="s">
        <v>57</v>
      </c>
    </row>
    <row r="662" spans="1:14" ht="15.75" customHeight="1">
      <c r="A662" s="162" t="s">
        <v>194</v>
      </c>
      <c r="C662" s="14">
        <v>1995</v>
      </c>
      <c r="D662" s="100">
        <v>0.114</v>
      </c>
      <c r="E662" s="53"/>
      <c r="F662" s="100">
        <v>0.111</v>
      </c>
      <c r="G662" s="53"/>
      <c r="H662" s="100">
        <v>0.108</v>
      </c>
      <c r="I662" s="53"/>
      <c r="J662" s="100">
        <v>0.1</v>
      </c>
      <c r="K662" s="115"/>
      <c r="L662" s="65">
        <v>18</v>
      </c>
      <c r="M662" s="14" t="s">
        <v>190</v>
      </c>
      <c r="N662" s="309">
        <f>TRUNC(AVERAGE(J662),3)</f>
        <v>0.1</v>
      </c>
    </row>
    <row r="663" spans="1:14" ht="15.75" customHeight="1">
      <c r="A663" s="25" t="s">
        <v>94</v>
      </c>
      <c r="C663" s="10">
        <v>1996</v>
      </c>
      <c r="D663" s="16">
        <v>0.094</v>
      </c>
      <c r="E663" s="12"/>
      <c r="F663" s="16">
        <v>0.09</v>
      </c>
      <c r="G663" s="12"/>
      <c r="H663" s="16">
        <v>0.082</v>
      </c>
      <c r="I663" s="12"/>
      <c r="J663" s="16">
        <v>0.081</v>
      </c>
      <c r="K663" s="45"/>
      <c r="L663" s="40">
        <v>2</v>
      </c>
      <c r="M663" s="10" t="s">
        <v>189</v>
      </c>
      <c r="N663" s="310">
        <f>TRUNC(AVERAGE(J662:J663),3)</f>
        <v>0.09</v>
      </c>
    </row>
    <row r="664" spans="3:14" ht="15.75" customHeight="1">
      <c r="C664" s="10">
        <v>1997</v>
      </c>
      <c r="D664" s="16">
        <v>0.111</v>
      </c>
      <c r="E664" s="12">
        <v>35993</v>
      </c>
      <c r="F664" s="16">
        <v>0.101</v>
      </c>
      <c r="G664" s="12">
        <v>35988</v>
      </c>
      <c r="H664" s="16">
        <v>0.097</v>
      </c>
      <c r="I664" s="12">
        <v>35970</v>
      </c>
      <c r="J664" s="16">
        <v>0.097</v>
      </c>
      <c r="K664" s="45">
        <v>35994</v>
      </c>
      <c r="L664" s="40">
        <v>10</v>
      </c>
      <c r="M664" s="10" t="s">
        <v>143</v>
      </c>
      <c r="N664" s="310">
        <f>TRUNC(AVERAGE(J662:J664),3)</f>
        <v>0.092</v>
      </c>
    </row>
    <row r="665" spans="1:14" ht="15.75" customHeight="1">
      <c r="A665" s="9"/>
      <c r="C665" s="10">
        <v>1998</v>
      </c>
      <c r="D665" s="16">
        <v>0.132</v>
      </c>
      <c r="E665" s="12">
        <v>36051</v>
      </c>
      <c r="F665" s="16">
        <v>0.112</v>
      </c>
      <c r="G665" s="12">
        <v>36050</v>
      </c>
      <c r="H665" s="16">
        <v>0.109</v>
      </c>
      <c r="I665" s="12">
        <v>36043</v>
      </c>
      <c r="J665" s="16">
        <v>0.104</v>
      </c>
      <c r="K665" s="45">
        <v>35934</v>
      </c>
      <c r="L665" s="40">
        <v>22</v>
      </c>
      <c r="M665" s="10" t="s">
        <v>144</v>
      </c>
      <c r="N665" s="310">
        <f aca="true" t="shared" si="33" ref="N665:N671">TRUNC(AVERAGE(J663:J665),3)</f>
        <v>0.094</v>
      </c>
    </row>
    <row r="666" spans="1:14" ht="15.75" customHeight="1">
      <c r="A666" s="9"/>
      <c r="C666" s="10">
        <v>1999</v>
      </c>
      <c r="D666" s="16">
        <v>0.096</v>
      </c>
      <c r="E666" s="12">
        <v>36333</v>
      </c>
      <c r="F666" s="16">
        <v>0.091</v>
      </c>
      <c r="G666" s="12">
        <v>36321</v>
      </c>
      <c r="H666" s="16">
        <v>0.089</v>
      </c>
      <c r="I666" s="12">
        <v>36322</v>
      </c>
      <c r="J666" s="16">
        <v>0.089</v>
      </c>
      <c r="K666" s="45">
        <v>36371</v>
      </c>
      <c r="L666" s="40">
        <v>11</v>
      </c>
      <c r="M666" s="10" t="s">
        <v>145</v>
      </c>
      <c r="N666" s="310">
        <f t="shared" si="33"/>
        <v>0.096</v>
      </c>
    </row>
    <row r="667" spans="1:14" ht="15.75" customHeight="1">
      <c r="A667" s="9"/>
      <c r="C667" s="10">
        <v>2000</v>
      </c>
      <c r="D667" s="16">
        <v>0.088</v>
      </c>
      <c r="E667" s="12">
        <v>36686</v>
      </c>
      <c r="F667" s="16">
        <v>0.088</v>
      </c>
      <c r="G667" s="12">
        <v>36755</v>
      </c>
      <c r="H667" s="16">
        <v>0.087</v>
      </c>
      <c r="I667" s="12">
        <v>36678</v>
      </c>
      <c r="J667" s="16">
        <v>0.085</v>
      </c>
      <c r="K667" s="45">
        <v>36709</v>
      </c>
      <c r="L667" s="40">
        <v>4</v>
      </c>
      <c r="M667" s="10" t="s">
        <v>146</v>
      </c>
      <c r="N667" s="310">
        <f t="shared" si="33"/>
        <v>0.092</v>
      </c>
    </row>
    <row r="668" spans="1:14" ht="15.75" customHeight="1">
      <c r="A668" s="9"/>
      <c r="C668" s="10">
        <v>2001</v>
      </c>
      <c r="D668" s="16">
        <v>0.096</v>
      </c>
      <c r="E668" s="12">
        <v>37016</v>
      </c>
      <c r="F668" s="16">
        <v>0.088</v>
      </c>
      <c r="G668" s="12">
        <v>37088</v>
      </c>
      <c r="H668" s="16">
        <v>0.087</v>
      </c>
      <c r="I668" s="12">
        <v>37061</v>
      </c>
      <c r="J668" s="16">
        <v>0.086</v>
      </c>
      <c r="K668" s="45">
        <v>37055</v>
      </c>
      <c r="L668" s="40">
        <v>4</v>
      </c>
      <c r="M668" s="10" t="s">
        <v>147</v>
      </c>
      <c r="N668" s="310">
        <f t="shared" si="33"/>
        <v>0.086</v>
      </c>
    </row>
    <row r="669" spans="1:14" ht="15.75" customHeight="1">
      <c r="A669" s="9"/>
      <c r="C669" s="10">
        <v>2002</v>
      </c>
      <c r="D669" s="16">
        <v>0.103</v>
      </c>
      <c r="E669" s="12">
        <v>37445</v>
      </c>
      <c r="F669" s="16">
        <v>0.101</v>
      </c>
      <c r="G669" s="12">
        <v>37469</v>
      </c>
      <c r="H669" s="16">
        <v>0.101</v>
      </c>
      <c r="I669" s="12">
        <v>37478</v>
      </c>
      <c r="J669" s="16">
        <v>0.1</v>
      </c>
      <c r="K669" s="45">
        <v>37506</v>
      </c>
      <c r="L669" s="40">
        <v>17</v>
      </c>
      <c r="M669" s="10" t="s">
        <v>148</v>
      </c>
      <c r="N669" s="310">
        <f t="shared" si="33"/>
        <v>0.09</v>
      </c>
    </row>
    <row r="670" spans="1:14" ht="15.75" customHeight="1">
      <c r="A670" s="9"/>
      <c r="C670" s="10">
        <v>2003</v>
      </c>
      <c r="D670" s="16">
        <v>0.096</v>
      </c>
      <c r="E670" s="12">
        <v>37795</v>
      </c>
      <c r="F670" s="16">
        <v>0.092</v>
      </c>
      <c r="G670" s="12">
        <v>37796</v>
      </c>
      <c r="H670" s="16">
        <v>0.092</v>
      </c>
      <c r="I670" s="12">
        <v>37853</v>
      </c>
      <c r="J670" s="16">
        <v>0.09</v>
      </c>
      <c r="K670" s="45">
        <v>37802</v>
      </c>
      <c r="L670" s="40">
        <v>4</v>
      </c>
      <c r="M670" s="10" t="s">
        <v>149</v>
      </c>
      <c r="N670" s="310">
        <f t="shared" si="33"/>
        <v>0.092</v>
      </c>
    </row>
    <row r="671" spans="1:14" ht="15.75" customHeight="1">
      <c r="A671" s="9"/>
      <c r="C671" s="10">
        <v>2004</v>
      </c>
      <c r="D671" s="16">
        <v>0.08</v>
      </c>
      <c r="E671" s="12">
        <v>38168</v>
      </c>
      <c r="F671" s="16">
        <v>0.078</v>
      </c>
      <c r="G671" s="12">
        <v>38218</v>
      </c>
      <c r="H671" s="16">
        <v>0.076</v>
      </c>
      <c r="I671" s="12">
        <v>38207</v>
      </c>
      <c r="J671" s="16">
        <v>0.074</v>
      </c>
      <c r="K671" s="45">
        <v>38143</v>
      </c>
      <c r="L671" s="40">
        <v>0</v>
      </c>
      <c r="M671" s="10" t="s">
        <v>150</v>
      </c>
      <c r="N671" s="310">
        <f t="shared" si="33"/>
        <v>0.088</v>
      </c>
    </row>
    <row r="672" spans="3:14" ht="15.75" customHeight="1">
      <c r="C672" s="10">
        <v>2005</v>
      </c>
      <c r="D672" s="26">
        <v>0.098</v>
      </c>
      <c r="E672" s="12">
        <v>38527</v>
      </c>
      <c r="F672" s="16">
        <v>0.092</v>
      </c>
      <c r="G672" s="12">
        <v>38528</v>
      </c>
      <c r="H672" s="16">
        <v>0.086</v>
      </c>
      <c r="I672" s="12">
        <v>38575</v>
      </c>
      <c r="J672" s="16">
        <v>0.08</v>
      </c>
      <c r="K672" s="45">
        <v>38543</v>
      </c>
      <c r="L672" s="40">
        <v>3</v>
      </c>
      <c r="M672" s="10" t="s">
        <v>151</v>
      </c>
      <c r="N672" s="310">
        <f>TRUNC(AVERAGE(J670:J672),3)</f>
        <v>0.081</v>
      </c>
    </row>
    <row r="673" spans="1:14" ht="15.75" customHeight="1">
      <c r="A673" s="9"/>
      <c r="C673" s="10">
        <v>2006</v>
      </c>
      <c r="D673" s="26">
        <v>0.092</v>
      </c>
      <c r="E673" s="12">
        <v>38916</v>
      </c>
      <c r="F673" s="16">
        <v>0.092</v>
      </c>
      <c r="G673" s="12">
        <v>38946</v>
      </c>
      <c r="H673" s="16">
        <v>0.089</v>
      </c>
      <c r="I673" s="12">
        <v>38915</v>
      </c>
      <c r="J673" s="16">
        <v>0.079</v>
      </c>
      <c r="K673" s="45">
        <v>38885</v>
      </c>
      <c r="L673" s="40">
        <v>3</v>
      </c>
      <c r="M673" s="10" t="s">
        <v>152</v>
      </c>
      <c r="N673" s="310">
        <f>TRUNC(AVERAGE(J671:J673),3)</f>
        <v>0.077</v>
      </c>
    </row>
    <row r="674" spans="1:14" ht="15.75" customHeight="1" thickBot="1">
      <c r="A674" s="163" t="s">
        <v>235</v>
      </c>
      <c r="C674" s="17" t="s">
        <v>264</v>
      </c>
      <c r="D674" s="126">
        <v>0.095</v>
      </c>
      <c r="E674" s="19">
        <v>39322</v>
      </c>
      <c r="F674" s="126">
        <v>0.094</v>
      </c>
      <c r="G674" s="19">
        <v>39266</v>
      </c>
      <c r="H674" s="27">
        <v>0.091</v>
      </c>
      <c r="I674" s="19">
        <v>39344</v>
      </c>
      <c r="J674" s="27">
        <v>0.09</v>
      </c>
      <c r="K674" s="46">
        <v>39223</v>
      </c>
      <c r="L674" s="41">
        <v>8</v>
      </c>
      <c r="M674" s="17" t="s">
        <v>288</v>
      </c>
      <c r="N674" s="311">
        <f>TRUNC(AVERAGE(J672:J674),3)</f>
        <v>0.083</v>
      </c>
    </row>
    <row r="675" spans="1:14" ht="15.75" customHeight="1">
      <c r="A675" s="25" t="s">
        <v>195</v>
      </c>
      <c r="C675" s="328" t="s">
        <v>266</v>
      </c>
      <c r="D675" s="26"/>
      <c r="E675" s="12"/>
      <c r="F675" s="26"/>
      <c r="G675" s="12"/>
      <c r="H675" s="16"/>
      <c r="I675" s="12"/>
      <c r="J675" s="16"/>
      <c r="K675" s="12"/>
      <c r="L675" s="11"/>
      <c r="M675" s="11"/>
      <c r="N675" s="16"/>
    </row>
    <row r="676" spans="1:14" ht="15.75" customHeight="1">
      <c r="A676" s="9"/>
      <c r="C676" s="11"/>
      <c r="D676" s="26"/>
      <c r="E676" s="12"/>
      <c r="F676" s="16"/>
      <c r="G676" s="12"/>
      <c r="H676" s="16"/>
      <c r="I676" s="12"/>
      <c r="J676" s="13"/>
      <c r="K676" s="12"/>
      <c r="L676" s="11"/>
      <c r="M676" s="11"/>
      <c r="N676" s="13"/>
    </row>
    <row r="677" spans="1:14" ht="15.75" customHeight="1" thickBot="1">
      <c r="A677" s="48"/>
      <c r="B677" s="48"/>
      <c r="C677" s="72"/>
      <c r="D677" s="103"/>
      <c r="E677" s="77"/>
      <c r="F677" s="103"/>
      <c r="G677" s="77"/>
      <c r="H677" s="103"/>
      <c r="I677" s="77"/>
      <c r="J677" s="76"/>
      <c r="K677" s="77"/>
      <c r="L677" s="48"/>
      <c r="M677" s="48"/>
      <c r="N677" s="48"/>
    </row>
    <row r="678" spans="1:14" ht="15.75" customHeight="1">
      <c r="A678" s="83" t="s">
        <v>10</v>
      </c>
      <c r="C678" s="284"/>
      <c r="D678" s="285"/>
      <c r="E678" s="286"/>
      <c r="F678" s="285"/>
      <c r="G678" s="286"/>
      <c r="H678" s="285"/>
      <c r="I678" s="286"/>
      <c r="J678" s="287"/>
      <c r="K678" s="286"/>
      <c r="L678" s="288"/>
      <c r="M678" s="330" t="s">
        <v>56</v>
      </c>
      <c r="N678" s="331"/>
    </row>
    <row r="679" spans="1:14" ht="15.75" customHeight="1" thickBot="1">
      <c r="A679" s="25"/>
      <c r="B679" s="21"/>
      <c r="C679" s="134" t="s">
        <v>2</v>
      </c>
      <c r="D679" s="135" t="s">
        <v>3</v>
      </c>
      <c r="E679" s="136" t="s">
        <v>58</v>
      </c>
      <c r="F679" s="135" t="s">
        <v>4</v>
      </c>
      <c r="G679" s="136" t="s">
        <v>58</v>
      </c>
      <c r="H679" s="135" t="s">
        <v>5</v>
      </c>
      <c r="I679" s="136" t="s">
        <v>58</v>
      </c>
      <c r="J679" s="59" t="s">
        <v>6</v>
      </c>
      <c r="K679" s="136" t="s">
        <v>58</v>
      </c>
      <c r="L679" s="4" t="s">
        <v>272</v>
      </c>
      <c r="M679" s="141" t="s">
        <v>142</v>
      </c>
      <c r="N679" s="138" t="s">
        <v>57</v>
      </c>
    </row>
    <row r="680" spans="1:14" ht="15.75" customHeight="1">
      <c r="A680" s="162" t="s">
        <v>11</v>
      </c>
      <c r="C680" s="14">
        <v>1995</v>
      </c>
      <c r="D680" s="100">
        <v>0.099</v>
      </c>
      <c r="E680" s="53"/>
      <c r="F680" s="100">
        <v>0.096</v>
      </c>
      <c r="G680" s="53"/>
      <c r="H680" s="100">
        <v>0.095</v>
      </c>
      <c r="I680" s="53"/>
      <c r="J680" s="100">
        <v>0.094</v>
      </c>
      <c r="K680" s="115"/>
      <c r="L680" s="65">
        <v>14</v>
      </c>
      <c r="M680" s="14" t="s">
        <v>190</v>
      </c>
      <c r="N680" s="309">
        <f>TRUNC(AVERAGE(J680),3)</f>
        <v>0.094</v>
      </c>
    </row>
    <row r="681" spans="1:14" ht="15.75" customHeight="1">
      <c r="A681" s="25" t="s">
        <v>95</v>
      </c>
      <c r="C681" s="10">
        <v>1996</v>
      </c>
      <c r="D681" s="16">
        <v>0.113</v>
      </c>
      <c r="E681" s="12"/>
      <c r="F681" s="16">
        <v>0.107</v>
      </c>
      <c r="G681" s="12"/>
      <c r="H681" s="16">
        <v>0.093</v>
      </c>
      <c r="I681" s="12"/>
      <c r="J681" s="16">
        <v>0.092</v>
      </c>
      <c r="K681" s="45"/>
      <c r="L681" s="40">
        <v>16</v>
      </c>
      <c r="M681" s="10" t="s">
        <v>189</v>
      </c>
      <c r="N681" s="310">
        <f>TRUNC(AVERAGE(J680:J681),3)</f>
        <v>0.093</v>
      </c>
    </row>
    <row r="682" spans="3:14" ht="15.75" customHeight="1">
      <c r="C682" s="10">
        <v>1997</v>
      </c>
      <c r="D682" s="16">
        <v>0.109</v>
      </c>
      <c r="E682" s="12">
        <v>35993</v>
      </c>
      <c r="F682" s="16">
        <v>0.107</v>
      </c>
      <c r="G682" s="12">
        <v>35974</v>
      </c>
      <c r="H682" s="16">
        <v>0.089</v>
      </c>
      <c r="I682" s="12">
        <v>35969</v>
      </c>
      <c r="J682" s="16">
        <v>0.084</v>
      </c>
      <c r="K682" s="45">
        <v>35989</v>
      </c>
      <c r="L682" s="40">
        <v>3</v>
      </c>
      <c r="M682" s="10" t="s">
        <v>143</v>
      </c>
      <c r="N682" s="310">
        <f>TRUNC(AVERAGE(J680:J682),3)</f>
        <v>0.09</v>
      </c>
    </row>
    <row r="683" spans="1:14" ht="15.75" customHeight="1">
      <c r="A683" s="9"/>
      <c r="C683" s="10">
        <v>1998</v>
      </c>
      <c r="D683" s="16">
        <v>0.119</v>
      </c>
      <c r="E683" s="12">
        <v>36051</v>
      </c>
      <c r="F683" s="16">
        <v>0.115</v>
      </c>
      <c r="G683" s="12">
        <v>35929</v>
      </c>
      <c r="H683" s="16">
        <v>0.101</v>
      </c>
      <c r="I683" s="12">
        <v>35934</v>
      </c>
      <c r="J683" s="187">
        <v>0.1</v>
      </c>
      <c r="K683" s="45">
        <v>36029</v>
      </c>
      <c r="L683" s="40">
        <v>14</v>
      </c>
      <c r="M683" s="10" t="s">
        <v>144</v>
      </c>
      <c r="N683" s="310">
        <f aca="true" t="shared" si="34" ref="N683:N689">TRUNC(AVERAGE(J681:J683),3)</f>
        <v>0.092</v>
      </c>
    </row>
    <row r="684" spans="1:14" ht="15.75" customHeight="1">
      <c r="A684" s="9"/>
      <c r="C684" s="10">
        <v>1999</v>
      </c>
      <c r="D684" s="16">
        <v>0.109</v>
      </c>
      <c r="E684" s="12">
        <v>36333</v>
      </c>
      <c r="F684" s="16">
        <v>0.099</v>
      </c>
      <c r="G684" s="12">
        <v>36332</v>
      </c>
      <c r="H684" s="16">
        <v>0.094</v>
      </c>
      <c r="I684" s="12">
        <v>36321</v>
      </c>
      <c r="J684" s="16">
        <v>0.094</v>
      </c>
      <c r="K684" s="45">
        <v>36371</v>
      </c>
      <c r="L684" s="40">
        <v>10</v>
      </c>
      <c r="M684" s="10" t="s">
        <v>145</v>
      </c>
      <c r="N684" s="310">
        <f t="shared" si="34"/>
        <v>0.092</v>
      </c>
    </row>
    <row r="685" spans="1:14" ht="15.75" customHeight="1">
      <c r="A685" s="9"/>
      <c r="C685" s="10">
        <v>2000</v>
      </c>
      <c r="D685" s="16">
        <v>0.08</v>
      </c>
      <c r="E685" s="12">
        <v>36734</v>
      </c>
      <c r="F685" s="16">
        <v>0.08</v>
      </c>
      <c r="G685" s="12">
        <v>36755</v>
      </c>
      <c r="H685" s="16">
        <v>0.077</v>
      </c>
      <c r="I685" s="12">
        <v>36715</v>
      </c>
      <c r="J685" s="16">
        <v>0.077</v>
      </c>
      <c r="K685" s="45">
        <v>36752</v>
      </c>
      <c r="L685" s="40">
        <v>0</v>
      </c>
      <c r="M685" s="10" t="s">
        <v>146</v>
      </c>
      <c r="N685" s="310">
        <f t="shared" si="34"/>
        <v>0.09</v>
      </c>
    </row>
    <row r="686" spans="1:14" ht="15.75" customHeight="1">
      <c r="A686" s="9"/>
      <c r="C686" s="10">
        <v>2001</v>
      </c>
      <c r="D686" s="16">
        <v>0.084</v>
      </c>
      <c r="E686" s="12">
        <v>37104</v>
      </c>
      <c r="F686" s="16">
        <v>0.08</v>
      </c>
      <c r="G686" s="12">
        <v>37060</v>
      </c>
      <c r="H686" s="16">
        <v>0.077</v>
      </c>
      <c r="I686" s="12">
        <v>37110</v>
      </c>
      <c r="J686" s="16">
        <v>0.076</v>
      </c>
      <c r="K686" s="45">
        <v>37105</v>
      </c>
      <c r="L686" s="40">
        <v>0</v>
      </c>
      <c r="M686" s="10" t="s">
        <v>147</v>
      </c>
      <c r="N686" s="310">
        <f t="shared" si="34"/>
        <v>0.082</v>
      </c>
    </row>
    <row r="687" spans="1:14" ht="15.75" customHeight="1">
      <c r="A687" s="9"/>
      <c r="C687" s="10">
        <v>2002</v>
      </c>
      <c r="D687" s="16">
        <v>0.112</v>
      </c>
      <c r="E687" s="12">
        <v>37507</v>
      </c>
      <c r="F687" s="16">
        <v>0.101</v>
      </c>
      <c r="G687" s="12">
        <v>37445</v>
      </c>
      <c r="H687" s="16">
        <v>0.099</v>
      </c>
      <c r="I687" s="12">
        <v>37505</v>
      </c>
      <c r="J687" s="16">
        <v>0.097</v>
      </c>
      <c r="K687" s="45">
        <v>37478</v>
      </c>
      <c r="L687" s="40">
        <v>13</v>
      </c>
      <c r="M687" s="10" t="s">
        <v>148</v>
      </c>
      <c r="N687" s="310">
        <f t="shared" si="34"/>
        <v>0.083</v>
      </c>
    </row>
    <row r="688" spans="1:14" ht="15.75" customHeight="1">
      <c r="A688" s="9"/>
      <c r="C688" s="10">
        <v>2003</v>
      </c>
      <c r="D688" s="16">
        <v>0.097</v>
      </c>
      <c r="E688" s="12">
        <v>37795</v>
      </c>
      <c r="F688" s="16">
        <v>0.097</v>
      </c>
      <c r="G688" s="12">
        <v>37796</v>
      </c>
      <c r="H688" s="16">
        <v>0.092</v>
      </c>
      <c r="I688" s="12">
        <v>37802</v>
      </c>
      <c r="J688" s="16">
        <v>0.086</v>
      </c>
      <c r="K688" s="45">
        <v>37832</v>
      </c>
      <c r="L688" s="40">
        <v>4</v>
      </c>
      <c r="M688" s="10" t="s">
        <v>149</v>
      </c>
      <c r="N688" s="310">
        <f t="shared" si="34"/>
        <v>0.086</v>
      </c>
    </row>
    <row r="689" spans="1:14" ht="15.75" customHeight="1">
      <c r="A689" s="9"/>
      <c r="C689" s="10">
        <v>2004</v>
      </c>
      <c r="D689" s="16">
        <v>0.079</v>
      </c>
      <c r="E689" s="12">
        <v>38168</v>
      </c>
      <c r="F689" s="16">
        <v>0.078</v>
      </c>
      <c r="G689" s="12">
        <v>38143</v>
      </c>
      <c r="H689" s="16">
        <v>0.077</v>
      </c>
      <c r="I689" s="12">
        <v>38218</v>
      </c>
      <c r="J689" s="16">
        <v>0.071</v>
      </c>
      <c r="K689" s="45">
        <v>38115</v>
      </c>
      <c r="L689" s="40">
        <v>0</v>
      </c>
      <c r="M689" s="10" t="s">
        <v>150</v>
      </c>
      <c r="N689" s="310">
        <f t="shared" si="34"/>
        <v>0.084</v>
      </c>
    </row>
    <row r="690" spans="1:14" ht="15.75" customHeight="1">
      <c r="A690" s="9"/>
      <c r="C690" s="10">
        <v>2005</v>
      </c>
      <c r="D690" s="26">
        <v>0.092</v>
      </c>
      <c r="E690" s="12">
        <v>38528</v>
      </c>
      <c r="F690" s="16">
        <v>0.086</v>
      </c>
      <c r="G690" s="12">
        <v>38527</v>
      </c>
      <c r="H690" s="16">
        <v>0.081</v>
      </c>
      <c r="I690" s="12">
        <v>38566</v>
      </c>
      <c r="J690" s="16">
        <v>0.08</v>
      </c>
      <c r="K690" s="45">
        <v>38575</v>
      </c>
      <c r="L690" s="40">
        <v>2</v>
      </c>
      <c r="M690" s="10" t="s">
        <v>151</v>
      </c>
      <c r="N690" s="310">
        <f>TRUNC(AVERAGE(J688:J690),3)</f>
        <v>0.079</v>
      </c>
    </row>
    <row r="691" spans="1:14" ht="15.75" customHeight="1">
      <c r="A691" s="9"/>
      <c r="C691" s="10">
        <v>2006</v>
      </c>
      <c r="D691" s="26">
        <v>0.101</v>
      </c>
      <c r="E691" s="12">
        <v>38916</v>
      </c>
      <c r="F691" s="16">
        <v>0.082</v>
      </c>
      <c r="G691" s="12">
        <v>38906</v>
      </c>
      <c r="H691" s="16">
        <v>0.077</v>
      </c>
      <c r="I691" s="12">
        <v>38864</v>
      </c>
      <c r="J691" s="16">
        <v>0.076</v>
      </c>
      <c r="K691" s="45">
        <v>38899</v>
      </c>
      <c r="L691" s="40">
        <v>1</v>
      </c>
      <c r="M691" s="10" t="s">
        <v>152</v>
      </c>
      <c r="N691" s="310">
        <f>TRUNC(AVERAGE(J689:J691),3)</f>
        <v>0.075</v>
      </c>
    </row>
    <row r="692" spans="1:14" ht="15.75" customHeight="1" thickBot="1">
      <c r="A692" s="9"/>
      <c r="C692" s="17">
        <v>2007</v>
      </c>
      <c r="D692" s="126">
        <v>0.097</v>
      </c>
      <c r="E692" s="19">
        <v>39296</v>
      </c>
      <c r="F692" s="126">
        <v>0.097</v>
      </c>
      <c r="G692" s="19">
        <v>39329</v>
      </c>
      <c r="H692" s="27">
        <v>0.087</v>
      </c>
      <c r="I692" s="19">
        <v>39245</v>
      </c>
      <c r="J692" s="27">
        <v>0.082</v>
      </c>
      <c r="K692" s="46">
        <v>39250</v>
      </c>
      <c r="L692" s="41">
        <v>3</v>
      </c>
      <c r="M692" s="17" t="s">
        <v>153</v>
      </c>
      <c r="N692" s="311">
        <f>TRUNC(AVERAGE(J690:J692),3)</f>
        <v>0.079</v>
      </c>
    </row>
    <row r="693" spans="1:14" ht="15.75" customHeight="1">
      <c r="A693" s="9"/>
      <c r="C693" s="11"/>
      <c r="D693" s="26"/>
      <c r="E693" s="12"/>
      <c r="F693" s="16"/>
      <c r="G693" s="12"/>
      <c r="H693" s="16"/>
      <c r="I693" s="12"/>
      <c r="J693" s="13"/>
      <c r="K693" s="12"/>
      <c r="L693" s="11"/>
      <c r="M693" s="11"/>
      <c r="N693" s="13"/>
    </row>
    <row r="694" spans="4:8" ht="15.75" customHeight="1" thickBot="1">
      <c r="D694" s="95"/>
      <c r="F694" s="95"/>
      <c r="H694" s="95"/>
    </row>
    <row r="695" spans="1:14" ht="15.75" customHeight="1">
      <c r="A695" s="83" t="s">
        <v>42</v>
      </c>
      <c r="C695" s="284"/>
      <c r="D695" s="285"/>
      <c r="E695" s="286"/>
      <c r="F695" s="285"/>
      <c r="G695" s="286"/>
      <c r="H695" s="285"/>
      <c r="I695" s="286"/>
      <c r="J695" s="287"/>
      <c r="K695" s="286"/>
      <c r="L695" s="294"/>
      <c r="M695" s="330" t="s">
        <v>56</v>
      </c>
      <c r="N695" s="331"/>
    </row>
    <row r="696" spans="3:14" ht="15.75" customHeight="1" thickBot="1">
      <c r="C696" s="4" t="s">
        <v>2</v>
      </c>
      <c r="D696" s="96" t="s">
        <v>3</v>
      </c>
      <c r="E696" s="5" t="s">
        <v>58</v>
      </c>
      <c r="F696" s="96" t="s">
        <v>4</v>
      </c>
      <c r="G696" s="5" t="s">
        <v>58</v>
      </c>
      <c r="H696" s="96" t="s">
        <v>5</v>
      </c>
      <c r="I696" s="5" t="s">
        <v>58</v>
      </c>
      <c r="J696" s="6" t="s">
        <v>6</v>
      </c>
      <c r="K696" s="5" t="s">
        <v>58</v>
      </c>
      <c r="L696" s="142" t="s">
        <v>272</v>
      </c>
      <c r="M696" s="63" t="s">
        <v>142</v>
      </c>
      <c r="N696" s="64" t="s">
        <v>57</v>
      </c>
    </row>
    <row r="697" spans="1:14" ht="15.75" customHeight="1">
      <c r="A697" s="162" t="s">
        <v>46</v>
      </c>
      <c r="C697" s="14">
        <v>2000</v>
      </c>
      <c r="D697" s="100">
        <v>0.091</v>
      </c>
      <c r="E697" s="53">
        <v>36678</v>
      </c>
      <c r="F697" s="100">
        <v>0.091</v>
      </c>
      <c r="G697" s="53">
        <v>36686</v>
      </c>
      <c r="H697" s="100">
        <v>0.09</v>
      </c>
      <c r="I697" s="53">
        <v>36685</v>
      </c>
      <c r="J697" s="100">
        <v>0.082</v>
      </c>
      <c r="K697" s="115">
        <v>36788</v>
      </c>
      <c r="L697" s="65">
        <v>3</v>
      </c>
      <c r="M697" s="14" t="s">
        <v>156</v>
      </c>
      <c r="N697" s="309">
        <f>TRUNC(AVERAGE(J697),3)</f>
        <v>0.082</v>
      </c>
    </row>
    <row r="698" spans="1:14" ht="15.75" customHeight="1">
      <c r="A698" s="25" t="s">
        <v>131</v>
      </c>
      <c r="C698" s="10">
        <v>2001</v>
      </c>
      <c r="D698" s="16">
        <v>0.087</v>
      </c>
      <c r="E698" s="12">
        <v>37060</v>
      </c>
      <c r="F698" s="16">
        <v>0.085</v>
      </c>
      <c r="G698" s="12">
        <v>37016</v>
      </c>
      <c r="H698" s="16">
        <v>0.084</v>
      </c>
      <c r="I698" s="12">
        <v>37055</v>
      </c>
      <c r="J698" s="16">
        <v>0.084</v>
      </c>
      <c r="K698" s="45">
        <v>37109</v>
      </c>
      <c r="L698" s="40">
        <v>2</v>
      </c>
      <c r="M698" s="10" t="s">
        <v>157</v>
      </c>
      <c r="N698" s="310">
        <f>TRUNC(AVERAGE(J697:J698),3)</f>
        <v>0.083</v>
      </c>
    </row>
    <row r="699" spans="3:14" ht="15.75" customHeight="1">
      <c r="C699" s="10">
        <v>2002</v>
      </c>
      <c r="D699" s="16">
        <v>0.094</v>
      </c>
      <c r="E699" s="12">
        <v>37428</v>
      </c>
      <c r="F699" s="16">
        <v>0.093</v>
      </c>
      <c r="G699" s="12">
        <v>37429</v>
      </c>
      <c r="H699" s="16">
        <v>0.091</v>
      </c>
      <c r="I699" s="12">
        <v>37478</v>
      </c>
      <c r="J699" s="16">
        <v>0.09</v>
      </c>
      <c r="K699" s="45">
        <v>37471</v>
      </c>
      <c r="L699" s="40">
        <v>10</v>
      </c>
      <c r="M699" s="10" t="s">
        <v>148</v>
      </c>
      <c r="N699" s="310">
        <f aca="true" t="shared" si="35" ref="N699:N704">TRUNC(AVERAGE(J697:J699),3)</f>
        <v>0.085</v>
      </c>
    </row>
    <row r="700" spans="3:14" ht="15.75" customHeight="1">
      <c r="C700" s="10">
        <v>2003</v>
      </c>
      <c r="D700" s="16">
        <v>0.084</v>
      </c>
      <c r="E700" s="12">
        <v>37858</v>
      </c>
      <c r="F700" s="16">
        <v>0.082</v>
      </c>
      <c r="G700" s="12">
        <v>37796</v>
      </c>
      <c r="H700" s="16">
        <v>0.082</v>
      </c>
      <c r="I700" s="12">
        <v>37797</v>
      </c>
      <c r="J700" s="16">
        <v>0.082</v>
      </c>
      <c r="K700" s="45">
        <v>37790</v>
      </c>
      <c r="L700" s="40">
        <v>0</v>
      </c>
      <c r="M700" s="10" t="s">
        <v>149</v>
      </c>
      <c r="N700" s="310">
        <f t="shared" si="35"/>
        <v>0.085</v>
      </c>
    </row>
    <row r="701" spans="1:14" ht="15.75" customHeight="1">
      <c r="A701" s="9"/>
      <c r="C701" s="10">
        <v>2004</v>
      </c>
      <c r="D701" s="16">
        <v>0.076</v>
      </c>
      <c r="E701" s="12">
        <v>38218</v>
      </c>
      <c r="F701" s="16">
        <v>0.07</v>
      </c>
      <c r="G701" s="12">
        <v>38617</v>
      </c>
      <c r="H701" s="16">
        <v>0.069</v>
      </c>
      <c r="I701" s="12">
        <v>38471</v>
      </c>
      <c r="J701" s="16">
        <v>0.068</v>
      </c>
      <c r="K701" s="45">
        <v>38458</v>
      </c>
      <c r="L701" s="40">
        <v>0</v>
      </c>
      <c r="M701" s="10" t="s">
        <v>150</v>
      </c>
      <c r="N701" s="310">
        <f t="shared" si="35"/>
        <v>0.08</v>
      </c>
    </row>
    <row r="702" spans="1:14" ht="15.75" customHeight="1">
      <c r="A702" s="9"/>
      <c r="C702" s="10">
        <v>2005</v>
      </c>
      <c r="D702" s="26">
        <v>0.085</v>
      </c>
      <c r="E702" s="12">
        <v>38543</v>
      </c>
      <c r="F702" s="16">
        <v>0.082</v>
      </c>
      <c r="G702" s="12">
        <v>38529</v>
      </c>
      <c r="H702" s="16">
        <v>0.081</v>
      </c>
      <c r="I702" s="12">
        <v>38542</v>
      </c>
      <c r="J702" s="16">
        <v>0.077</v>
      </c>
      <c r="K702" s="45">
        <v>38461</v>
      </c>
      <c r="L702" s="40">
        <v>1</v>
      </c>
      <c r="M702" s="10" t="s">
        <v>151</v>
      </c>
      <c r="N702" s="310">
        <f t="shared" si="35"/>
        <v>0.075</v>
      </c>
    </row>
    <row r="703" spans="3:14" ht="15.75" customHeight="1">
      <c r="C703" s="10">
        <v>2006</v>
      </c>
      <c r="D703" s="26">
        <v>0.08</v>
      </c>
      <c r="E703" s="12">
        <v>38861</v>
      </c>
      <c r="F703" s="16">
        <v>0.077</v>
      </c>
      <c r="G703" s="12">
        <v>38885</v>
      </c>
      <c r="H703" s="16">
        <v>0.076</v>
      </c>
      <c r="I703" s="12">
        <v>38900</v>
      </c>
      <c r="J703" s="16">
        <v>0.075</v>
      </c>
      <c r="K703" s="45">
        <v>38883</v>
      </c>
      <c r="L703" s="40">
        <v>0</v>
      </c>
      <c r="M703" s="10" t="s">
        <v>152</v>
      </c>
      <c r="N703" s="310">
        <f t="shared" si="35"/>
        <v>0.073</v>
      </c>
    </row>
    <row r="704" spans="3:14" ht="15.75" customHeight="1" thickBot="1">
      <c r="C704" s="17">
        <v>2007</v>
      </c>
      <c r="D704" s="325">
        <v>0.083</v>
      </c>
      <c r="E704" s="19">
        <v>39224</v>
      </c>
      <c r="F704" s="325">
        <v>0.082</v>
      </c>
      <c r="G704" s="19">
        <v>39330</v>
      </c>
      <c r="H704" s="325">
        <v>0.079</v>
      </c>
      <c r="I704" s="326">
        <v>39250</v>
      </c>
      <c r="J704" s="325">
        <v>0.078</v>
      </c>
      <c r="K704" s="327">
        <v>39346</v>
      </c>
      <c r="L704" s="41">
        <v>0</v>
      </c>
      <c r="M704" s="17" t="s">
        <v>153</v>
      </c>
      <c r="N704" s="311">
        <f t="shared" si="35"/>
        <v>0.076</v>
      </c>
    </row>
    <row r="705" spans="4:8" ht="15.75" customHeight="1">
      <c r="D705" s="95"/>
      <c r="F705" s="95"/>
      <c r="H705" s="95"/>
    </row>
  </sheetData>
  <sheetProtection/>
  <mergeCells count="53">
    <mergeCell ref="M660:N660"/>
    <mergeCell ref="A1:N1"/>
    <mergeCell ref="L4:N5"/>
    <mergeCell ref="M7:N7"/>
    <mergeCell ref="M19:N19"/>
    <mergeCell ref="M126:N126"/>
    <mergeCell ref="M143:N143"/>
    <mergeCell ref="M108:N108"/>
    <mergeCell ref="M177:N177"/>
    <mergeCell ref="M30:N30"/>
    <mergeCell ref="M47:N47"/>
    <mergeCell ref="M64:N64"/>
    <mergeCell ref="M76:N76"/>
    <mergeCell ref="M91:N91"/>
    <mergeCell ref="M160:N160"/>
    <mergeCell ref="C123:N123"/>
    <mergeCell ref="M224:N224"/>
    <mergeCell ref="M207:N207"/>
    <mergeCell ref="M192:N192"/>
    <mergeCell ref="C232:N232"/>
    <mergeCell ref="M260:N260"/>
    <mergeCell ref="M243:N243"/>
    <mergeCell ref="M235:N235"/>
    <mergeCell ref="M292:N292"/>
    <mergeCell ref="M277:N277"/>
    <mergeCell ref="M303:N303"/>
    <mergeCell ref="C300:N300"/>
    <mergeCell ref="M354:N354"/>
    <mergeCell ref="M337:N337"/>
    <mergeCell ref="M320:N320"/>
    <mergeCell ref="M404:N404"/>
    <mergeCell ref="M386:N386"/>
    <mergeCell ref="M371:N371"/>
    <mergeCell ref="M456:N456"/>
    <mergeCell ref="M438:N438"/>
    <mergeCell ref="M421:N421"/>
    <mergeCell ref="M516:N516"/>
    <mergeCell ref="M505:N505"/>
    <mergeCell ref="M488:N488"/>
    <mergeCell ref="M477:N477"/>
    <mergeCell ref="M550:N550"/>
    <mergeCell ref="M542:N542"/>
    <mergeCell ref="M530:N530"/>
    <mergeCell ref="M695:N695"/>
    <mergeCell ref="M678:N678"/>
    <mergeCell ref="A556:B556"/>
    <mergeCell ref="M584:N584"/>
    <mergeCell ref="M567:N567"/>
    <mergeCell ref="M601:N601"/>
    <mergeCell ref="C613:N613"/>
    <mergeCell ref="M650:N650"/>
    <mergeCell ref="M633:N633"/>
    <mergeCell ref="M616:N616"/>
  </mergeCells>
  <conditionalFormatting sqref="J9:J15 J124:J139 J233:J239 J301:J316 J614:J629 J17:J26 J28:J43 J45:J60 J62:J72 J74:J87 J89:J104 J106:J122 J141:J156 J158:J173 J175:J188 J190:J200 J202:J220 J222:J231 J241:J256 J258:J273 J275:J288 J290:J299 J318:J330 J332:J350 J352:J367 J369:J379 J381:J399 J401:J417 J436:J451 J453:J469 J419:J434 J471:J484 J486:J501 J503:J512 J514:J523 J525:J538 J540:J546 J548:J562 J564:J580 J599:J612 J582:J597 J631:J646 J648:J653 J655:J673 J676:J691 J693:J703">
    <cfRule type="cellIs" priority="213" dxfId="5" operator="greaterThanOrEqual" stopIfTrue="1">
      <formula>0.085</formula>
    </cfRule>
    <cfRule type="cellIs" priority="214" dxfId="3" operator="lessThan" stopIfTrue="1">
      <formula>0.085</formula>
    </cfRule>
  </conditionalFormatting>
  <conditionalFormatting sqref="N124:N125 N109:N122 N225:N231 N233:N234 N301:N302 N293:N299 N602:N612 N614:N615 N676:N677 N9:N18 N20:N29 N31:N46 N48:N63 N65:N75 N77:N90 N92:N107 N127:N142 N144:N159 N161:N176 N178:N191 N193:N206 N208:N223 N236:N242 N244:N259 N261:N276 N278:N291 N304:N319 N321:N336 N338:N353 N355:N370 N372:N385 N387:N403 N405:N420 N422:N437 N439:N455 N457:N476 N478:N487 N489:N504 N506:N515 N517:N529 N531:N541 N543:N549 N551:N566 N568:N583 N585:N600 N617:N632 N634:N649 N651:N659 N661:N674 N679:N694 N696:N704">
    <cfRule type="cellIs" priority="211" dxfId="5" operator="greaterThanOrEqual" stopIfTrue="1">
      <formula>0.085</formula>
    </cfRule>
    <cfRule type="cellIs" priority="212" dxfId="3" operator="lessThan" stopIfTrue="1">
      <formula>0.085</formula>
    </cfRule>
  </conditionalFormatting>
  <conditionalFormatting sqref="J16">
    <cfRule type="cellIs" priority="209" dxfId="5" operator="greaterThanOrEqual" stopIfTrue="1">
      <formula>0.071</formula>
    </cfRule>
    <cfRule type="cellIs" priority="210" dxfId="3" operator="lessThan" stopIfTrue="1">
      <formula>0.071</formula>
    </cfRule>
  </conditionalFormatting>
  <conditionalFormatting sqref="J16">
    <cfRule type="cellIs" priority="206" dxfId="3" operator="lessThan" stopIfTrue="1">
      <formula>0.085</formula>
    </cfRule>
  </conditionalFormatting>
  <conditionalFormatting sqref="J27">
    <cfRule type="cellIs" priority="204" dxfId="5" operator="greaterThanOrEqual" stopIfTrue="1">
      <formula>0.071</formula>
    </cfRule>
    <cfRule type="cellIs" priority="205" dxfId="3" operator="lessThan" stopIfTrue="1">
      <formula>0.071</formula>
    </cfRule>
  </conditionalFormatting>
  <conditionalFormatting sqref="J27">
    <cfRule type="cellIs" priority="201" dxfId="3" operator="lessThan" stopIfTrue="1">
      <formula>0.085</formula>
    </cfRule>
  </conditionalFormatting>
  <conditionalFormatting sqref="J44">
    <cfRule type="cellIs" priority="199" dxfId="5" operator="greaterThanOrEqual" stopIfTrue="1">
      <formula>0.071</formula>
    </cfRule>
    <cfRule type="cellIs" priority="200" dxfId="3" operator="lessThan" stopIfTrue="1">
      <formula>0.071</formula>
    </cfRule>
  </conditionalFormatting>
  <conditionalFormatting sqref="J44">
    <cfRule type="cellIs" priority="196" dxfId="3" operator="lessThan" stopIfTrue="1">
      <formula>0.085</formula>
    </cfRule>
  </conditionalFormatting>
  <conditionalFormatting sqref="J61">
    <cfRule type="cellIs" priority="194" dxfId="5" operator="greaterThanOrEqual" stopIfTrue="1">
      <formula>0.071</formula>
    </cfRule>
    <cfRule type="cellIs" priority="195" dxfId="3" operator="lessThan" stopIfTrue="1">
      <formula>0.071</formula>
    </cfRule>
  </conditionalFormatting>
  <conditionalFormatting sqref="J61">
    <cfRule type="cellIs" priority="191" dxfId="3" operator="lessThan" stopIfTrue="1">
      <formula>0.085</formula>
    </cfRule>
  </conditionalFormatting>
  <conditionalFormatting sqref="J73">
    <cfRule type="cellIs" priority="186" dxfId="3" operator="lessThan" stopIfTrue="1">
      <formula>0.085</formula>
    </cfRule>
  </conditionalFormatting>
  <conditionalFormatting sqref="J73">
    <cfRule type="cellIs" priority="189" dxfId="5" operator="greaterThanOrEqual" stopIfTrue="1">
      <formula>0.071</formula>
    </cfRule>
    <cfRule type="cellIs" priority="190" dxfId="3" operator="lessThan" stopIfTrue="1">
      <formula>0.071</formula>
    </cfRule>
  </conditionalFormatting>
  <conditionalFormatting sqref="J88">
    <cfRule type="cellIs" priority="184" dxfId="5" operator="greaterThanOrEqual" stopIfTrue="1">
      <formula>0.071</formula>
    </cfRule>
    <cfRule type="cellIs" priority="185" dxfId="3" operator="lessThan" stopIfTrue="1">
      <formula>0.071</formula>
    </cfRule>
  </conditionalFormatting>
  <conditionalFormatting sqref="J88">
    <cfRule type="cellIs" priority="181" dxfId="3" operator="lessThan" stopIfTrue="1">
      <formula>0.085</formula>
    </cfRule>
  </conditionalFormatting>
  <conditionalFormatting sqref="J105">
    <cfRule type="cellIs" priority="179" dxfId="5" operator="greaterThanOrEqual" stopIfTrue="1">
      <formula>0.071</formula>
    </cfRule>
    <cfRule type="cellIs" priority="180" dxfId="3" operator="lessThan" stopIfTrue="1">
      <formula>0.071</formula>
    </cfRule>
  </conditionalFormatting>
  <conditionalFormatting sqref="J105">
    <cfRule type="cellIs" priority="176" dxfId="3" operator="lessThan" stopIfTrue="1">
      <formula>0.085</formula>
    </cfRule>
  </conditionalFormatting>
  <conditionalFormatting sqref="J140">
    <cfRule type="cellIs" priority="174" dxfId="5" operator="greaterThanOrEqual" stopIfTrue="1">
      <formula>0.071</formula>
    </cfRule>
    <cfRule type="cellIs" priority="175" dxfId="3" operator="lessThan" stopIfTrue="1">
      <formula>0.071</formula>
    </cfRule>
  </conditionalFormatting>
  <conditionalFormatting sqref="J140">
    <cfRule type="cellIs" priority="171" dxfId="3" operator="lessThan" stopIfTrue="1">
      <formula>0.085</formula>
    </cfRule>
  </conditionalFormatting>
  <conditionalFormatting sqref="J157">
    <cfRule type="cellIs" priority="169" dxfId="5" operator="greaterThanOrEqual" stopIfTrue="1">
      <formula>0.071</formula>
    </cfRule>
    <cfRule type="cellIs" priority="170" dxfId="3" operator="lessThan" stopIfTrue="1">
      <formula>0.071</formula>
    </cfRule>
  </conditionalFormatting>
  <conditionalFormatting sqref="J157">
    <cfRule type="cellIs" priority="166" dxfId="3" operator="lessThan" stopIfTrue="1">
      <formula>0.085</formula>
    </cfRule>
  </conditionalFormatting>
  <conditionalFormatting sqref="J174">
    <cfRule type="cellIs" priority="164" dxfId="5" operator="greaterThanOrEqual" stopIfTrue="1">
      <formula>0.071</formula>
    </cfRule>
    <cfRule type="cellIs" priority="165" dxfId="3" operator="lessThan" stopIfTrue="1">
      <formula>0.071</formula>
    </cfRule>
  </conditionalFormatting>
  <conditionalFormatting sqref="J174">
    <cfRule type="cellIs" priority="161" dxfId="3" operator="lessThan" stopIfTrue="1">
      <formula>0.085</formula>
    </cfRule>
  </conditionalFormatting>
  <conditionalFormatting sqref="J189">
    <cfRule type="cellIs" priority="159" dxfId="5" operator="greaterThanOrEqual" stopIfTrue="1">
      <formula>0.071</formula>
    </cfRule>
    <cfRule type="cellIs" priority="160" dxfId="3" operator="lessThan" stopIfTrue="1">
      <formula>0.071</formula>
    </cfRule>
  </conditionalFormatting>
  <conditionalFormatting sqref="J189">
    <cfRule type="cellIs" priority="156" dxfId="3" operator="lessThan" stopIfTrue="1">
      <formula>0.085</formula>
    </cfRule>
  </conditionalFormatting>
  <conditionalFormatting sqref="J201">
    <cfRule type="cellIs" priority="154" dxfId="5" operator="greaterThanOrEqual" stopIfTrue="1">
      <formula>0.071</formula>
    </cfRule>
    <cfRule type="cellIs" priority="155" dxfId="3" operator="lessThan" stopIfTrue="1">
      <formula>0.071</formula>
    </cfRule>
  </conditionalFormatting>
  <conditionalFormatting sqref="J201">
    <cfRule type="cellIs" priority="151" dxfId="3" operator="lessThan" stopIfTrue="1">
      <formula>0.085</formula>
    </cfRule>
  </conditionalFormatting>
  <conditionalFormatting sqref="J221">
    <cfRule type="cellIs" priority="149" dxfId="5" operator="greaterThanOrEqual" stopIfTrue="1">
      <formula>0.071</formula>
    </cfRule>
    <cfRule type="cellIs" priority="150" dxfId="3" operator="lessThan" stopIfTrue="1">
      <formula>0.071</formula>
    </cfRule>
  </conditionalFormatting>
  <conditionalFormatting sqref="J221">
    <cfRule type="cellIs" priority="146" dxfId="3" operator="lessThan" stopIfTrue="1">
      <formula>0.085</formula>
    </cfRule>
  </conditionalFormatting>
  <conditionalFormatting sqref="J240">
    <cfRule type="cellIs" priority="144" dxfId="5" operator="greaterThanOrEqual" stopIfTrue="1">
      <formula>0.071</formula>
    </cfRule>
    <cfRule type="cellIs" priority="145" dxfId="3" operator="lessThan" stopIfTrue="1">
      <formula>0.071</formula>
    </cfRule>
  </conditionalFormatting>
  <conditionalFormatting sqref="J240">
    <cfRule type="cellIs" priority="141" dxfId="3" operator="lessThan" stopIfTrue="1">
      <formula>0.085</formula>
    </cfRule>
  </conditionalFormatting>
  <conditionalFormatting sqref="J257">
    <cfRule type="cellIs" priority="139" dxfId="5" operator="greaterThanOrEqual" stopIfTrue="1">
      <formula>0.071</formula>
    </cfRule>
    <cfRule type="cellIs" priority="140" dxfId="3" operator="lessThan" stopIfTrue="1">
      <formula>0.071</formula>
    </cfRule>
  </conditionalFormatting>
  <conditionalFormatting sqref="J257">
    <cfRule type="cellIs" priority="136" dxfId="3" operator="lessThan" stopIfTrue="1">
      <formula>0.085</formula>
    </cfRule>
  </conditionalFormatting>
  <conditionalFormatting sqref="J274">
    <cfRule type="cellIs" priority="134" dxfId="5" operator="greaterThanOrEqual" stopIfTrue="1">
      <formula>0.071</formula>
    </cfRule>
    <cfRule type="cellIs" priority="135" dxfId="3" operator="lessThan" stopIfTrue="1">
      <formula>0.071</formula>
    </cfRule>
  </conditionalFormatting>
  <conditionalFormatting sqref="J274">
    <cfRule type="cellIs" priority="131" dxfId="3" operator="lessThan" stopIfTrue="1">
      <formula>0.085</formula>
    </cfRule>
  </conditionalFormatting>
  <conditionalFormatting sqref="J289">
    <cfRule type="cellIs" priority="129" dxfId="5" operator="greaterThanOrEqual" stopIfTrue="1">
      <formula>0.071</formula>
    </cfRule>
    <cfRule type="cellIs" priority="130" dxfId="3" operator="lessThan" stopIfTrue="1">
      <formula>0.071</formula>
    </cfRule>
  </conditionalFormatting>
  <conditionalFormatting sqref="J289">
    <cfRule type="cellIs" priority="126" dxfId="3" operator="lessThan" stopIfTrue="1">
      <formula>0.085</formula>
    </cfRule>
  </conditionalFormatting>
  <conditionalFormatting sqref="J317">
    <cfRule type="cellIs" priority="124" dxfId="5" operator="greaterThanOrEqual" stopIfTrue="1">
      <formula>0.071</formula>
    </cfRule>
    <cfRule type="cellIs" priority="125" dxfId="3" operator="lessThan" stopIfTrue="1">
      <formula>0.071</formula>
    </cfRule>
  </conditionalFormatting>
  <conditionalFormatting sqref="J317">
    <cfRule type="cellIs" priority="121" dxfId="3" operator="lessThan" stopIfTrue="1">
      <formula>0.085</formula>
    </cfRule>
  </conditionalFormatting>
  <conditionalFormatting sqref="J331">
    <cfRule type="cellIs" priority="119" dxfId="5" operator="greaterThanOrEqual" stopIfTrue="1">
      <formula>0.071</formula>
    </cfRule>
    <cfRule type="cellIs" priority="120" dxfId="3" operator="lessThan" stopIfTrue="1">
      <formula>0.071</formula>
    </cfRule>
  </conditionalFormatting>
  <conditionalFormatting sqref="J331">
    <cfRule type="cellIs" priority="116" dxfId="3" operator="lessThan" stopIfTrue="1">
      <formula>0.085</formula>
    </cfRule>
  </conditionalFormatting>
  <conditionalFormatting sqref="J351">
    <cfRule type="cellIs" priority="114" dxfId="5" operator="greaterThanOrEqual" stopIfTrue="1">
      <formula>0.071</formula>
    </cfRule>
    <cfRule type="cellIs" priority="115" dxfId="3" operator="lessThan" stopIfTrue="1">
      <formula>0.071</formula>
    </cfRule>
  </conditionalFormatting>
  <conditionalFormatting sqref="J351">
    <cfRule type="cellIs" priority="111" dxfId="3" operator="lessThan" stopIfTrue="1">
      <formula>0.085</formula>
    </cfRule>
  </conditionalFormatting>
  <conditionalFormatting sqref="J368">
    <cfRule type="cellIs" priority="109" dxfId="5" operator="greaterThanOrEqual" stopIfTrue="1">
      <formula>0.071</formula>
    </cfRule>
    <cfRule type="cellIs" priority="110" dxfId="3" operator="lessThan" stopIfTrue="1">
      <formula>0.071</formula>
    </cfRule>
  </conditionalFormatting>
  <conditionalFormatting sqref="J368">
    <cfRule type="cellIs" priority="106" dxfId="3" operator="lessThan" stopIfTrue="1">
      <formula>0.085</formula>
    </cfRule>
  </conditionalFormatting>
  <conditionalFormatting sqref="J380">
    <cfRule type="cellIs" priority="104" dxfId="5" operator="greaterThanOrEqual" stopIfTrue="1">
      <formula>0.071</formula>
    </cfRule>
    <cfRule type="cellIs" priority="105" dxfId="3" operator="lessThan" stopIfTrue="1">
      <formula>0.071</formula>
    </cfRule>
  </conditionalFormatting>
  <conditionalFormatting sqref="J380">
    <cfRule type="cellIs" priority="101" dxfId="3" operator="lessThan" stopIfTrue="1">
      <formula>0.085</formula>
    </cfRule>
  </conditionalFormatting>
  <conditionalFormatting sqref="J400">
    <cfRule type="cellIs" priority="99" dxfId="5" operator="greaterThanOrEqual" stopIfTrue="1">
      <formula>0.071</formula>
    </cfRule>
    <cfRule type="cellIs" priority="100" dxfId="3" operator="lessThan" stopIfTrue="1">
      <formula>0.071</formula>
    </cfRule>
  </conditionalFormatting>
  <conditionalFormatting sqref="J400">
    <cfRule type="cellIs" priority="96" dxfId="3" operator="lessThan" stopIfTrue="1">
      <formula>0.085</formula>
    </cfRule>
  </conditionalFormatting>
  <conditionalFormatting sqref="J435">
    <cfRule type="cellIs" priority="94" dxfId="5" operator="greaterThanOrEqual" stopIfTrue="1">
      <formula>0.071</formula>
    </cfRule>
    <cfRule type="cellIs" priority="95" dxfId="3" operator="lessThan" stopIfTrue="1">
      <formula>0.071</formula>
    </cfRule>
  </conditionalFormatting>
  <conditionalFormatting sqref="J435">
    <cfRule type="cellIs" priority="91" dxfId="3" operator="lessThan" stopIfTrue="1">
      <formula>0.085</formula>
    </cfRule>
  </conditionalFormatting>
  <conditionalFormatting sqref="J452">
    <cfRule type="cellIs" priority="89" dxfId="5" operator="greaterThanOrEqual" stopIfTrue="1">
      <formula>0.071</formula>
    </cfRule>
    <cfRule type="cellIs" priority="90" dxfId="3" operator="lessThan" stopIfTrue="1">
      <formula>0.071</formula>
    </cfRule>
  </conditionalFormatting>
  <conditionalFormatting sqref="J452">
    <cfRule type="cellIs" priority="86" dxfId="3" operator="lessThan" stopIfTrue="1">
      <formula>0.085</formula>
    </cfRule>
  </conditionalFormatting>
  <conditionalFormatting sqref="J418">
    <cfRule type="cellIs" priority="84" dxfId="5" operator="greaterThanOrEqual" stopIfTrue="1">
      <formula>0.071</formula>
    </cfRule>
    <cfRule type="cellIs" priority="85" dxfId="3" operator="lessThan" stopIfTrue="1">
      <formula>0.071</formula>
    </cfRule>
  </conditionalFormatting>
  <conditionalFormatting sqref="J418">
    <cfRule type="cellIs" priority="81" dxfId="3" operator="lessThan" stopIfTrue="1">
      <formula>0.085</formula>
    </cfRule>
  </conditionalFormatting>
  <conditionalFormatting sqref="J470">
    <cfRule type="cellIs" priority="79" dxfId="5" operator="greaterThanOrEqual" stopIfTrue="1">
      <formula>0.071</formula>
    </cfRule>
    <cfRule type="cellIs" priority="80" dxfId="3" operator="lessThan" stopIfTrue="1">
      <formula>0.071</formula>
    </cfRule>
  </conditionalFormatting>
  <conditionalFormatting sqref="J470">
    <cfRule type="cellIs" priority="76" dxfId="3" operator="lessThan" stopIfTrue="1">
      <formula>0.085</formula>
    </cfRule>
  </conditionalFormatting>
  <conditionalFormatting sqref="J485">
    <cfRule type="cellIs" priority="74" dxfId="5" operator="greaterThanOrEqual" stopIfTrue="1">
      <formula>0.071</formula>
    </cfRule>
    <cfRule type="cellIs" priority="75" dxfId="3" operator="lessThan" stopIfTrue="1">
      <formula>0.071</formula>
    </cfRule>
  </conditionalFormatting>
  <conditionalFormatting sqref="J485">
    <cfRule type="cellIs" priority="71" dxfId="3" operator="lessThan" stopIfTrue="1">
      <formula>0.085</formula>
    </cfRule>
  </conditionalFormatting>
  <conditionalFormatting sqref="J502">
    <cfRule type="cellIs" priority="69" dxfId="5" operator="greaterThanOrEqual" stopIfTrue="1">
      <formula>0.071</formula>
    </cfRule>
    <cfRule type="cellIs" priority="70" dxfId="3" operator="lessThan" stopIfTrue="1">
      <formula>0.071</formula>
    </cfRule>
  </conditionalFormatting>
  <conditionalFormatting sqref="J502">
    <cfRule type="cellIs" priority="66" dxfId="3" operator="lessThan" stopIfTrue="1">
      <formula>0.085</formula>
    </cfRule>
  </conditionalFormatting>
  <conditionalFormatting sqref="J513">
    <cfRule type="cellIs" priority="64" dxfId="5" operator="greaterThanOrEqual" stopIfTrue="1">
      <formula>0.071</formula>
    </cfRule>
    <cfRule type="cellIs" priority="65" dxfId="3" operator="lessThan" stopIfTrue="1">
      <formula>0.071</formula>
    </cfRule>
  </conditionalFormatting>
  <conditionalFormatting sqref="J513">
    <cfRule type="cellIs" priority="61" dxfId="3" operator="lessThan" stopIfTrue="1">
      <formula>0.085</formula>
    </cfRule>
  </conditionalFormatting>
  <conditionalFormatting sqref="J524">
    <cfRule type="cellIs" priority="59" dxfId="5" operator="greaterThanOrEqual" stopIfTrue="1">
      <formula>0.071</formula>
    </cfRule>
    <cfRule type="cellIs" priority="60" dxfId="3" operator="lessThan" stopIfTrue="1">
      <formula>0.071</formula>
    </cfRule>
  </conditionalFormatting>
  <conditionalFormatting sqref="J524">
    <cfRule type="cellIs" priority="56" dxfId="3" operator="lessThan" stopIfTrue="1">
      <formula>0.085</formula>
    </cfRule>
  </conditionalFormatting>
  <conditionalFormatting sqref="J539">
    <cfRule type="cellIs" priority="54" dxfId="5" operator="greaterThanOrEqual" stopIfTrue="1">
      <formula>0.071</formula>
    </cfRule>
    <cfRule type="cellIs" priority="55" dxfId="3" operator="lessThan" stopIfTrue="1">
      <formula>0.071</formula>
    </cfRule>
  </conditionalFormatting>
  <conditionalFormatting sqref="J539">
    <cfRule type="cellIs" priority="51" dxfId="3" operator="lessThan" stopIfTrue="1">
      <formula>0.085</formula>
    </cfRule>
  </conditionalFormatting>
  <conditionalFormatting sqref="J547">
    <cfRule type="cellIs" priority="49" dxfId="5" operator="greaterThanOrEqual" stopIfTrue="1">
      <formula>0.071</formula>
    </cfRule>
    <cfRule type="cellIs" priority="50" dxfId="3" operator="lessThan" stopIfTrue="1">
      <formula>0.071</formula>
    </cfRule>
  </conditionalFormatting>
  <conditionalFormatting sqref="J547">
    <cfRule type="cellIs" priority="46" dxfId="3" operator="lessThan" stopIfTrue="1">
      <formula>0.085</formula>
    </cfRule>
  </conditionalFormatting>
  <conditionalFormatting sqref="J563">
    <cfRule type="cellIs" priority="44" dxfId="5" operator="greaterThanOrEqual" stopIfTrue="1">
      <formula>0.071</formula>
    </cfRule>
    <cfRule type="cellIs" priority="45" dxfId="3" operator="lessThan" stopIfTrue="1">
      <formula>0.071</formula>
    </cfRule>
  </conditionalFormatting>
  <conditionalFormatting sqref="J563">
    <cfRule type="cellIs" priority="41" dxfId="3" operator="lessThan" stopIfTrue="1">
      <formula>0.085</formula>
    </cfRule>
  </conditionalFormatting>
  <conditionalFormatting sqref="J598">
    <cfRule type="cellIs" priority="39" dxfId="5" operator="greaterThanOrEqual" stopIfTrue="1">
      <formula>0.071</formula>
    </cfRule>
    <cfRule type="cellIs" priority="40" dxfId="3" operator="lessThan" stopIfTrue="1">
      <formula>0.071</formula>
    </cfRule>
  </conditionalFormatting>
  <conditionalFormatting sqref="J598">
    <cfRule type="cellIs" priority="36" dxfId="3" operator="lessThan" stopIfTrue="1">
      <formula>0.085</formula>
    </cfRule>
  </conditionalFormatting>
  <conditionalFormatting sqref="J581">
    <cfRule type="cellIs" priority="34" dxfId="5" operator="greaterThanOrEqual" stopIfTrue="1">
      <formula>0.071</formula>
    </cfRule>
    <cfRule type="cellIs" priority="35" dxfId="3" operator="lessThan" stopIfTrue="1">
      <formula>0.071</formula>
    </cfRule>
  </conditionalFormatting>
  <conditionalFormatting sqref="J581">
    <cfRule type="cellIs" priority="31" dxfId="3" operator="lessThan" stopIfTrue="1">
      <formula>0.085</formula>
    </cfRule>
  </conditionalFormatting>
  <conditionalFormatting sqref="J630">
    <cfRule type="cellIs" priority="29" dxfId="5" operator="greaterThanOrEqual" stopIfTrue="1">
      <formula>0.071</formula>
    </cfRule>
    <cfRule type="cellIs" priority="30" dxfId="3" operator="lessThan" stopIfTrue="1">
      <formula>0.071</formula>
    </cfRule>
  </conditionalFormatting>
  <conditionalFormatting sqref="J630">
    <cfRule type="cellIs" priority="26" dxfId="3" operator="lessThan" stopIfTrue="1">
      <formula>0.085</formula>
    </cfRule>
  </conditionalFormatting>
  <conditionalFormatting sqref="J647">
    <cfRule type="cellIs" priority="24" dxfId="5" operator="greaterThanOrEqual" stopIfTrue="1">
      <formula>0.071</formula>
    </cfRule>
    <cfRule type="cellIs" priority="25" dxfId="3" operator="lessThan" stopIfTrue="1">
      <formula>0.071</formula>
    </cfRule>
  </conditionalFormatting>
  <conditionalFormatting sqref="J647">
    <cfRule type="cellIs" priority="21" dxfId="3" operator="lessThan" stopIfTrue="1">
      <formula>0.085</formula>
    </cfRule>
  </conditionalFormatting>
  <conditionalFormatting sqref="J654">
    <cfRule type="cellIs" priority="19" dxfId="5" operator="greaterThanOrEqual" stopIfTrue="1">
      <formula>0.071</formula>
    </cfRule>
    <cfRule type="cellIs" priority="20" dxfId="3" operator="lessThan" stopIfTrue="1">
      <formula>0.071</formula>
    </cfRule>
  </conditionalFormatting>
  <conditionalFormatting sqref="J654">
    <cfRule type="cellIs" priority="16" dxfId="3" operator="lessThan" stopIfTrue="1">
      <formula>0.085</formula>
    </cfRule>
  </conditionalFormatting>
  <conditionalFormatting sqref="J674:J675">
    <cfRule type="cellIs" priority="14" dxfId="5" operator="greaterThanOrEqual" stopIfTrue="1">
      <formula>0.071</formula>
    </cfRule>
    <cfRule type="cellIs" priority="15" dxfId="3" operator="lessThan" stopIfTrue="1">
      <formula>0.071</formula>
    </cfRule>
  </conditionalFormatting>
  <conditionalFormatting sqref="N675">
    <cfRule type="cellIs" priority="12" dxfId="5" operator="greaterThanOrEqual" stopIfTrue="1">
      <formula>0.071</formula>
    </cfRule>
    <cfRule type="cellIs" priority="13" dxfId="3" operator="lessThan" stopIfTrue="1">
      <formula>0.071</formula>
    </cfRule>
  </conditionalFormatting>
  <conditionalFormatting sqref="J674:J675 N675">
    <cfRule type="cellIs" priority="11" dxfId="3" operator="lessThan" stopIfTrue="1">
      <formula>0.085</formula>
    </cfRule>
  </conditionalFormatting>
  <conditionalFormatting sqref="J692">
    <cfRule type="cellIs" priority="9" dxfId="5" operator="greaterThanOrEqual" stopIfTrue="1">
      <formula>0.071</formula>
    </cfRule>
    <cfRule type="cellIs" priority="10" dxfId="3" operator="lessThan" stopIfTrue="1">
      <formula>0.071</formula>
    </cfRule>
  </conditionalFormatting>
  <conditionalFormatting sqref="J692">
    <cfRule type="cellIs" priority="6" dxfId="3" operator="lessThan" stopIfTrue="1">
      <formula>0.085</formula>
    </cfRule>
  </conditionalFormatting>
  <conditionalFormatting sqref="J704">
    <cfRule type="cellIs" priority="4" dxfId="5" operator="greaterThanOrEqual" stopIfTrue="1">
      <formula>0.071</formula>
    </cfRule>
    <cfRule type="cellIs" priority="5" dxfId="3" operator="lessThan" stopIfTrue="1">
      <formula>0.071</formula>
    </cfRule>
  </conditionalFormatting>
  <conditionalFormatting sqref="J704">
    <cfRule type="cellIs" priority="1" dxfId="3" operator="lessThan" stopIfTrue="1">
      <formula>0.085</formula>
    </cfRule>
  </conditionalFormatting>
  <printOptions/>
  <pageMargins left="0.7" right="0.7" top="0.75" bottom="0.75" header="0.3" footer="0.3"/>
  <pageSetup fitToHeight="25" horizontalDpi="600" verticalDpi="600" orientation="landscape" scale="67" r:id="rId1"/>
  <rowBreaks count="19" manualBreakCount="19">
    <brk id="45" max="13" man="1"/>
    <brk id="89" max="255" man="1"/>
    <brk id="124" max="13" man="1"/>
    <brk id="158" max="255" man="1"/>
    <brk id="202" max="13" man="1"/>
    <brk id="241" max="255" man="1"/>
    <brk id="290" max="255" man="1"/>
    <brk id="332" max="255" man="1"/>
    <brk id="381" max="255" man="1"/>
    <brk id="419" max="13" man="1"/>
    <brk id="454" max="13" man="1"/>
    <brk id="472" max="13" man="1"/>
    <brk id="514" max="255" man="1"/>
    <brk id="525" max="13" man="1"/>
    <brk id="565" max="13" man="1"/>
    <brk id="614" max="13" man="1"/>
    <brk id="655" max="255" man="1"/>
    <brk id="693" max="255" man="1"/>
    <brk id="70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14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9.8515625" style="95" customWidth="1"/>
    <col min="2" max="2" width="31.00390625" style="95" bestFit="1" customWidth="1"/>
    <col min="3" max="3" width="9.140625" style="95" customWidth="1"/>
    <col min="4" max="4" width="1.8515625" style="95" hidden="1" customWidth="1"/>
    <col min="5" max="5" width="9.140625" style="95" customWidth="1"/>
    <col min="6" max="6" width="3.28125" style="95" hidden="1" customWidth="1"/>
    <col min="7" max="7" width="9.00390625" style="95" customWidth="1"/>
    <col min="8" max="8" width="12.57421875" style="95" hidden="1" customWidth="1"/>
    <col min="9" max="9" width="9.140625" style="95" customWidth="1"/>
    <col min="10" max="10" width="2.8515625" style="95" hidden="1" customWidth="1"/>
    <col min="11" max="11" width="10.7109375" style="95" customWidth="1"/>
    <col min="12" max="12" width="11.421875" style="95" customWidth="1"/>
    <col min="13" max="16384" width="9.140625" style="95" customWidth="1"/>
  </cols>
  <sheetData>
    <row r="1" ht="12.75" customHeight="1">
      <c r="A1" s="116"/>
    </row>
    <row r="2" ht="12.75" customHeight="1">
      <c r="A2" s="117" t="s">
        <v>304</v>
      </c>
    </row>
    <row r="3" ht="12.75" customHeight="1">
      <c r="A3" s="118" t="s">
        <v>305</v>
      </c>
    </row>
    <row r="4" ht="12.75" customHeight="1">
      <c r="A4" s="118"/>
    </row>
    <row r="5" spans="1:12" ht="18" customHeight="1">
      <c r="A5" s="439" t="s">
        <v>136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</row>
    <row r="6" spans="1:12" ht="15.75">
      <c r="A6" s="441" t="s">
        <v>0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</row>
    <row r="7" spans="1:12" ht="12.75" customHeight="1" thickBot="1">
      <c r="A7" s="119"/>
      <c r="C7" s="103"/>
      <c r="D7" s="103"/>
      <c r="E7" s="103"/>
      <c r="F7" s="103"/>
      <c r="G7" s="103"/>
      <c r="H7" s="103"/>
      <c r="I7" s="76"/>
      <c r="J7" s="76"/>
      <c r="K7" s="103"/>
      <c r="L7" s="103"/>
    </row>
    <row r="8" spans="1:12" ht="12.75" customHeight="1">
      <c r="A8" s="445" t="s">
        <v>61</v>
      </c>
      <c r="B8" s="445" t="s">
        <v>59</v>
      </c>
      <c r="C8" s="375" t="s">
        <v>3</v>
      </c>
      <c r="D8" s="120"/>
      <c r="E8" s="375" t="s">
        <v>4</v>
      </c>
      <c r="F8" s="120"/>
      <c r="G8" s="375" t="s">
        <v>5</v>
      </c>
      <c r="H8" s="121"/>
      <c r="I8" s="447" t="s">
        <v>6</v>
      </c>
      <c r="J8" s="87"/>
      <c r="K8" s="378" t="s">
        <v>60</v>
      </c>
      <c r="L8" s="380" t="s">
        <v>303</v>
      </c>
    </row>
    <row r="9" spans="1:12" ht="12.75" customHeight="1" thickBot="1">
      <c r="A9" s="446"/>
      <c r="B9" s="446"/>
      <c r="C9" s="376"/>
      <c r="D9" s="122"/>
      <c r="E9" s="376"/>
      <c r="F9" s="122"/>
      <c r="G9" s="376"/>
      <c r="H9" s="123"/>
      <c r="I9" s="448"/>
      <c r="J9" s="123"/>
      <c r="K9" s="379"/>
      <c r="L9" s="376"/>
    </row>
    <row r="10" spans="1:12" ht="12.75" customHeight="1">
      <c r="A10" s="365" t="s">
        <v>243</v>
      </c>
      <c r="B10" s="363" t="s">
        <v>242</v>
      </c>
      <c r="C10" s="348">
        <f>'8hr ozone status 2008 thru 2017'!D15</f>
        <v>0.068</v>
      </c>
      <c r="D10" s="175"/>
      <c r="E10" s="348">
        <f>'8hr ozone status 2008 thru 2017'!F15</f>
        <v>0.067</v>
      </c>
      <c r="F10" s="175"/>
      <c r="G10" s="348">
        <f>'8hr ozone status 2008 thru 2017'!H15</f>
        <v>0.065</v>
      </c>
      <c r="H10" s="176"/>
      <c r="I10" s="348">
        <f>'8hr ozone status 2008 thru 2017'!J15</f>
        <v>0.064</v>
      </c>
      <c r="J10" s="176"/>
      <c r="K10" s="352">
        <f>0.213-('8hr ozone status 2008 thru 2017'!J12+'8hr ozone status 2008 thru 2017'!J14)</f>
        <v>0.07599999999999998</v>
      </c>
      <c r="L10" s="348">
        <f>'8hr ozone status 2008 thru 2017'!N15</f>
        <v>0.067</v>
      </c>
    </row>
    <row r="11" spans="1:12" ht="12.75" customHeight="1" thickBot="1">
      <c r="A11" s="366"/>
      <c r="B11" s="364"/>
      <c r="C11" s="349"/>
      <c r="D11" s="175"/>
      <c r="E11" s="349"/>
      <c r="F11" s="175"/>
      <c r="G11" s="349"/>
      <c r="H11" s="176"/>
      <c r="I11" s="349"/>
      <c r="J11" s="176"/>
      <c r="K11" s="353"/>
      <c r="L11" s="349"/>
    </row>
    <row r="12" spans="1:12" ht="12.75" customHeight="1">
      <c r="A12" s="365" t="s">
        <v>69</v>
      </c>
      <c r="B12" s="363" t="s">
        <v>45</v>
      </c>
      <c r="C12" s="350">
        <f>'8hr ozone status 2008 thru 2017'!D30</f>
        <v>0.071</v>
      </c>
      <c r="D12" s="350">
        <f>'Historic Data - 1995 thru 2007'!E16</f>
        <v>39322</v>
      </c>
      <c r="E12" s="350">
        <f>'8hr ozone status 2008 thru 2017'!F30</f>
        <v>0.069</v>
      </c>
      <c r="F12" s="350">
        <f>'Historic Data - 1995 thru 2007'!G16</f>
        <v>39346</v>
      </c>
      <c r="G12" s="350">
        <f>'8hr ozone status 2008 thru 2017'!H30</f>
        <v>0.066</v>
      </c>
      <c r="H12" s="350">
        <f>'Historic Data - 1995 thru 2007'!I16</f>
        <v>39348</v>
      </c>
      <c r="I12" s="350">
        <f>'8hr ozone status 2008 thru 2017'!J30</f>
        <v>0.066</v>
      </c>
      <c r="J12" s="89"/>
      <c r="K12" s="352">
        <f>0.213-('8hr ozone status 2008 thru 2017'!J27+'8hr ozone status 2008 thru 2017'!J29)</f>
        <v>0.07899999999999999</v>
      </c>
      <c r="L12" s="350">
        <f>'8hr ozone status 2008 thru 2017'!N30</f>
        <v>0.066</v>
      </c>
    </row>
    <row r="13" spans="1:12" ht="12.75" customHeight="1" thickBot="1">
      <c r="A13" s="366"/>
      <c r="B13" s="364"/>
      <c r="C13" s="351"/>
      <c r="D13" s="351"/>
      <c r="E13" s="351"/>
      <c r="F13" s="351"/>
      <c r="G13" s="351"/>
      <c r="H13" s="351"/>
      <c r="I13" s="351"/>
      <c r="J13" s="91"/>
      <c r="K13" s="353"/>
      <c r="L13" s="351"/>
    </row>
    <row r="14" spans="1:12" ht="12.75" customHeight="1">
      <c r="A14" s="365" t="s">
        <v>251</v>
      </c>
      <c r="B14" s="363" t="s">
        <v>249</v>
      </c>
      <c r="C14" s="350">
        <f>'8hr ozone status 2008 thru 2017'!D39</f>
        <v>0.067</v>
      </c>
      <c r="D14" s="179"/>
      <c r="E14" s="350">
        <f>'8hr ozone status 2008 thru 2017'!F39</f>
        <v>0.065</v>
      </c>
      <c r="F14" s="179"/>
      <c r="G14" s="350">
        <f>'8hr ozone status 2008 thru 2017'!H39</f>
        <v>0.062</v>
      </c>
      <c r="H14" s="179"/>
      <c r="I14" s="350">
        <f>'8hr ozone status 2008 thru 2017'!J39</f>
        <v>0.062</v>
      </c>
      <c r="J14" s="180"/>
      <c r="K14" s="352">
        <f>0.213-('8hr ozone status 2008 thru 2017'!J36+'8hr ozone status 2008 thru 2017'!J38)</f>
        <v>0.088</v>
      </c>
      <c r="L14" s="350">
        <f>'8hr ozone status 2008 thru 2017'!N39</f>
        <v>0.062</v>
      </c>
    </row>
    <row r="15" spans="1:12" ht="12.75" customHeight="1" thickBot="1">
      <c r="A15" s="366"/>
      <c r="B15" s="364"/>
      <c r="C15" s="351"/>
      <c r="D15" s="179"/>
      <c r="E15" s="351"/>
      <c r="F15" s="179"/>
      <c r="G15" s="351"/>
      <c r="H15" s="179"/>
      <c r="I15" s="351"/>
      <c r="J15" s="180"/>
      <c r="K15" s="353"/>
      <c r="L15" s="351"/>
    </row>
    <row r="16" spans="1:12" ht="12.75" customHeight="1">
      <c r="A16" s="429" t="s">
        <v>75</v>
      </c>
      <c r="B16" s="431" t="s">
        <v>49</v>
      </c>
      <c r="C16" s="348">
        <f>'8hr ozone status 2008 thru 2017'!D54</f>
        <v>0.074</v>
      </c>
      <c r="D16" s="348">
        <f>'Historic Data - 1995 thru 2007'!E27</f>
        <v>39225</v>
      </c>
      <c r="E16" s="348">
        <f>'8hr ozone status 2008 thru 2017'!F54</f>
        <v>0.07</v>
      </c>
      <c r="F16" s="348">
        <f>'Historic Data - 1995 thru 2007'!G27</f>
        <v>39224</v>
      </c>
      <c r="G16" s="348">
        <f>'8hr ozone status 2008 thru 2017'!H54</f>
        <v>0.068</v>
      </c>
      <c r="H16" s="348">
        <f>'Historic Data - 1995 thru 2007'!I27</f>
        <v>39296</v>
      </c>
      <c r="I16" s="348">
        <f>'8hr ozone status 2008 thru 2017'!J54</f>
        <v>0.063</v>
      </c>
      <c r="J16" s="89"/>
      <c r="K16" s="352">
        <f>0.213-('8hr ozone status 2008 thru 2017'!J51+'8hr ozone status 2008 thru 2017'!J53)</f>
        <v>0.088</v>
      </c>
      <c r="L16" s="348">
        <f>'8hr ozone status 2008 thru 2017'!N54</f>
        <v>0.062</v>
      </c>
    </row>
    <row r="17" spans="1:12" ht="12.75" customHeight="1" thickBot="1">
      <c r="A17" s="430"/>
      <c r="B17" s="432"/>
      <c r="C17" s="349"/>
      <c r="D17" s="349"/>
      <c r="E17" s="349"/>
      <c r="F17" s="349"/>
      <c r="G17" s="349"/>
      <c r="H17" s="349"/>
      <c r="I17" s="349"/>
      <c r="J17" s="91"/>
      <c r="K17" s="353"/>
      <c r="L17" s="349"/>
    </row>
    <row r="18" spans="1:12" ht="12.75" customHeight="1">
      <c r="A18" s="429" t="s">
        <v>73</v>
      </c>
      <c r="B18" s="431" t="s">
        <v>169</v>
      </c>
      <c r="C18" s="350">
        <f>'8hr ozone status 2008 thru 2017'!D69</f>
        <v>0.072</v>
      </c>
      <c r="D18" s="350">
        <f>'Historic Data - 1995 thru 2007'!E44</f>
        <v>39225</v>
      </c>
      <c r="E18" s="350">
        <f>'8hr ozone status 2008 thru 2017'!F69</f>
        <v>0.071</v>
      </c>
      <c r="F18" s="350">
        <f>'Historic Data - 1995 thru 2007'!G44</f>
        <v>39224</v>
      </c>
      <c r="G18" s="350">
        <f>'8hr ozone status 2008 thru 2017'!H69</f>
        <v>0.069</v>
      </c>
      <c r="H18" s="350">
        <f>'Historic Data - 1995 thru 2007'!I44</f>
        <v>39346</v>
      </c>
      <c r="I18" s="350">
        <f>'8hr ozone status 2008 thru 2017'!J69</f>
        <v>0.069</v>
      </c>
      <c r="J18" s="89"/>
      <c r="K18" s="352">
        <f>0.213-('8hr ozone status 2008 thru 2017'!J66+'8hr ozone status 2008 thru 2017'!J68)</f>
        <v>0.08099999999999999</v>
      </c>
      <c r="L18" s="350">
        <f>'8hr ozone status 2008 thru 2017'!N69</f>
        <v>0.067</v>
      </c>
    </row>
    <row r="19" spans="1:12" ht="12.75" customHeight="1" thickBot="1">
      <c r="A19" s="430"/>
      <c r="B19" s="438"/>
      <c r="C19" s="351"/>
      <c r="D19" s="351"/>
      <c r="E19" s="351"/>
      <c r="F19" s="351"/>
      <c r="G19" s="351"/>
      <c r="H19" s="351"/>
      <c r="I19" s="351"/>
      <c r="J19" s="91"/>
      <c r="K19" s="353"/>
      <c r="L19" s="351"/>
    </row>
    <row r="20" spans="1:12" ht="12.75" customHeight="1">
      <c r="A20" s="429" t="s">
        <v>68</v>
      </c>
      <c r="B20" s="433" t="s">
        <v>14</v>
      </c>
      <c r="C20" s="348">
        <f>'8hr ozone status 2008 thru 2017'!D99</f>
        <v>0.068</v>
      </c>
      <c r="D20" s="348">
        <f>'Historic Data - 1995 thru 2007'!E73</f>
        <v>39322</v>
      </c>
      <c r="E20" s="348">
        <f>'8hr ozone status 2008 thru 2017'!F99</f>
        <v>0.068</v>
      </c>
      <c r="F20" s="348">
        <f>'Historic Data - 1995 thru 2007'!G73</f>
        <v>39224</v>
      </c>
      <c r="G20" s="348">
        <f>'8hr ozone status 2008 thru 2017'!H99</f>
        <v>0.068</v>
      </c>
      <c r="H20" s="348">
        <f>'Historic Data - 1995 thru 2007'!I73</f>
        <v>39225</v>
      </c>
      <c r="I20" s="348">
        <f>'8hr ozone status 2008 thru 2017'!J993</f>
        <v>0</v>
      </c>
      <c r="J20" s="89"/>
      <c r="K20" s="352">
        <f>0.213-('8hr ozone status 2008 thru 2017'!J96+'8hr ozone status 2008 thru 2017'!J98)</f>
        <v>0.09</v>
      </c>
      <c r="L20" s="348">
        <f>'8hr ozone status 2008 thru 2017'!N99</f>
        <v>0.063</v>
      </c>
    </row>
    <row r="21" spans="1:12" ht="12.75" customHeight="1" thickBot="1">
      <c r="A21" s="430"/>
      <c r="B21" s="430"/>
      <c r="C21" s="349"/>
      <c r="D21" s="349"/>
      <c r="E21" s="349"/>
      <c r="F21" s="349"/>
      <c r="G21" s="349"/>
      <c r="H21" s="349"/>
      <c r="I21" s="349"/>
      <c r="J21" s="91"/>
      <c r="K21" s="353"/>
      <c r="L21" s="349"/>
    </row>
    <row r="22" spans="1:12" ht="12.75" customHeight="1">
      <c r="A22" s="437" t="s">
        <v>71</v>
      </c>
      <c r="B22" s="436" t="s">
        <v>19</v>
      </c>
      <c r="C22" s="348">
        <f>'8hr ozone status 2008 thru 2017'!D114</f>
        <v>0.064</v>
      </c>
      <c r="D22" s="348">
        <f>'8hr ozone status 2008 thru 2017'!E107</f>
        <v>40787</v>
      </c>
      <c r="E22" s="348">
        <f>'8hr ozone status 2008 thru 2017'!F114</f>
        <v>0.064</v>
      </c>
      <c r="F22" s="348">
        <f>'8hr ozone status 2008 thru 2017'!G107</f>
        <v>40786</v>
      </c>
      <c r="G22" s="348">
        <f>'8hr ozone status 2008 thru 2017'!H114</f>
        <v>0.063</v>
      </c>
      <c r="H22" s="348">
        <f>'8hr ozone status 2008 thru 2017'!I107</f>
        <v>40757</v>
      </c>
      <c r="I22" s="348">
        <f>'8hr ozone status 2008 thru 2017'!J114</f>
        <v>0.063</v>
      </c>
      <c r="J22" s="89"/>
      <c r="K22" s="352">
        <f>0.213-('8hr ozone status 2008 thru 2017'!J111+'8hr ozone status 2008 thru 2017'!J113)</f>
        <v>0.088</v>
      </c>
      <c r="L22" s="348">
        <f>'8hr ozone status 2008 thru 2017'!N114</f>
        <v>0.062</v>
      </c>
    </row>
    <row r="23" spans="1:12" ht="12.75" customHeight="1" thickBot="1">
      <c r="A23" s="430"/>
      <c r="B23" s="432"/>
      <c r="C23" s="349"/>
      <c r="D23" s="349"/>
      <c r="E23" s="349"/>
      <c r="F23" s="349"/>
      <c r="G23" s="349"/>
      <c r="H23" s="349"/>
      <c r="I23" s="349"/>
      <c r="J23" s="91"/>
      <c r="K23" s="353"/>
      <c r="L23" s="349"/>
    </row>
    <row r="24" spans="1:12" ht="12.75" customHeight="1">
      <c r="A24" s="365" t="s">
        <v>74</v>
      </c>
      <c r="B24" s="361" t="s">
        <v>170</v>
      </c>
      <c r="C24" s="348">
        <f>'8hr ozone status 2008 thru 2017'!D129</f>
        <v>0.072</v>
      </c>
      <c r="D24" s="348">
        <f>'8hr ozone status 2008 thru 2017'!E122</f>
        <v>40724</v>
      </c>
      <c r="E24" s="348">
        <f>'8hr ozone status 2008 thru 2017'!F129</f>
        <v>0.07</v>
      </c>
      <c r="F24" s="348">
        <f>'8hr ozone status 2008 thru 2017'!G122</f>
        <v>40787</v>
      </c>
      <c r="G24" s="348">
        <f>'8hr ozone status 2008 thru 2017'!H129</f>
        <v>0.068</v>
      </c>
      <c r="H24" s="348">
        <f>'8hr ozone status 2008 thru 2017'!I122</f>
        <v>40789</v>
      </c>
      <c r="I24" s="348">
        <f>'8hr ozone status 2008 thru 2017'!J129</f>
        <v>0.068</v>
      </c>
      <c r="J24" s="89"/>
      <c r="K24" s="352">
        <f>0.213-('8hr ozone status 2008 thru 2017'!J126+'8hr ozone status 2008 thru 2017'!J128)</f>
        <v>0.095</v>
      </c>
      <c r="L24" s="348">
        <f>'8hr ozone status 2008 thru 2017'!N129</f>
        <v>0.062</v>
      </c>
    </row>
    <row r="25" spans="1:12" ht="12.75" customHeight="1" thickBot="1">
      <c r="A25" s="367"/>
      <c r="B25" s="368"/>
      <c r="C25" s="349"/>
      <c r="D25" s="349"/>
      <c r="E25" s="349"/>
      <c r="F25" s="349"/>
      <c r="G25" s="349"/>
      <c r="H25" s="349"/>
      <c r="I25" s="349"/>
      <c r="J25" s="91"/>
      <c r="K25" s="353"/>
      <c r="L25" s="349"/>
    </row>
    <row r="26" spans="1:12" ht="12.75" customHeight="1">
      <c r="A26" s="365" t="s">
        <v>67</v>
      </c>
      <c r="B26" s="361" t="s">
        <v>227</v>
      </c>
      <c r="C26" s="348">
        <f>'8hr ozone status 2008 thru 2017'!D144</f>
        <v>0.071</v>
      </c>
      <c r="D26" s="348">
        <f>'8hr ozone status 2008 thru 2017'!E137</f>
        <v>40789</v>
      </c>
      <c r="E26" s="348">
        <f>'8hr ozone status 2008 thru 2017'!F144</f>
        <v>0.071</v>
      </c>
      <c r="F26" s="89">
        <f>'8hr ozone status 2008 thru 2017'!G137</f>
        <v>40787</v>
      </c>
      <c r="G26" s="348">
        <f>'8hr ozone status 2008 thru 2017'!H144</f>
        <v>0.07</v>
      </c>
      <c r="H26" s="348">
        <f>'8hr ozone status 2008 thru 2017'!I137</f>
        <v>40788</v>
      </c>
      <c r="I26" s="348">
        <f>'8hr ozone status 2008 thru 2017'!J144</f>
        <v>0.068</v>
      </c>
      <c r="J26" s="89"/>
      <c r="K26" s="352">
        <f>0.213-('8hr ozone status 2008 thru 2017'!J141+'8hr ozone status 2008 thru 2017'!J143)</f>
        <v>0.07099999999999998</v>
      </c>
      <c r="L26" s="348">
        <f>'8hr ozone status 2008 thru 2017'!N144</f>
        <v>0.07</v>
      </c>
    </row>
    <row r="27" spans="1:12" ht="12.75" customHeight="1" thickBot="1">
      <c r="A27" s="366"/>
      <c r="B27" s="362"/>
      <c r="C27" s="349"/>
      <c r="D27" s="349"/>
      <c r="E27" s="349"/>
      <c r="F27" s="91"/>
      <c r="G27" s="349"/>
      <c r="H27" s="349"/>
      <c r="I27" s="349"/>
      <c r="J27" s="91"/>
      <c r="K27" s="353"/>
      <c r="L27" s="349"/>
    </row>
    <row r="28" spans="1:12" ht="12.75" customHeight="1">
      <c r="A28" s="429" t="s">
        <v>67</v>
      </c>
      <c r="B28" s="433" t="s">
        <v>228</v>
      </c>
      <c r="C28" s="348">
        <f>'8hr ozone status 2008 thru 2017'!D159</f>
        <v>0.067</v>
      </c>
      <c r="D28" s="348">
        <f>'8hr ozone status 2008 thru 2017'!E152</f>
        <v>40729</v>
      </c>
      <c r="E28" s="348">
        <f>'8hr ozone status 2008 thru 2017'!F159</f>
        <v>0.065</v>
      </c>
      <c r="F28" s="348">
        <f>'8hr ozone status 2008 thru 2017'!G152</f>
        <v>40788</v>
      </c>
      <c r="G28" s="348">
        <f>'8hr ozone status 2008 thru 2017'!H159</f>
        <v>0.065</v>
      </c>
      <c r="H28" s="348">
        <f>'8hr ozone status 2008 thru 2017'!I152</f>
        <v>40683</v>
      </c>
      <c r="I28" s="348">
        <f>'8hr ozone status 2008 thru 2017'!J159</f>
        <v>0.064</v>
      </c>
      <c r="J28" s="89"/>
      <c r="K28" s="352">
        <f>0.213-('8hr ozone status 2008 thru 2017'!J156+'8hr ozone status 2008 thru 2017'!J158)</f>
        <v>0.08299999999999999</v>
      </c>
      <c r="L28" s="348">
        <f>'8hr ozone status 2008 thru 2017'!N159</f>
        <v>0.064</v>
      </c>
    </row>
    <row r="29" spans="1:12" ht="12.75" customHeight="1" thickBot="1">
      <c r="A29" s="430"/>
      <c r="B29" s="430"/>
      <c r="C29" s="349"/>
      <c r="D29" s="349"/>
      <c r="E29" s="349"/>
      <c r="F29" s="349"/>
      <c r="G29" s="349"/>
      <c r="H29" s="349"/>
      <c r="I29" s="349"/>
      <c r="J29" s="91"/>
      <c r="K29" s="353"/>
      <c r="L29" s="349"/>
    </row>
    <row r="30" spans="1:12" ht="12.75" customHeight="1">
      <c r="A30" s="365" t="s">
        <v>67</v>
      </c>
      <c r="B30" s="361" t="s">
        <v>225</v>
      </c>
      <c r="C30" s="348">
        <f>'8hr ozone status 2008 thru 2017'!D174</f>
        <v>0.071</v>
      </c>
      <c r="D30" s="348">
        <f>'8hr ozone status 2008 thru 2017'!E167</f>
        <v>40788</v>
      </c>
      <c r="E30" s="348">
        <f>'8hr ozone status 2008 thru 2017'!F174</f>
        <v>0.069</v>
      </c>
      <c r="F30" s="348">
        <f>'8hr ozone status 2008 thru 2017'!G167</f>
        <v>40787</v>
      </c>
      <c r="G30" s="348">
        <f>'8hr ozone status 2008 thru 2017'!H174</f>
        <v>0.069</v>
      </c>
      <c r="H30" s="348">
        <f>'8hr ozone status 2008 thru 2017'!I167</f>
        <v>40729</v>
      </c>
      <c r="I30" s="348">
        <f>'8hr ozone status 2008 thru 2017'!J174</f>
        <v>0.069</v>
      </c>
      <c r="J30" s="89"/>
      <c r="K30" s="352">
        <f>0.213-('8hr ozone status 2008 thru 2017'!J171+'8hr ozone status 2008 thru 2017'!J173)</f>
        <v>0.08299999999999999</v>
      </c>
      <c r="L30" s="348">
        <f>'8hr ozone status 2008 thru 2017'!N174</f>
        <v>0.066</v>
      </c>
    </row>
    <row r="31" spans="1:12" ht="12.75" customHeight="1" thickBot="1">
      <c r="A31" s="366"/>
      <c r="B31" s="362"/>
      <c r="C31" s="349"/>
      <c r="D31" s="349"/>
      <c r="E31" s="349"/>
      <c r="F31" s="349"/>
      <c r="G31" s="349"/>
      <c r="H31" s="349"/>
      <c r="I31" s="349"/>
      <c r="J31" s="91"/>
      <c r="K31" s="353"/>
      <c r="L31" s="349"/>
    </row>
    <row r="32" spans="1:12" ht="12.75" customHeight="1">
      <c r="A32" s="365" t="s">
        <v>67</v>
      </c>
      <c r="B32" s="361" t="s">
        <v>226</v>
      </c>
      <c r="C32" s="348">
        <f>'8hr ozone status 2008 thru 2017'!D188</f>
        <v>0.068</v>
      </c>
      <c r="D32" s="348">
        <f>'8hr ozone status 2008 thru 2017'!E181</f>
        <v>40729</v>
      </c>
      <c r="E32" s="348">
        <f>'8hr ozone status 2008 thru 2017'!F188</f>
        <v>0.067</v>
      </c>
      <c r="F32" s="348">
        <f>'8hr ozone status 2008 thru 2017'!G181</f>
        <v>40788</v>
      </c>
      <c r="G32" s="348">
        <f>'8hr ozone status 2008 thru 2017'!H188</f>
        <v>0.067</v>
      </c>
      <c r="H32" s="348">
        <f>'8hr ozone status 2008 thru 2017'!I181</f>
        <v>40787</v>
      </c>
      <c r="I32" s="348">
        <f>'8hr ozone status 2008 thru 2017'!J188</f>
        <v>0.067</v>
      </c>
      <c r="J32" s="89"/>
      <c r="K32" s="352">
        <f>0.213-('8hr ozone status 2008 thru 2017'!J185+'8hr ozone status 2008 thru 2017'!J187)</f>
        <v>0.07599999999999998</v>
      </c>
      <c r="L32" s="348">
        <f>'8hr ozone status 2008 thru 2017'!N188</f>
        <v>0.068</v>
      </c>
    </row>
    <row r="33" spans="1:12" ht="12.75" customHeight="1" thickBot="1">
      <c r="A33" s="367"/>
      <c r="B33" s="368"/>
      <c r="C33" s="349"/>
      <c r="D33" s="349"/>
      <c r="E33" s="349"/>
      <c r="F33" s="349"/>
      <c r="G33" s="349"/>
      <c r="H33" s="349"/>
      <c r="I33" s="349"/>
      <c r="J33" s="91"/>
      <c r="K33" s="353"/>
      <c r="L33" s="349"/>
    </row>
    <row r="34" spans="1:12" ht="12.75" customHeight="1">
      <c r="A34" s="429" t="s">
        <v>67</v>
      </c>
      <c r="B34" s="433" t="s">
        <v>252</v>
      </c>
      <c r="C34" s="348">
        <f>'8hr ozone status 2008 thru 2017'!D197</f>
        <v>0.067</v>
      </c>
      <c r="D34" s="180"/>
      <c r="E34" s="348">
        <f>'8hr ozone status 2008 thru 2017'!F197</f>
        <v>0.065</v>
      </c>
      <c r="F34" s="180"/>
      <c r="G34" s="348">
        <f>'8hr ozone status 2008 thru 2017'!H197</f>
        <v>0.065</v>
      </c>
      <c r="H34" s="180"/>
      <c r="I34" s="348">
        <f>'8hr ozone status 2008 thru 2017'!J197</f>
        <v>0.063</v>
      </c>
      <c r="J34" s="180"/>
      <c r="K34" s="352">
        <f>0.213-('8hr ozone status 2008 thru 2017'!J194+'8hr ozone status 2008 thru 2017'!J196)</f>
        <v>0.08099999999999999</v>
      </c>
      <c r="L34" s="348">
        <f>'8hr ozone status 2008 thru 2017'!N197</f>
        <v>0.065</v>
      </c>
    </row>
    <row r="35" spans="1:12" ht="12.75" customHeight="1" thickBot="1">
      <c r="A35" s="435"/>
      <c r="B35" s="434"/>
      <c r="C35" s="349"/>
      <c r="D35" s="180"/>
      <c r="E35" s="349"/>
      <c r="F35" s="180"/>
      <c r="G35" s="349"/>
      <c r="H35" s="180"/>
      <c r="I35" s="349"/>
      <c r="J35" s="180"/>
      <c r="K35" s="353"/>
      <c r="L35" s="349"/>
    </row>
    <row r="36" spans="1:12" ht="12.75" customHeight="1">
      <c r="A36" s="429" t="s">
        <v>72</v>
      </c>
      <c r="B36" s="431" t="s">
        <v>21</v>
      </c>
      <c r="C36" s="348">
        <f>'8hr ozone status 2008 thru 2017'!D212</f>
        <v>0.059</v>
      </c>
      <c r="D36" s="348">
        <f>'8hr ozone status 2008 thru 2017'!E205</f>
        <v>40787</v>
      </c>
      <c r="E36" s="348">
        <f>'8hr ozone status 2008 thru 2017'!F212</f>
        <v>0.059</v>
      </c>
      <c r="F36" s="348">
        <f>'8hr ozone status 2008 thru 2017'!G205</f>
        <v>40729</v>
      </c>
      <c r="G36" s="348">
        <f>'8hr ozone status 2008 thru 2017'!H212</f>
        <v>0.058</v>
      </c>
      <c r="H36" s="348">
        <f>'8hr ozone status 2008 thru 2017'!I205</f>
        <v>40701</v>
      </c>
      <c r="I36" s="348">
        <f>'8hr ozone status 2008 thru 2017'!J212</f>
        <v>0.058</v>
      </c>
      <c r="J36" s="89"/>
      <c r="K36" s="352">
        <f>0.213-('8hr ozone status 2008 thru 2017'!J209+'8hr ozone status 2008 thru 2017'!J211)</f>
        <v>0.08499999999999999</v>
      </c>
      <c r="L36" s="350">
        <f>'8hr ozone status 2008 thru 2017'!N212</f>
        <v>0.062</v>
      </c>
    </row>
    <row r="37" spans="1:12" ht="12.75" customHeight="1" thickBot="1">
      <c r="A37" s="430"/>
      <c r="B37" s="432"/>
      <c r="C37" s="349"/>
      <c r="D37" s="349"/>
      <c r="E37" s="349"/>
      <c r="F37" s="349"/>
      <c r="G37" s="349"/>
      <c r="H37" s="349"/>
      <c r="I37" s="349"/>
      <c r="J37" s="91"/>
      <c r="K37" s="353"/>
      <c r="L37" s="351"/>
    </row>
    <row r="38" spans="1:12" ht="12.75" customHeight="1">
      <c r="A38" s="365" t="s">
        <v>70</v>
      </c>
      <c r="B38" s="361" t="s">
        <v>17</v>
      </c>
      <c r="C38" s="348">
        <f>'8hr ozone status 2008 thru 2017'!D227</f>
        <v>0.073</v>
      </c>
      <c r="D38" s="348">
        <f>'8hr ozone status 2008 thru 2017'!E220</f>
        <v>40723</v>
      </c>
      <c r="E38" s="348">
        <f>'8hr ozone status 2008 thru 2017'!F227</f>
        <v>0.069</v>
      </c>
      <c r="F38" s="348">
        <f>'8hr ozone status 2008 thru 2017'!G220</f>
        <v>40730</v>
      </c>
      <c r="G38" s="348">
        <f>'8hr ozone status 2008 thru 2017'!H227</f>
        <v>0.069</v>
      </c>
      <c r="H38" s="348">
        <f>'8hr ozone status 2008 thru 2017'!I220</f>
        <v>40756</v>
      </c>
      <c r="I38" s="348">
        <f>'8hr ozone status 2008 thru 2017'!J227</f>
        <v>0.069</v>
      </c>
      <c r="J38" s="89"/>
      <c r="K38" s="352">
        <f>0.213-('8hr ozone status 2008 thru 2017'!J224+'8hr ozone status 2008 thru 2017'!J226)</f>
        <v>0.089</v>
      </c>
      <c r="L38" s="348">
        <f>'8hr ozone status 2008 thru 2017'!N227</f>
        <v>0.064</v>
      </c>
    </row>
    <row r="39" spans="1:12" ht="12.75" customHeight="1" thickBot="1">
      <c r="A39" s="367"/>
      <c r="B39" s="368"/>
      <c r="C39" s="349"/>
      <c r="D39" s="349"/>
      <c r="E39" s="349"/>
      <c r="F39" s="349"/>
      <c r="G39" s="349"/>
      <c r="H39" s="349"/>
      <c r="I39" s="349"/>
      <c r="J39" s="91"/>
      <c r="K39" s="353"/>
      <c r="L39" s="349"/>
    </row>
    <row r="40" ht="12.75" customHeight="1"/>
    <row r="41" ht="12.75" customHeight="1"/>
    <row r="42" spans="1:12" ht="18">
      <c r="A42" s="442" t="s">
        <v>137</v>
      </c>
      <c r="B42" s="428"/>
      <c r="C42" s="428"/>
      <c r="D42" s="428"/>
      <c r="E42" s="428"/>
      <c r="F42" s="428"/>
      <c r="G42" s="428"/>
      <c r="H42" s="428"/>
      <c r="I42" s="428"/>
      <c r="J42" s="428"/>
      <c r="K42" s="428"/>
      <c r="L42" s="428"/>
    </row>
    <row r="43" spans="1:12" ht="15.75">
      <c r="A43" s="427" t="s">
        <v>0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</row>
    <row r="44" ht="12.75" customHeight="1" thickBot="1"/>
    <row r="45" spans="1:12" ht="12.75" customHeight="1">
      <c r="A45" s="425" t="s">
        <v>61</v>
      </c>
      <c r="B45" s="425" t="s">
        <v>59</v>
      </c>
      <c r="C45" s="375" t="s">
        <v>3</v>
      </c>
      <c r="D45" s="120"/>
      <c r="E45" s="375" t="s">
        <v>4</v>
      </c>
      <c r="F45" s="120"/>
      <c r="G45" s="375" t="s">
        <v>5</v>
      </c>
      <c r="H45" s="120"/>
      <c r="I45" s="377" t="s">
        <v>6</v>
      </c>
      <c r="J45" s="92"/>
      <c r="K45" s="378" t="s">
        <v>60</v>
      </c>
      <c r="L45" s="380" t="s">
        <v>303</v>
      </c>
    </row>
    <row r="46" spans="1:12" ht="12.75" customHeight="1" thickBot="1">
      <c r="A46" s="426"/>
      <c r="B46" s="426"/>
      <c r="C46" s="376"/>
      <c r="D46" s="122"/>
      <c r="E46" s="376"/>
      <c r="F46" s="122"/>
      <c r="G46" s="376"/>
      <c r="H46" s="122"/>
      <c r="I46" s="376"/>
      <c r="J46" s="122"/>
      <c r="K46" s="379"/>
      <c r="L46" s="376"/>
    </row>
    <row r="47" spans="1:12" ht="12.75" customHeight="1">
      <c r="A47" s="416" t="s">
        <v>77</v>
      </c>
      <c r="B47" s="424" t="s">
        <v>171</v>
      </c>
      <c r="C47" s="350">
        <f>'8hr ozone status 2008 thru 2017'!D245</f>
        <v>0.079</v>
      </c>
      <c r="D47" s="350">
        <f>'8hr ozone status 2008 thru 2017'!E238</f>
        <v>40788</v>
      </c>
      <c r="E47" s="350">
        <f>'8hr ozone status 2008 thru 2017'!F245</f>
        <v>0.077</v>
      </c>
      <c r="F47" s="350">
        <f>'8hr ozone status 2008 thru 2017'!G238</f>
        <v>40697</v>
      </c>
      <c r="G47" s="350">
        <f>'8hr ozone status 2008 thru 2017'!H245</f>
        <v>0.075</v>
      </c>
      <c r="H47" s="350">
        <f>'8hr ozone status 2008 thru 2017'!I238</f>
        <v>40756</v>
      </c>
      <c r="I47" s="350">
        <f>'8hr ozone status 2008 thru 2017'!J245</f>
        <v>0.07</v>
      </c>
      <c r="J47" s="88"/>
      <c r="K47" s="352">
        <f>0.213-('8hr ozone status 2008 thru 2017'!J242+'8hr ozone status 2008 thru 2017'!J244)</f>
        <v>0.07899999999999999</v>
      </c>
      <c r="L47" s="348">
        <f>'8hr ozone status 2008 thru 2017'!N245</f>
        <v>0.068</v>
      </c>
    </row>
    <row r="48" spans="1:12" ht="12.75" customHeight="1" thickBot="1">
      <c r="A48" s="417"/>
      <c r="B48" s="417"/>
      <c r="C48" s="351"/>
      <c r="D48" s="351"/>
      <c r="E48" s="351"/>
      <c r="F48" s="351"/>
      <c r="G48" s="351"/>
      <c r="H48" s="351"/>
      <c r="I48" s="351"/>
      <c r="J48" s="90"/>
      <c r="K48" s="353"/>
      <c r="L48" s="349"/>
    </row>
    <row r="49" spans="1:12" ht="12.75" customHeight="1">
      <c r="A49" s="416" t="s">
        <v>77</v>
      </c>
      <c r="B49" s="424" t="s">
        <v>172</v>
      </c>
      <c r="C49" s="350">
        <f>'8hr ozone status 2008 thru 2017'!D273</f>
        <v>0.083</v>
      </c>
      <c r="D49" s="350">
        <f>'8hr ozone status 2008 thru 2017'!E266</f>
        <v>40745</v>
      </c>
      <c r="E49" s="350">
        <f>'8hr ozone status 2008 thru 2017'!F273</f>
        <v>0.075</v>
      </c>
      <c r="F49" s="350">
        <f>'8hr ozone status 2008 thru 2017'!G266</f>
        <v>40740</v>
      </c>
      <c r="G49" s="350">
        <f>'8hr ozone status 2008 thru 2017'!H273</f>
        <v>0.072</v>
      </c>
      <c r="H49" s="350">
        <f>'8hr ozone status 2008 thru 2017'!I266</f>
        <v>40697</v>
      </c>
      <c r="I49" s="350">
        <f>'8hr ozone status 2008 thru 2017'!J273</f>
        <v>0.069</v>
      </c>
      <c r="J49" s="88"/>
      <c r="K49" s="352">
        <f>0.213-('8hr ozone status 2008 thru 2017'!J270+'8hr ozone status 2008 thru 2017'!J272)</f>
        <v>0.08499999999999999</v>
      </c>
      <c r="L49" s="348">
        <f>'8hr ozone status 2008 thru 2017'!N273</f>
        <v>0.065</v>
      </c>
    </row>
    <row r="50" spans="1:12" ht="12.75" customHeight="1" thickBot="1">
      <c r="A50" s="417"/>
      <c r="B50" s="417"/>
      <c r="C50" s="351"/>
      <c r="D50" s="351"/>
      <c r="E50" s="351"/>
      <c r="F50" s="351"/>
      <c r="G50" s="351"/>
      <c r="H50" s="351"/>
      <c r="I50" s="351"/>
      <c r="J50" s="90"/>
      <c r="K50" s="353"/>
      <c r="L50" s="349"/>
    </row>
    <row r="51" spans="1:12" ht="12.75" customHeight="1">
      <c r="A51" s="420" t="s">
        <v>32</v>
      </c>
      <c r="B51" s="422" t="s">
        <v>291</v>
      </c>
      <c r="C51" s="350">
        <f>'8hr ozone status 2008 thru 2017'!D288</f>
        <v>0.084</v>
      </c>
      <c r="D51" s="350">
        <f>'8hr ozone status 2008 thru 2017'!E281</f>
        <v>40788</v>
      </c>
      <c r="E51" s="350">
        <f>'8hr ozone status 2008 thru 2017'!F288</f>
        <v>0.08</v>
      </c>
      <c r="F51" s="350">
        <f>'8hr ozone status 2008 thru 2017'!G281</f>
        <v>40745</v>
      </c>
      <c r="G51" s="350">
        <f>'8hr ozone status 2008 thru 2017'!H288</f>
        <v>0.079</v>
      </c>
      <c r="H51" s="350">
        <f>'8hr ozone status 2008 thru 2017'!I281</f>
        <v>40756</v>
      </c>
      <c r="I51" s="350">
        <f>'8hr ozone status 2008 thru 2017'!J288</f>
        <v>0.077</v>
      </c>
      <c r="J51" s="88"/>
      <c r="K51" s="352">
        <v>0.071</v>
      </c>
      <c r="L51" s="348" t="str">
        <f>'8hr ozone status 2008 thru 2017'!N288</f>
        <v>N/A</v>
      </c>
    </row>
    <row r="52" spans="1:12" ht="12.75" customHeight="1" thickBot="1">
      <c r="A52" s="421"/>
      <c r="B52" s="423"/>
      <c r="C52" s="351"/>
      <c r="D52" s="351"/>
      <c r="E52" s="351"/>
      <c r="F52" s="351"/>
      <c r="G52" s="351"/>
      <c r="H52" s="351"/>
      <c r="I52" s="351"/>
      <c r="J52" s="90"/>
      <c r="K52" s="353"/>
      <c r="L52" s="349"/>
    </row>
    <row r="53" spans="1:12" ht="12.75" customHeight="1">
      <c r="A53" s="416" t="s">
        <v>32</v>
      </c>
      <c r="B53" s="418" t="s">
        <v>230</v>
      </c>
      <c r="C53" s="350">
        <f>'8hr ozone status 2008 thru 2017'!D305</f>
        <v>0.081</v>
      </c>
      <c r="D53" s="350">
        <f>'8hr ozone status 2008 thru 2017'!E298</f>
        <v>40788</v>
      </c>
      <c r="E53" s="350">
        <f>'8hr ozone status 2008 thru 2017'!F305</f>
        <v>0.08</v>
      </c>
      <c r="F53" s="350">
        <f>'8hr ozone status 2008 thru 2017'!G298</f>
        <v>40699</v>
      </c>
      <c r="G53" s="350">
        <f>'8hr ozone status 2008 thru 2017'!H305</f>
        <v>0.073</v>
      </c>
      <c r="H53" s="350">
        <f>'8hr ozone status 2008 thru 2017'!I298</f>
        <v>40745</v>
      </c>
      <c r="I53" s="350">
        <f>'8hr ozone status 2008 thru 2017'!J305</f>
        <v>0.072</v>
      </c>
      <c r="J53" s="88"/>
      <c r="K53" s="352">
        <f>0.213-('8hr ozone status 2008 thru 2017'!J302+'8hr ozone status 2008 thru 2017'!J304)</f>
        <v>0.08399999999999999</v>
      </c>
      <c r="L53" s="348">
        <f>'8hr ozone status 2008 thru 2017'!N305</f>
        <v>0.067</v>
      </c>
    </row>
    <row r="54" spans="1:12" ht="12.75" customHeight="1" thickBot="1">
      <c r="A54" s="417"/>
      <c r="B54" s="419"/>
      <c r="C54" s="351"/>
      <c r="D54" s="351"/>
      <c r="E54" s="351"/>
      <c r="F54" s="351"/>
      <c r="G54" s="351"/>
      <c r="H54" s="351"/>
      <c r="I54" s="351"/>
      <c r="J54" s="90"/>
      <c r="K54" s="353"/>
      <c r="L54" s="349"/>
    </row>
    <row r="55" spans="1:12" ht="12.75" customHeight="1">
      <c r="A55" s="416" t="s">
        <v>78</v>
      </c>
      <c r="B55" s="418" t="s">
        <v>29</v>
      </c>
      <c r="C55" s="350">
        <f>'8hr ozone status 2008 thru 2017'!D320</f>
        <v>0.08</v>
      </c>
      <c r="D55" s="350">
        <f>'8hr ozone status 2008 thru 2017'!E313</f>
        <v>40788</v>
      </c>
      <c r="E55" s="350">
        <f>'8hr ozone status 2008 thru 2017'!F320</f>
        <v>0.079</v>
      </c>
      <c r="F55" s="350">
        <f>'8hr ozone status 2008 thru 2017'!G313</f>
        <v>40756</v>
      </c>
      <c r="G55" s="350">
        <f>'8hr ozone status 2008 thru 2017'!H320</f>
        <v>0.072</v>
      </c>
      <c r="H55" s="350">
        <f>'8hr ozone status 2008 thru 2017'!I313</f>
        <v>40745</v>
      </c>
      <c r="I55" s="350">
        <f>'8hr ozone status 2008 thru 2017'!J320</f>
        <v>0.072</v>
      </c>
      <c r="J55" s="88"/>
      <c r="K55" s="352">
        <f>0.213-('8hr ozone status 2008 thru 2017'!J317+'8hr ozone status 2008 thru 2017'!J319)</f>
        <v>0.07699999999999999</v>
      </c>
      <c r="L55" s="348">
        <f>'8hr ozone status 2008 thru 2017'!N320</f>
        <v>0.069</v>
      </c>
    </row>
    <row r="56" spans="1:12" ht="12.75" customHeight="1" thickBot="1">
      <c r="A56" s="417"/>
      <c r="B56" s="419"/>
      <c r="C56" s="351"/>
      <c r="D56" s="351"/>
      <c r="E56" s="351"/>
      <c r="F56" s="351"/>
      <c r="G56" s="351"/>
      <c r="H56" s="351"/>
      <c r="I56" s="351"/>
      <c r="J56" s="90"/>
      <c r="K56" s="353"/>
      <c r="L56" s="349"/>
    </row>
    <row r="57" spans="1:12" ht="12.75" customHeight="1">
      <c r="A57" s="416" t="s">
        <v>78</v>
      </c>
      <c r="B57" s="418" t="s">
        <v>30</v>
      </c>
      <c r="C57" s="350">
        <f>'8hr ozone status 2008 thru 2017'!D335</f>
        <v>0.081</v>
      </c>
      <c r="D57" s="350">
        <f>'8hr ozone status 2008 thru 2017'!E328</f>
        <v>40788</v>
      </c>
      <c r="E57" s="350">
        <f>'8hr ozone status 2008 thru 2017'!F335</f>
        <v>0.078</v>
      </c>
      <c r="F57" s="350">
        <f>'8hr ozone status 2008 thru 2017'!G328</f>
        <v>40699</v>
      </c>
      <c r="G57" s="350">
        <f>'8hr ozone status 2008 thru 2017'!H335</f>
        <v>0.077</v>
      </c>
      <c r="H57" s="350">
        <f>'8hr ozone status 2008 thru 2017'!I328</f>
        <v>40789</v>
      </c>
      <c r="I57" s="350">
        <f>'8hr ozone status 2008 thru 2017'!J335</f>
        <v>0.077</v>
      </c>
      <c r="J57" s="88"/>
      <c r="K57" s="352">
        <f>0.213-('8hr ozone status 2008 thru 2017'!J332+'8hr ozone status 2008 thru 2017'!J334)</f>
        <v>0.08199999999999999</v>
      </c>
      <c r="L57" s="348">
        <f>'8hr ozone status 2008 thru 2017'!N335</f>
        <v>0.069</v>
      </c>
    </row>
    <row r="58" spans="1:12" ht="12.75" customHeight="1" thickBot="1">
      <c r="A58" s="417"/>
      <c r="B58" s="419"/>
      <c r="C58" s="351"/>
      <c r="D58" s="351"/>
      <c r="E58" s="351"/>
      <c r="F58" s="351"/>
      <c r="G58" s="351"/>
      <c r="H58" s="351"/>
      <c r="I58" s="351"/>
      <c r="J58" s="90"/>
      <c r="K58" s="353"/>
      <c r="L58" s="349"/>
    </row>
    <row r="59" ht="12.75" customHeight="1"/>
    <row r="60" ht="12.75" customHeight="1"/>
    <row r="61" spans="1:12" ht="18">
      <c r="A61" s="443" t="s">
        <v>138</v>
      </c>
      <c r="B61" s="413"/>
      <c r="C61" s="413"/>
      <c r="D61" s="413"/>
      <c r="E61" s="413"/>
      <c r="F61" s="413"/>
      <c r="G61" s="413"/>
      <c r="H61" s="413"/>
      <c r="I61" s="413"/>
      <c r="J61" s="413"/>
      <c r="K61" s="413"/>
      <c r="L61" s="413"/>
    </row>
    <row r="62" spans="1:12" ht="15.75">
      <c r="A62" s="444" t="s">
        <v>0</v>
      </c>
      <c r="B62" s="413"/>
      <c r="C62" s="413"/>
      <c r="D62" s="413"/>
      <c r="E62" s="413"/>
      <c r="F62" s="413"/>
      <c r="G62" s="413"/>
      <c r="H62" s="413"/>
      <c r="I62" s="413"/>
      <c r="J62" s="413"/>
      <c r="K62" s="413"/>
      <c r="L62" s="413"/>
    </row>
    <row r="63" ht="12.75" customHeight="1" thickBot="1"/>
    <row r="64" spans="1:12" ht="12.75" customHeight="1">
      <c r="A64" s="414" t="s">
        <v>61</v>
      </c>
      <c r="B64" s="414" t="s">
        <v>59</v>
      </c>
      <c r="C64" s="375" t="s">
        <v>3</v>
      </c>
      <c r="D64" s="120"/>
      <c r="E64" s="375" t="s">
        <v>4</v>
      </c>
      <c r="F64" s="120"/>
      <c r="G64" s="375" t="s">
        <v>5</v>
      </c>
      <c r="H64" s="120"/>
      <c r="I64" s="377" t="s">
        <v>6</v>
      </c>
      <c r="J64" s="92"/>
      <c r="K64" s="378" t="s">
        <v>60</v>
      </c>
      <c r="L64" s="380" t="s">
        <v>303</v>
      </c>
    </row>
    <row r="65" spans="1:12" ht="12.75" customHeight="1" thickBot="1">
      <c r="A65" s="415"/>
      <c r="B65" s="415"/>
      <c r="C65" s="376"/>
      <c r="D65" s="122"/>
      <c r="E65" s="376"/>
      <c r="F65" s="122"/>
      <c r="G65" s="376"/>
      <c r="H65" s="122"/>
      <c r="I65" s="376"/>
      <c r="J65" s="122"/>
      <c r="K65" s="379"/>
      <c r="L65" s="376"/>
    </row>
    <row r="66" spans="1:12" ht="12.75" customHeight="1">
      <c r="A66" s="358" t="s">
        <v>63</v>
      </c>
      <c r="B66" s="360" t="s">
        <v>176</v>
      </c>
      <c r="C66" s="348">
        <f>'8hr ozone status 2008 thru 2017'!D353</f>
        <v>0.072</v>
      </c>
      <c r="D66" s="348">
        <f>'8hr ozone status 2008 thru 2017'!E346</f>
        <v>40702</v>
      </c>
      <c r="E66" s="348">
        <f>'8hr ozone status 2008 thru 2017'!F353</f>
        <v>0.07</v>
      </c>
      <c r="F66" s="348">
        <f>'8hr ozone status 2008 thru 2017'!G346</f>
        <v>40729</v>
      </c>
      <c r="G66" s="348">
        <f>'8hr ozone status 2008 thru 2017'!H353</f>
        <v>0.068</v>
      </c>
      <c r="H66" s="348">
        <f>'8hr ozone status 2008 thru 2017'!I346</f>
        <v>40741</v>
      </c>
      <c r="I66" s="348">
        <f>'8hr ozone status 2008 thru 2017'!J353</f>
        <v>0.064</v>
      </c>
      <c r="J66" s="89"/>
      <c r="K66" s="352">
        <f>0.213-('8hr ozone status 2008 thru 2017'!J350+'8hr ozone status 2008 thru 2017'!J352)</f>
        <v>0.08499999999999999</v>
      </c>
      <c r="L66" s="348">
        <f>'8hr ozone status 2008 thru 2017'!N353</f>
        <v>0.064</v>
      </c>
    </row>
    <row r="67" spans="1:12" ht="12.75" customHeight="1" thickBot="1">
      <c r="A67" s="359"/>
      <c r="B67" s="359"/>
      <c r="C67" s="349"/>
      <c r="D67" s="349"/>
      <c r="E67" s="349"/>
      <c r="F67" s="349"/>
      <c r="G67" s="349"/>
      <c r="H67" s="349"/>
      <c r="I67" s="349"/>
      <c r="J67" s="91"/>
      <c r="K67" s="353"/>
      <c r="L67" s="349"/>
    </row>
    <row r="68" spans="1:12" ht="12.75" customHeight="1">
      <c r="A68" s="358" t="s">
        <v>63</v>
      </c>
      <c r="B68" s="360" t="s">
        <v>175</v>
      </c>
      <c r="C68" s="348">
        <f>'8hr ozone status 2008 thru 2017'!D368</f>
        <v>0.071</v>
      </c>
      <c r="D68" s="348">
        <f>'8hr ozone status 2008 thru 2017'!E361</f>
        <v>40702</v>
      </c>
      <c r="E68" s="348">
        <f>'8hr ozone status 2008 thru 2017'!F368</f>
        <v>0.069</v>
      </c>
      <c r="F68" s="348">
        <f>'8hr ozone status 2008 thru 2017'!G361</f>
        <v>40729</v>
      </c>
      <c r="G68" s="348">
        <f>'8hr ozone status 2008 thru 2017'!H368</f>
        <v>0.065</v>
      </c>
      <c r="H68" s="348">
        <f>'8hr ozone status 2008 thru 2017'!I361</f>
        <v>40741</v>
      </c>
      <c r="I68" s="348">
        <f>'8hr ozone status 2008 thru 2017'!J368</f>
        <v>0.062</v>
      </c>
      <c r="J68" s="89"/>
      <c r="K68" s="352">
        <f>0.213-('8hr ozone status 2008 thru 2017'!J365+'8hr ozone status 2008 thru 2017'!J367)</f>
        <v>0.08499999999999999</v>
      </c>
      <c r="L68" s="348">
        <f>'8hr ozone status 2008 thru 2017'!N368</f>
        <v>0.063</v>
      </c>
    </row>
    <row r="69" spans="1:12" ht="12.75" customHeight="1" thickBot="1">
      <c r="A69" s="359"/>
      <c r="B69" s="359"/>
      <c r="C69" s="349"/>
      <c r="D69" s="349"/>
      <c r="E69" s="349"/>
      <c r="F69" s="349"/>
      <c r="G69" s="349"/>
      <c r="H69" s="349"/>
      <c r="I69" s="349"/>
      <c r="J69" s="91"/>
      <c r="K69" s="353"/>
      <c r="L69" s="349"/>
    </row>
    <row r="70" spans="1:12" ht="12.75" customHeight="1">
      <c r="A70" s="358" t="s">
        <v>64</v>
      </c>
      <c r="B70" s="360" t="s">
        <v>231</v>
      </c>
      <c r="C70" s="348">
        <f>'8hr ozone status 2008 thru 2017'!D383</f>
        <v>0.07</v>
      </c>
      <c r="D70" s="348">
        <f>'8hr ozone status 2008 thru 2017'!E374</f>
        <v>39991</v>
      </c>
      <c r="E70" s="348">
        <f>'8hr ozone status 2008 thru 2017'!F383</f>
        <v>0.067</v>
      </c>
      <c r="F70" s="348">
        <f>'8hr ozone status 2008 thru 2017'!G374</f>
        <v>39953</v>
      </c>
      <c r="G70" s="348">
        <f>'8hr ozone status 2008 thru 2017'!H383</f>
        <v>0.065</v>
      </c>
      <c r="H70" s="348">
        <f>'8hr ozone status 2008 thru 2017'!I374</f>
        <v>39988</v>
      </c>
      <c r="I70" s="348">
        <f>'8hr ozone status 2008 thru 2017'!J383</f>
        <v>0.061</v>
      </c>
      <c r="J70" s="89"/>
      <c r="K70" s="352">
        <f>0.213-('8hr ozone status 2008 thru 2017'!J380+'8hr ozone status 2008 thru 2017'!J382)</f>
        <v>0.093</v>
      </c>
      <c r="L70" s="348">
        <f>'8hr ozone status 2008 thru 2017'!N383</f>
        <v>0.06</v>
      </c>
    </row>
    <row r="71" spans="1:12" ht="12.75" customHeight="1" thickBot="1">
      <c r="A71" s="359"/>
      <c r="B71" s="359"/>
      <c r="C71" s="349"/>
      <c r="D71" s="349"/>
      <c r="E71" s="349"/>
      <c r="F71" s="349"/>
      <c r="G71" s="349"/>
      <c r="H71" s="349"/>
      <c r="I71" s="349"/>
      <c r="J71" s="91"/>
      <c r="K71" s="353"/>
      <c r="L71" s="349"/>
    </row>
    <row r="72" spans="1:12" ht="12.75" customHeight="1">
      <c r="A72" s="358" t="s">
        <v>283</v>
      </c>
      <c r="B72" s="360" t="s">
        <v>279</v>
      </c>
      <c r="C72" s="348">
        <f>'8hr ozone status 2008 thru 2017'!D395</f>
        <v>0.072</v>
      </c>
      <c r="D72" s="348">
        <f>'8hr ozone status 2008 thru 2017'!E376</f>
        <v>40702</v>
      </c>
      <c r="E72" s="348">
        <f>'8hr ozone status 2008 thru 2017'!F395</f>
        <v>0.069</v>
      </c>
      <c r="F72" s="348">
        <f>'8hr ozone status 2008 thru 2017'!G376</f>
        <v>40741</v>
      </c>
      <c r="G72" s="348">
        <f>'8hr ozone status 2008 thru 2017'!H395</f>
        <v>0.067</v>
      </c>
      <c r="H72" s="348">
        <f>'8hr ozone status 2008 thru 2017'!I376</f>
        <v>40700</v>
      </c>
      <c r="I72" s="348">
        <f>'8hr ozone status 2008 thru 2017'!J395</f>
        <v>0.065</v>
      </c>
      <c r="J72" s="89"/>
      <c r="K72" s="352">
        <f>0.213-('8hr ozone status 2008 thru 2017'!J392+'8hr ozone status 2008 thru 2017'!J394)</f>
        <v>0.07399999999999998</v>
      </c>
      <c r="L72" s="348">
        <f>'8hr ozone status 2008 thru 2017'!N395</f>
        <v>0.068</v>
      </c>
    </row>
    <row r="73" spans="1:12" ht="12.75" customHeight="1" thickBot="1">
      <c r="A73" s="359"/>
      <c r="B73" s="359"/>
      <c r="C73" s="349"/>
      <c r="D73" s="349"/>
      <c r="E73" s="349"/>
      <c r="F73" s="349"/>
      <c r="G73" s="349"/>
      <c r="H73" s="349"/>
      <c r="I73" s="349"/>
      <c r="J73" s="91"/>
      <c r="K73" s="353"/>
      <c r="L73" s="349"/>
    </row>
    <row r="74" ht="12.75" customHeight="1"/>
    <row r="75" ht="12.75" customHeight="1"/>
    <row r="76" spans="1:12" ht="18">
      <c r="A76" s="412" t="s">
        <v>187</v>
      </c>
      <c r="B76" s="413"/>
      <c r="C76" s="413"/>
      <c r="D76" s="413"/>
      <c r="E76" s="413"/>
      <c r="F76" s="413"/>
      <c r="G76" s="413"/>
      <c r="H76" s="413"/>
      <c r="I76" s="413"/>
      <c r="J76" s="413"/>
      <c r="K76" s="413"/>
      <c r="L76" s="413"/>
    </row>
    <row r="77" spans="1:12" ht="15.75">
      <c r="A77" s="450" t="s">
        <v>0</v>
      </c>
      <c r="B77" s="413"/>
      <c r="C77" s="413"/>
      <c r="D77" s="413"/>
      <c r="E77" s="413"/>
      <c r="F77" s="413"/>
      <c r="G77" s="413"/>
      <c r="H77" s="413"/>
      <c r="I77" s="413"/>
      <c r="J77" s="413"/>
      <c r="K77" s="413"/>
      <c r="L77" s="413"/>
    </row>
    <row r="78" ht="12.75" customHeight="1" thickBot="1"/>
    <row r="79" spans="1:12" ht="12.75" customHeight="1">
      <c r="A79" s="455" t="s">
        <v>61</v>
      </c>
      <c r="B79" s="455" t="s">
        <v>59</v>
      </c>
      <c r="C79" s="375" t="s">
        <v>3</v>
      </c>
      <c r="D79" s="120"/>
      <c r="E79" s="375" t="s">
        <v>4</v>
      </c>
      <c r="F79" s="120"/>
      <c r="G79" s="375" t="s">
        <v>5</v>
      </c>
      <c r="H79" s="120"/>
      <c r="I79" s="377" t="s">
        <v>6</v>
      </c>
      <c r="J79" s="92"/>
      <c r="K79" s="378" t="s">
        <v>60</v>
      </c>
      <c r="L79" s="380" t="s">
        <v>303</v>
      </c>
    </row>
    <row r="80" spans="1:12" ht="12.75" customHeight="1" thickBot="1">
      <c r="A80" s="456"/>
      <c r="B80" s="456"/>
      <c r="C80" s="376"/>
      <c r="D80" s="122"/>
      <c r="E80" s="376"/>
      <c r="F80" s="122"/>
      <c r="G80" s="376"/>
      <c r="H80" s="122"/>
      <c r="I80" s="376"/>
      <c r="J80" s="122"/>
      <c r="K80" s="379"/>
      <c r="L80" s="376"/>
    </row>
    <row r="81" spans="1:12" ht="12.75" customHeight="1">
      <c r="A81" s="411" t="s">
        <v>79</v>
      </c>
      <c r="B81" s="409" t="s">
        <v>35</v>
      </c>
      <c r="C81" s="348">
        <f>'8hr ozone status 2008 thru 2017'!D413</f>
        <v>0.072</v>
      </c>
      <c r="D81" s="348">
        <f>'8hr ozone status 2008 thru 2017'!E406</f>
        <v>40788</v>
      </c>
      <c r="E81" s="348">
        <f>'8hr ozone status 2008 thru 2017'!F413</f>
        <v>0.067</v>
      </c>
      <c r="F81" s="348">
        <f>'8hr ozone status 2008 thru 2017'!G406</f>
        <v>40745</v>
      </c>
      <c r="G81" s="348">
        <f>'8hr ozone status 2008 thru 2017'!H413</f>
        <v>0.067</v>
      </c>
      <c r="H81" s="348">
        <f>'8hr ozone status 2008 thru 2017'!I406</f>
        <v>40702</v>
      </c>
      <c r="I81" s="348">
        <f>'8hr ozone status 2008 thru 2017'!J413</f>
        <v>0.064</v>
      </c>
      <c r="J81" s="89"/>
      <c r="K81" s="352">
        <f>0.213-('8hr ozone status 2008 thru 2017'!J410+'8hr ozone status 2008 thru 2017'!J412)</f>
        <v>0.08299999999999999</v>
      </c>
      <c r="L81" s="348">
        <f>'8hr ozone status 2008 thru 2017'!N412</f>
        <v>0.061</v>
      </c>
    </row>
    <row r="82" spans="1:12" ht="12.75" customHeight="1" thickBot="1">
      <c r="A82" s="408"/>
      <c r="B82" s="410"/>
      <c r="C82" s="349"/>
      <c r="D82" s="349"/>
      <c r="E82" s="349"/>
      <c r="F82" s="349"/>
      <c r="G82" s="349"/>
      <c r="H82" s="349"/>
      <c r="I82" s="349"/>
      <c r="J82" s="91"/>
      <c r="K82" s="353"/>
      <c r="L82" s="349"/>
    </row>
    <row r="83" spans="1:12" ht="12.75" customHeight="1">
      <c r="A83" s="400" t="s">
        <v>88</v>
      </c>
      <c r="B83" s="405" t="s">
        <v>223</v>
      </c>
      <c r="C83" s="348">
        <f>'8hr ozone status 2008 thru 2017'!D428</f>
        <v>0.079</v>
      </c>
      <c r="D83" s="348">
        <f>'8hr ozone status 2008 thru 2017'!E421</f>
        <v>40788</v>
      </c>
      <c r="E83" s="348">
        <f>'8hr ozone status 2008 thru 2017'!F428</f>
        <v>0.069</v>
      </c>
      <c r="F83" s="348">
        <f>'8hr ozone status 2008 thru 2017'!G421</f>
        <v>40787</v>
      </c>
      <c r="G83" s="348">
        <f>'8hr ozone status 2008 thru 2017'!H428</f>
        <v>0.068</v>
      </c>
      <c r="H83" s="348">
        <f>'8hr ozone status 2008 thru 2017'!I421</f>
        <v>40702</v>
      </c>
      <c r="I83" s="348">
        <f>'8hr ozone status 2008 thru 2017'!J428</f>
        <v>0.068</v>
      </c>
      <c r="J83" s="89"/>
      <c r="K83" s="352">
        <f>0.213-('8hr ozone status 2008 thru 2017'!J424+'8hr ozone status 2008 thru 2017'!J425)</f>
        <v>0.096</v>
      </c>
      <c r="L83" s="348">
        <f>'8hr ozone status 2008 thru 2017'!N427</f>
        <v>0.062</v>
      </c>
    </row>
    <row r="84" spans="1:12" ht="12.75" customHeight="1" thickBot="1">
      <c r="A84" s="401"/>
      <c r="B84" s="406"/>
      <c r="C84" s="349"/>
      <c r="D84" s="349"/>
      <c r="E84" s="349"/>
      <c r="F84" s="349"/>
      <c r="G84" s="349"/>
      <c r="H84" s="349"/>
      <c r="I84" s="349"/>
      <c r="J84" s="91"/>
      <c r="K84" s="353"/>
      <c r="L84" s="349"/>
    </row>
    <row r="85" spans="1:12" ht="12.75" customHeight="1">
      <c r="A85" s="400" t="s">
        <v>89</v>
      </c>
      <c r="B85" s="402" t="s">
        <v>224</v>
      </c>
      <c r="C85" s="348">
        <f>'8hr ozone status 2008 thru 2017'!D443</f>
        <v>0.08</v>
      </c>
      <c r="D85" s="348">
        <f>'8hr ozone status 2008 thru 2017'!E436</f>
        <v>40788</v>
      </c>
      <c r="E85" s="348">
        <f>'8hr ozone status 2008 thru 2017'!F443</f>
        <v>0.073</v>
      </c>
      <c r="F85" s="348">
        <f>'8hr ozone status 2008 thru 2017'!G436</f>
        <v>40745</v>
      </c>
      <c r="G85" s="348">
        <f>'8hr ozone status 2008 thru 2017'!H443</f>
        <v>0.073</v>
      </c>
      <c r="H85" s="348">
        <f>'8hr ozone status 2008 thru 2017'!I436</f>
        <v>40787</v>
      </c>
      <c r="I85" s="348">
        <f>'8hr ozone status 2008 thru 2017'!J443</f>
        <v>0.072</v>
      </c>
      <c r="J85" s="89"/>
      <c r="K85" s="352">
        <f>0.213-('8hr ozone status 2008 thru 2017'!J440+'8hr ozone status 2008 thru 2017'!J442)</f>
        <v>0.07499999999999998</v>
      </c>
      <c r="L85" s="348">
        <f>'8hr ozone status 2008 thru 2017'!N443</f>
        <v>0.07</v>
      </c>
    </row>
    <row r="86" spans="1:12" ht="12.75" customHeight="1" thickBot="1">
      <c r="A86" s="401"/>
      <c r="B86" s="401"/>
      <c r="C86" s="349"/>
      <c r="D86" s="349"/>
      <c r="E86" s="349"/>
      <c r="F86" s="349"/>
      <c r="G86" s="349"/>
      <c r="H86" s="349"/>
      <c r="I86" s="349"/>
      <c r="J86" s="91"/>
      <c r="K86" s="353"/>
      <c r="L86" s="349"/>
    </row>
    <row r="87" spans="1:12" ht="12.75" customHeight="1">
      <c r="A87" s="411" t="s">
        <v>88</v>
      </c>
      <c r="B87" s="407" t="s">
        <v>232</v>
      </c>
      <c r="C87" s="348">
        <f>'8hr ozone status 2008 thru 2017'!D458</f>
        <v>0.077</v>
      </c>
      <c r="D87" s="348">
        <f>'8hr ozone status 2008 thru 2017'!E451</f>
        <v>40788</v>
      </c>
      <c r="E87" s="348">
        <f>'8hr ozone status 2008 thru 2017'!F458</f>
        <v>0.07</v>
      </c>
      <c r="F87" s="348">
        <f>'8hr ozone status 2008 thru 2017'!G451</f>
        <v>40745</v>
      </c>
      <c r="G87" s="348">
        <f>'8hr ozone status 2008 thru 2017'!H458</f>
        <v>0.07</v>
      </c>
      <c r="H87" s="348">
        <f>'8hr ozone status 2008 thru 2017'!I451</f>
        <v>40787</v>
      </c>
      <c r="I87" s="348">
        <f>'8hr ozone status 2008 thru 2017'!J458</f>
        <v>0.068</v>
      </c>
      <c r="J87" s="89"/>
      <c r="K87" s="352">
        <f>0.213-('8hr ozone status 2008 thru 2017'!J455+'8hr ozone status 2008 thru 2017'!J457)</f>
        <v>0.07799999999999999</v>
      </c>
      <c r="L87" s="348">
        <f>'8hr ozone status 2008 thru 2017'!N458</f>
        <v>0.067</v>
      </c>
    </row>
    <row r="88" spans="1:12" ht="12.75" customHeight="1" thickBot="1">
      <c r="A88" s="408"/>
      <c r="B88" s="408"/>
      <c r="C88" s="349"/>
      <c r="D88" s="349"/>
      <c r="E88" s="349"/>
      <c r="F88" s="349"/>
      <c r="G88" s="349"/>
      <c r="H88" s="349"/>
      <c r="I88" s="349"/>
      <c r="J88" s="91"/>
      <c r="K88" s="353"/>
      <c r="L88" s="349"/>
    </row>
    <row r="89" spans="1:12" ht="12.75" customHeight="1">
      <c r="A89" s="400" t="s">
        <v>89</v>
      </c>
      <c r="B89" s="402" t="s">
        <v>141</v>
      </c>
      <c r="C89" s="403">
        <f>'8hr ozone status 2008 thru 2017'!D476</f>
        <v>0.078</v>
      </c>
      <c r="D89" s="403">
        <f>'8hr ozone status 2008 thru 2017'!E469</f>
        <v>40788</v>
      </c>
      <c r="E89" s="403">
        <f>'8hr ozone status 2008 thru 2017'!F476</f>
        <v>0.073</v>
      </c>
      <c r="F89" s="403">
        <f>'8hr ozone status 2008 thru 2017'!G469</f>
        <v>40787</v>
      </c>
      <c r="G89" s="403">
        <f>'8hr ozone status 2008 thru 2017'!H476</f>
        <v>0.072</v>
      </c>
      <c r="H89" s="403">
        <f>'8hr ozone status 2008 thru 2017'!I469</f>
        <v>40745</v>
      </c>
      <c r="I89" s="403">
        <f>'8hr ozone status 2008 thru 2017'!J476</f>
        <v>0.072</v>
      </c>
      <c r="K89" s="352">
        <f>0.213-('8hr ozone status 2008 thru 2017'!J473+'8hr ozone status 2008 thru 2017'!J475)</f>
        <v>0.06899999999999998</v>
      </c>
      <c r="L89" s="403">
        <f>'8hr ozone status 2008 thru 2017'!N476</f>
        <v>0.072</v>
      </c>
    </row>
    <row r="90" spans="1:12" ht="12.75" customHeight="1" thickBot="1">
      <c r="A90" s="401"/>
      <c r="B90" s="401"/>
      <c r="C90" s="404"/>
      <c r="D90" s="404"/>
      <c r="E90" s="404"/>
      <c r="F90" s="404"/>
      <c r="G90" s="404"/>
      <c r="H90" s="404"/>
      <c r="I90" s="404"/>
      <c r="K90" s="353"/>
      <c r="L90" s="404"/>
    </row>
    <row r="91" ht="12.75" customHeight="1"/>
    <row r="92" ht="12.75" customHeight="1"/>
    <row r="93" spans="1:12" ht="18">
      <c r="A93" s="457" t="s">
        <v>186</v>
      </c>
      <c r="B93" s="413"/>
      <c r="C93" s="413"/>
      <c r="D93" s="413"/>
      <c r="E93" s="413"/>
      <c r="F93" s="413"/>
      <c r="G93" s="413"/>
      <c r="H93" s="413"/>
      <c r="I93" s="413"/>
      <c r="J93" s="413"/>
      <c r="K93" s="413"/>
      <c r="L93" s="413"/>
    </row>
    <row r="94" spans="1:12" ht="15.75">
      <c r="A94" s="451" t="s">
        <v>0</v>
      </c>
      <c r="B94" s="413"/>
      <c r="C94" s="413"/>
      <c r="D94" s="413"/>
      <c r="E94" s="413"/>
      <c r="F94" s="413"/>
      <c r="G94" s="413"/>
      <c r="H94" s="413"/>
      <c r="I94" s="413"/>
      <c r="J94" s="413"/>
      <c r="K94" s="413"/>
      <c r="L94" s="413"/>
    </row>
    <row r="95" ht="12.75" customHeight="1" thickBot="1"/>
    <row r="96" spans="1:12" ht="12.75" customHeight="1">
      <c r="A96" s="398" t="s">
        <v>61</v>
      </c>
      <c r="B96" s="398" t="s">
        <v>59</v>
      </c>
      <c r="C96" s="375" t="s">
        <v>3</v>
      </c>
      <c r="D96" s="120"/>
      <c r="E96" s="375" t="s">
        <v>4</v>
      </c>
      <c r="F96" s="120"/>
      <c r="G96" s="375" t="s">
        <v>5</v>
      </c>
      <c r="H96" s="120"/>
      <c r="I96" s="377" t="s">
        <v>6</v>
      </c>
      <c r="J96" s="92"/>
      <c r="K96" s="378" t="s">
        <v>60</v>
      </c>
      <c r="L96" s="380" t="s">
        <v>303</v>
      </c>
    </row>
    <row r="97" spans="1:12" ht="12.75" customHeight="1" thickBot="1">
      <c r="A97" s="399"/>
      <c r="B97" s="399"/>
      <c r="C97" s="376"/>
      <c r="D97" s="122"/>
      <c r="E97" s="376"/>
      <c r="F97" s="122"/>
      <c r="G97" s="376"/>
      <c r="H97" s="122"/>
      <c r="I97" s="376"/>
      <c r="J97" s="122"/>
      <c r="K97" s="379"/>
      <c r="L97" s="376"/>
    </row>
    <row r="98" spans="1:12" ht="12.75" customHeight="1">
      <c r="A98" s="394" t="s">
        <v>84</v>
      </c>
      <c r="B98" s="396" t="s">
        <v>51</v>
      </c>
      <c r="C98" s="348">
        <f>'8hr ozone status 2008 thru 2017'!D496</f>
        <v>0.063</v>
      </c>
      <c r="D98" s="348">
        <f>'8hr ozone status 2008 thru 2017'!E489</f>
        <v>40702</v>
      </c>
      <c r="E98" s="348">
        <f>'8hr ozone status 2008 thru 2017'!F496</f>
        <v>0.062</v>
      </c>
      <c r="F98" s="348">
        <f>'8hr ozone status 2008 thru 2017'!G489</f>
        <v>40787</v>
      </c>
      <c r="G98" s="348">
        <f>'8hr ozone status 2008 thru 2017'!H496</f>
        <v>0.061</v>
      </c>
      <c r="H98" s="348">
        <f>'8hr ozone status 2008 thru 2017'!I489</f>
        <v>40788</v>
      </c>
      <c r="I98" s="348">
        <f>'8hr ozone status 2008 thru 2017'!J496</f>
        <v>0.061</v>
      </c>
      <c r="J98" s="348"/>
      <c r="K98" s="352">
        <f>0.213-('8hr ozone status 2008 thru 2017'!J493+'8hr ozone status 2008 thru 2017'!J495)</f>
        <v>0.08299999999999999</v>
      </c>
      <c r="L98" s="348">
        <f>'8hr ozone status 2008 thru 2017'!N496</f>
        <v>0.063</v>
      </c>
    </row>
    <row r="99" spans="1:12" ht="12.75" customHeight="1" thickBot="1">
      <c r="A99" s="395"/>
      <c r="B99" s="397"/>
      <c r="C99" s="349"/>
      <c r="D99" s="349"/>
      <c r="E99" s="349"/>
      <c r="F99" s="349"/>
      <c r="G99" s="349"/>
      <c r="H99" s="349"/>
      <c r="I99" s="349"/>
      <c r="J99" s="349"/>
      <c r="K99" s="353"/>
      <c r="L99" s="349"/>
    </row>
    <row r="100" spans="1:12" ht="12.75" customHeight="1">
      <c r="A100" s="389" t="s">
        <v>76</v>
      </c>
      <c r="B100" s="393" t="s">
        <v>177</v>
      </c>
      <c r="C100" s="348">
        <f>'8hr ozone status 2008 thru 2017'!D511</f>
        <v>0.072</v>
      </c>
      <c r="D100" s="348">
        <f>'8hr ozone status 2008 thru 2017'!E504</f>
        <v>40724</v>
      </c>
      <c r="E100" s="348">
        <f>'8hr ozone status 2008 thru 2017'!F511</f>
        <v>0.071</v>
      </c>
      <c r="F100" s="348">
        <f>'8hr ozone status 2008 thru 2017'!G504</f>
        <v>40751</v>
      </c>
      <c r="G100" s="348">
        <f>'8hr ozone status 2008 thru 2017'!H511</f>
        <v>0.069</v>
      </c>
      <c r="H100" s="348">
        <f>'8hr ozone status 2008 thru 2017'!I504</f>
        <v>40787</v>
      </c>
      <c r="I100" s="348">
        <f>'8hr ozone status 2008 thru 2017'!J511</f>
        <v>0.068</v>
      </c>
      <c r="J100" s="348"/>
      <c r="K100" s="352">
        <f>0.213-('8hr ozone status 2008 thru 2017'!J508+'8hr ozone status 2008 thru 2017'!J510)</f>
        <v>0.07999999999999999</v>
      </c>
      <c r="L100" s="348">
        <f>'8hr ozone status 2008 thru 2017'!N511</f>
        <v>0.067</v>
      </c>
    </row>
    <row r="101" spans="1:12" ht="12.75" customHeight="1" thickBot="1">
      <c r="A101" s="390"/>
      <c r="B101" s="390"/>
      <c r="C101" s="349"/>
      <c r="D101" s="349"/>
      <c r="E101" s="349"/>
      <c r="F101" s="349"/>
      <c r="G101" s="349"/>
      <c r="H101" s="349"/>
      <c r="I101" s="349"/>
      <c r="J101" s="349"/>
      <c r="K101" s="353"/>
      <c r="L101" s="349"/>
    </row>
    <row r="102" spans="1:12" ht="12.75" customHeight="1">
      <c r="A102" s="389" t="s">
        <v>76</v>
      </c>
      <c r="B102" s="393" t="s">
        <v>47</v>
      </c>
      <c r="C102" s="348">
        <f>'8hr ozone status 2008 thru 2017'!D526</f>
        <v>0.071</v>
      </c>
      <c r="D102" s="348">
        <f>'8hr ozone status 2008 thru 2017'!E519</f>
        <v>40724</v>
      </c>
      <c r="E102" s="348">
        <f>'8hr ozone status 2008 thru 2017'!F526</f>
        <v>0.071</v>
      </c>
      <c r="F102" s="348">
        <f>'8hr ozone status 2008 thru 2017'!G519</f>
        <v>40787</v>
      </c>
      <c r="G102" s="348">
        <f>'8hr ozone status 2008 thru 2017'!H526</f>
        <v>0.068</v>
      </c>
      <c r="H102" s="348">
        <f>'8hr ozone status 2008 thru 2017'!I519</f>
        <v>40702</v>
      </c>
      <c r="I102" s="348">
        <f>'8hr ozone status 2008 thru 2017'!J526</f>
        <v>0.066</v>
      </c>
      <c r="J102" s="348"/>
      <c r="K102" s="352">
        <f>0.213-('8hr ozone status 2008 thru 2017'!J523+'8hr ozone status 2008 thru 2017'!J525)</f>
        <v>0.08399999999999999</v>
      </c>
      <c r="L102" s="348">
        <f>'8hr ozone status 2008 thru 2017'!N526</f>
        <v>0.065</v>
      </c>
    </row>
    <row r="103" spans="1:12" ht="12.75" customHeight="1" thickBot="1">
      <c r="A103" s="390"/>
      <c r="B103" s="390"/>
      <c r="C103" s="349"/>
      <c r="D103" s="349"/>
      <c r="E103" s="349"/>
      <c r="F103" s="349"/>
      <c r="G103" s="349"/>
      <c r="H103" s="349"/>
      <c r="I103" s="349"/>
      <c r="J103" s="349"/>
      <c r="K103" s="353"/>
      <c r="L103" s="349"/>
    </row>
    <row r="104" spans="1:12" ht="12.75" customHeight="1">
      <c r="A104" s="389" t="s">
        <v>90</v>
      </c>
      <c r="B104" s="391" t="s">
        <v>233</v>
      </c>
      <c r="C104" s="348">
        <f>'8hr ozone status 2008 thru 2017'!D541</f>
        <v>0.071</v>
      </c>
      <c r="D104" s="348">
        <f>'8hr ozone status 2008 thru 2017'!E534</f>
        <v>40724</v>
      </c>
      <c r="E104" s="348">
        <f>'8hr ozone status 2008 thru 2017'!F541</f>
        <v>0.069</v>
      </c>
      <c r="F104" s="348">
        <f>'8hr ozone status 2008 thru 2017'!G534</f>
        <v>40702</v>
      </c>
      <c r="G104" s="348">
        <f>'8hr ozone status 2008 thru 2017'!H541</f>
        <v>0.068</v>
      </c>
      <c r="H104" s="348">
        <f>'8hr ozone status 2008 thru 2017'!I534</f>
        <v>40697</v>
      </c>
      <c r="I104" s="348">
        <f>'8hr ozone status 2008 thru 2017'!J541</f>
        <v>0.067</v>
      </c>
      <c r="J104" s="348"/>
      <c r="K104" s="352">
        <f>0.213-('8hr ozone status 2008 thru 2017'!J538+'8hr ozone status 2008 thru 2017'!J540)</f>
        <v>0.08299999999999999</v>
      </c>
      <c r="L104" s="348">
        <f>'8hr ozone status 2008 thru 2017'!N541</f>
        <v>0.065</v>
      </c>
    </row>
    <row r="105" spans="1:12" ht="12.75" customHeight="1" thickBot="1">
      <c r="A105" s="390"/>
      <c r="B105" s="392"/>
      <c r="C105" s="349"/>
      <c r="D105" s="349"/>
      <c r="E105" s="349"/>
      <c r="F105" s="349"/>
      <c r="G105" s="349"/>
      <c r="H105" s="349"/>
      <c r="I105" s="349"/>
      <c r="J105" s="349"/>
      <c r="K105" s="353"/>
      <c r="L105" s="349"/>
    </row>
    <row r="106" ht="12.75" customHeight="1"/>
    <row r="107" ht="12.75" customHeight="1"/>
    <row r="108" spans="1:12" ht="18">
      <c r="A108" s="452" t="s">
        <v>139</v>
      </c>
      <c r="B108" s="413"/>
      <c r="C108" s="413"/>
      <c r="D108" s="413"/>
      <c r="E108" s="413"/>
      <c r="F108" s="413"/>
      <c r="G108" s="413"/>
      <c r="H108" s="413"/>
      <c r="I108" s="413"/>
      <c r="J108" s="413"/>
      <c r="K108" s="413"/>
      <c r="L108" s="413"/>
    </row>
    <row r="109" spans="1:12" ht="15.75">
      <c r="A109" s="453" t="s">
        <v>0</v>
      </c>
      <c r="B109" s="413"/>
      <c r="C109" s="413"/>
      <c r="D109" s="413"/>
      <c r="E109" s="413"/>
      <c r="F109" s="413"/>
      <c r="G109" s="413"/>
      <c r="H109" s="413"/>
      <c r="I109" s="413"/>
      <c r="J109" s="413"/>
      <c r="K109" s="413"/>
      <c r="L109" s="413"/>
    </row>
    <row r="110" ht="12.75" customHeight="1" thickBot="1"/>
    <row r="111" spans="1:12" ht="12.75" customHeight="1">
      <c r="A111" s="387" t="s">
        <v>61</v>
      </c>
      <c r="B111" s="387" t="s">
        <v>59</v>
      </c>
      <c r="C111" s="375" t="s">
        <v>3</v>
      </c>
      <c r="D111" s="120"/>
      <c r="E111" s="375" t="s">
        <v>4</v>
      </c>
      <c r="F111" s="120"/>
      <c r="G111" s="375" t="s">
        <v>5</v>
      </c>
      <c r="H111" s="120"/>
      <c r="I111" s="377" t="s">
        <v>6</v>
      </c>
      <c r="J111" s="92"/>
      <c r="K111" s="378" t="s">
        <v>60</v>
      </c>
      <c r="L111" s="380" t="s">
        <v>303</v>
      </c>
    </row>
    <row r="112" spans="1:12" ht="12.75" customHeight="1" thickBot="1">
      <c r="A112" s="388"/>
      <c r="B112" s="388"/>
      <c r="C112" s="376"/>
      <c r="D112" s="122"/>
      <c r="E112" s="376"/>
      <c r="F112" s="122"/>
      <c r="G112" s="376"/>
      <c r="H112" s="122"/>
      <c r="I112" s="376"/>
      <c r="J112" s="122"/>
      <c r="K112" s="386"/>
      <c r="L112" s="376"/>
    </row>
    <row r="113" spans="1:12" ht="12.75" customHeight="1">
      <c r="A113" s="354" t="s">
        <v>182</v>
      </c>
      <c r="B113" s="385" t="s">
        <v>43</v>
      </c>
      <c r="C113" s="348">
        <f>'8hr ozone status 2008 thru 2017'!D559</f>
        <v>0.071</v>
      </c>
      <c r="D113" s="348">
        <f>'8hr ozone status 2008 thru 2017'!E552</f>
        <v>40701</v>
      </c>
      <c r="E113" s="348">
        <f>'8hr ozone status 2008 thru 2017'!F559</f>
        <v>0.07</v>
      </c>
      <c r="F113" s="348">
        <f>'8hr ozone status 2008 thru 2017'!G552</f>
        <v>40757</v>
      </c>
      <c r="G113" s="348">
        <f>'8hr ozone status 2008 thru 2017'!H559</f>
        <v>0.069</v>
      </c>
      <c r="H113" s="348">
        <f>'8hr ozone status 2008 thru 2017'!I552</f>
        <v>40789</v>
      </c>
      <c r="I113" s="348">
        <f>'8hr ozone status 2008 thru 2017'!J559</f>
        <v>0.067</v>
      </c>
      <c r="J113" s="348"/>
      <c r="K113" s="352">
        <f>0.213-('8hr ozone status 2008 thru 2017'!J556+'8hr ozone status 2008 thru 2017'!J558)</f>
        <v>0.07699999999999999</v>
      </c>
      <c r="L113" s="350">
        <f>'8hr ozone status 2008 thru 2017'!N559</f>
        <v>0.067</v>
      </c>
    </row>
    <row r="114" spans="1:12" ht="12.75" customHeight="1" thickBot="1">
      <c r="A114" s="355"/>
      <c r="B114" s="355"/>
      <c r="C114" s="349"/>
      <c r="D114" s="349"/>
      <c r="E114" s="349"/>
      <c r="F114" s="349"/>
      <c r="G114" s="349"/>
      <c r="H114" s="349"/>
      <c r="I114" s="349"/>
      <c r="J114" s="349"/>
      <c r="K114" s="353"/>
      <c r="L114" s="351"/>
    </row>
    <row r="115" spans="1:12" ht="12.75" customHeight="1">
      <c r="A115" s="354" t="s">
        <v>287</v>
      </c>
      <c r="B115" s="356" t="s">
        <v>285</v>
      </c>
      <c r="C115" s="350">
        <f>'8hr ozone status 2008 thru 2017'!D571</f>
        <v>0.07</v>
      </c>
      <c r="D115" s="350">
        <f>'8hr ozone status 2008 thru 2017'!E577</f>
        <v>39989</v>
      </c>
      <c r="E115" s="350">
        <f>'8hr ozone status 2008 thru 2017'!F571</f>
        <v>0.068</v>
      </c>
      <c r="F115" s="350">
        <f>'8hr ozone status 2008 thru 2017'!G577</f>
        <v>39966</v>
      </c>
      <c r="G115" s="350">
        <f>'8hr ozone status 2008 thru 2017'!H571</f>
        <v>0.068</v>
      </c>
      <c r="H115" s="350">
        <f>'8hr ozone status 2008 thru 2017'!I577</f>
        <v>39965</v>
      </c>
      <c r="I115" s="350">
        <f>'8hr ozone status 2008 thru 2017'!J571</f>
        <v>0.066</v>
      </c>
      <c r="J115" s="350"/>
      <c r="K115" s="352">
        <f>0.213-('8hr ozone status 2008 thru 2017'!J568+'8hr ozone status 2008 thru 2017'!J570)</f>
        <v>0.07899999999999999</v>
      </c>
      <c r="L115" s="348">
        <f>'8hr ozone status 2008 thru 2017'!N571</f>
        <v>0.066</v>
      </c>
    </row>
    <row r="116" spans="1:12" ht="12.75" customHeight="1" thickBot="1">
      <c r="A116" s="355"/>
      <c r="B116" s="357"/>
      <c r="C116" s="351"/>
      <c r="D116" s="351"/>
      <c r="E116" s="351"/>
      <c r="F116" s="351"/>
      <c r="G116" s="351"/>
      <c r="H116" s="351"/>
      <c r="I116" s="351"/>
      <c r="J116" s="351"/>
      <c r="K116" s="353"/>
      <c r="L116" s="349"/>
    </row>
    <row r="117" spans="1:12" ht="12.75" customHeight="1">
      <c r="A117" s="354" t="s">
        <v>85</v>
      </c>
      <c r="B117" s="356" t="s">
        <v>62</v>
      </c>
      <c r="C117" s="350">
        <f>'8hr ozone status 2008 thru 2017'!D586</f>
        <v>0.071</v>
      </c>
      <c r="D117" s="350">
        <f>'8hr ozone status 2008 thru 2017'!E579</f>
        <v>40700</v>
      </c>
      <c r="E117" s="350">
        <f>'8hr ozone status 2008 thru 2017'!F586</f>
        <v>0.069</v>
      </c>
      <c r="F117" s="350">
        <f>'8hr ozone status 2008 thru 2017'!G579</f>
        <v>40703</v>
      </c>
      <c r="G117" s="350">
        <f>'8hr ozone status 2008 thru 2017'!H586</f>
        <v>0.068</v>
      </c>
      <c r="H117" s="350">
        <f>'8hr ozone status 2008 thru 2017'!I579</f>
        <v>40787</v>
      </c>
      <c r="I117" s="350">
        <f>'8hr ozone status 2008 thru 2017'!J586</f>
        <v>0.066</v>
      </c>
      <c r="J117" s="350"/>
      <c r="K117" s="352">
        <f>0.213-('8hr ozone status 2008 thru 2017'!J583+'8hr ozone status 2008 thru 2017'!J585)</f>
        <v>0.07699999999999999</v>
      </c>
      <c r="L117" s="348">
        <f>'8hr ozone status 2008 thru 2017'!N586</f>
        <v>0.067</v>
      </c>
    </row>
    <row r="118" spans="1:12" ht="12.75" customHeight="1" thickBot="1">
      <c r="A118" s="355"/>
      <c r="B118" s="357"/>
      <c r="C118" s="351"/>
      <c r="D118" s="351"/>
      <c r="E118" s="351"/>
      <c r="F118" s="351"/>
      <c r="G118" s="351"/>
      <c r="H118" s="351"/>
      <c r="I118" s="351"/>
      <c r="J118" s="351"/>
      <c r="K118" s="353"/>
      <c r="L118" s="349"/>
    </row>
    <row r="119" spans="1:12" ht="12.75" customHeight="1">
      <c r="A119" s="354" t="s">
        <v>87</v>
      </c>
      <c r="B119" s="385" t="s">
        <v>80</v>
      </c>
      <c r="C119" s="350">
        <f>'8hr ozone status 2008 thru 2017'!D601</f>
        <v>0.078</v>
      </c>
      <c r="D119" s="350">
        <f>'8hr ozone status 2008 thru 2017'!E597</f>
        <v>41855</v>
      </c>
      <c r="E119" s="350">
        <f>'8hr ozone status 2008 thru 2017'!F601</f>
        <v>0.073</v>
      </c>
      <c r="F119" s="350">
        <f>'8hr ozone status 2008 thru 2017'!G597</f>
        <v>41852</v>
      </c>
      <c r="G119" s="350">
        <f>'8hr ozone status 2008 thru 2017'!H601</f>
        <v>0.069</v>
      </c>
      <c r="H119" s="350">
        <f>'8hr ozone status 2008 thru 2017'!I597</f>
        <v>41764</v>
      </c>
      <c r="I119" s="350">
        <f>'8hr ozone status 2008 thru 2017'!J601</f>
        <v>0.068</v>
      </c>
      <c r="J119" s="350"/>
      <c r="K119" s="352">
        <f>0.213-('8hr ozone status 2008 thru 2017'!J598+'8hr ozone status 2008 thru 2017'!J600)</f>
        <v>0.07799999999999999</v>
      </c>
      <c r="L119" s="348">
        <f>'8hr ozone status 2008 thru 2017'!N601</f>
        <v>0.067</v>
      </c>
    </row>
    <row r="120" spans="1:12" ht="12.75" customHeight="1" thickBot="1">
      <c r="A120" s="355"/>
      <c r="B120" s="355"/>
      <c r="C120" s="351"/>
      <c r="D120" s="351"/>
      <c r="E120" s="351"/>
      <c r="F120" s="351"/>
      <c r="G120" s="351"/>
      <c r="H120" s="351"/>
      <c r="I120" s="351"/>
      <c r="J120" s="351"/>
      <c r="K120" s="353"/>
      <c r="L120" s="349"/>
    </row>
    <row r="121" spans="1:12" ht="12.75" customHeight="1">
      <c r="A121" s="354" t="s">
        <v>81</v>
      </c>
      <c r="B121" s="356" t="s">
        <v>179</v>
      </c>
      <c r="C121" s="350">
        <f>'8hr ozone status 2008 thru 2017'!D616</f>
        <v>0.075</v>
      </c>
      <c r="D121" s="350">
        <f>'8hr ozone status 2008 thru 2017'!E609</f>
        <v>40701</v>
      </c>
      <c r="E121" s="350">
        <f>'8hr ozone status 2008 thru 2017'!F616</f>
        <v>0.071</v>
      </c>
      <c r="F121" s="350">
        <f>'8hr ozone status 2008 thru 2017'!G609</f>
        <v>40731</v>
      </c>
      <c r="G121" s="350">
        <f>'8hr ozone status 2008 thru 2017'!H616</f>
        <v>0.068</v>
      </c>
      <c r="H121" s="350">
        <f>'8hr ozone status 2008 thru 2017'!I609</f>
        <v>40724</v>
      </c>
      <c r="I121" s="350">
        <f>'8hr ozone status 2008 thru 2017'!J616</f>
        <v>0.068</v>
      </c>
      <c r="J121" s="350"/>
      <c r="K121" s="352">
        <f>0.213-('8hr ozone status 2008 thru 2017'!J613+'8hr ozone status 2008 thru 2017'!J615)</f>
        <v>0.07499999999999998</v>
      </c>
      <c r="L121" s="350">
        <f>'8hr ozone status 2008 thru 2017'!N616</f>
        <v>0.068</v>
      </c>
    </row>
    <row r="122" spans="1:12" ht="12.75" customHeight="1" thickBot="1">
      <c r="A122" s="355"/>
      <c r="B122" s="357"/>
      <c r="C122" s="351"/>
      <c r="D122" s="351"/>
      <c r="E122" s="351"/>
      <c r="F122" s="351"/>
      <c r="G122" s="351"/>
      <c r="H122" s="351"/>
      <c r="I122" s="351"/>
      <c r="J122" s="351"/>
      <c r="K122" s="353"/>
      <c r="L122" s="351"/>
    </row>
    <row r="123" spans="1:12" ht="12.75" customHeight="1">
      <c r="A123" s="354" t="s">
        <v>81</v>
      </c>
      <c r="B123" s="385" t="s">
        <v>234</v>
      </c>
      <c r="C123" s="350">
        <f>'8hr ozone status 2008 thru 2017'!D631</f>
        <v>0.071</v>
      </c>
      <c r="D123" s="350">
        <f>'8hr ozone status 2008 thru 2017'!E624</f>
        <v>40725</v>
      </c>
      <c r="E123" s="350">
        <f>'8hr ozone status 2008 thru 2017'!F631</f>
        <v>0.07</v>
      </c>
      <c r="F123" s="350">
        <f>'8hr ozone status 2008 thru 2017'!G624</f>
        <v>40701</v>
      </c>
      <c r="G123" s="350">
        <f>'8hr ozone status 2008 thru 2017'!H631</f>
        <v>0.067</v>
      </c>
      <c r="H123" s="350">
        <f>'8hr ozone status 2008 thru 2017'!I624</f>
        <v>40726</v>
      </c>
      <c r="I123" s="350">
        <f>'8hr ozone status 2008 thru 2017'!J631</f>
        <v>0.064</v>
      </c>
      <c r="J123" s="350"/>
      <c r="K123" s="352">
        <f>0.213-('8hr ozone status 2008 thru 2017'!J628+'8hr ozone status 2008 thru 2017'!J630)</f>
        <v>0.069</v>
      </c>
      <c r="L123" s="348">
        <f>'8hr ozone status 2008 thru 2017'!N631</f>
        <v>0.069</v>
      </c>
    </row>
    <row r="124" spans="1:12" ht="12.75" customHeight="1" thickBot="1">
      <c r="A124" s="355"/>
      <c r="B124" s="355"/>
      <c r="C124" s="351"/>
      <c r="D124" s="351"/>
      <c r="E124" s="351"/>
      <c r="F124" s="351"/>
      <c r="G124" s="351"/>
      <c r="H124" s="351"/>
      <c r="I124" s="351"/>
      <c r="J124" s="351"/>
      <c r="K124" s="353"/>
      <c r="L124" s="349"/>
    </row>
    <row r="125" spans="1:12" ht="12.75" customHeight="1">
      <c r="A125" s="354" t="s">
        <v>82</v>
      </c>
      <c r="B125" s="356" t="s">
        <v>180</v>
      </c>
      <c r="C125" s="350">
        <f>'8hr ozone status 2008 thru 2017'!D648</f>
        <v>0.074</v>
      </c>
      <c r="D125" s="350">
        <f>'8hr ozone status 2008 thru 2017'!E641</f>
        <v>40725</v>
      </c>
      <c r="E125" s="350">
        <f>'8hr ozone status 2008 thru 2017'!F648</f>
        <v>0.073</v>
      </c>
      <c r="F125" s="350">
        <f>'8hr ozone status 2008 thru 2017'!G641</f>
        <v>40701</v>
      </c>
      <c r="G125" s="350">
        <f>'8hr ozone status 2008 thru 2017'!H648</f>
        <v>0.071</v>
      </c>
      <c r="H125" s="350">
        <f>'8hr ozone status 2008 thru 2017'!I641</f>
        <v>40756</v>
      </c>
      <c r="I125" s="350">
        <f>'8hr ozone status 2008 thru 2017'!J648</f>
        <v>0.068</v>
      </c>
      <c r="J125" s="350"/>
      <c r="K125" s="352">
        <f>0.213-('8hr ozone status 2008 thru 2017'!J645+'8hr ozone status 2008 thru 2017'!J647)</f>
        <v>0.07399999999999998</v>
      </c>
      <c r="L125" s="348">
        <f>'8hr ozone status 2008 thru 2017'!N648</f>
        <v>0.069</v>
      </c>
    </row>
    <row r="126" spans="1:12" ht="12.75" customHeight="1" thickBot="1">
      <c r="A126" s="355"/>
      <c r="B126" s="357"/>
      <c r="C126" s="351"/>
      <c r="D126" s="351"/>
      <c r="E126" s="351"/>
      <c r="F126" s="351"/>
      <c r="G126" s="351"/>
      <c r="H126" s="351"/>
      <c r="I126" s="351"/>
      <c r="J126" s="351"/>
      <c r="K126" s="353"/>
      <c r="L126" s="349"/>
    </row>
    <row r="127" spans="1:12" ht="12.75" customHeight="1">
      <c r="A127" s="354" t="s">
        <v>82</v>
      </c>
      <c r="B127" s="356" t="s">
        <v>181</v>
      </c>
      <c r="C127" s="350">
        <f>'8hr ozone status 2008 thru 2017'!D663</f>
        <v>0.069</v>
      </c>
      <c r="D127" s="350">
        <f>'8hr ozone status 2008 thru 2017'!E656</f>
        <v>40701</v>
      </c>
      <c r="E127" s="350">
        <f>'8hr ozone status 2008 thru 2017'!F663</f>
        <v>0.067</v>
      </c>
      <c r="F127" s="350">
        <f>'8hr ozone status 2008 thru 2017'!G656</f>
        <v>40725</v>
      </c>
      <c r="G127" s="350">
        <f>'8hr ozone status 2008 thru 2017'!H663</f>
        <v>0.066</v>
      </c>
      <c r="H127" s="350">
        <f>'8hr ozone status 2008 thru 2017'!I656</f>
        <v>40724</v>
      </c>
      <c r="I127" s="350">
        <f>'8hr ozone status 2008 thru 2017'!J663</f>
        <v>0.064</v>
      </c>
      <c r="J127" s="350"/>
      <c r="K127" s="352">
        <f>0.213-('8hr ozone status 2008 thru 2017'!J660+'8hr ozone status 2008 thru 2017'!J662)</f>
        <v>0.07899999999999999</v>
      </c>
      <c r="L127" s="348">
        <f>'8hr ozone status 2008 thru 2017'!N663</f>
        <v>0.066</v>
      </c>
    </row>
    <row r="128" spans="1:12" ht="12.75" customHeight="1" thickBot="1">
      <c r="A128" s="355"/>
      <c r="B128" s="357"/>
      <c r="C128" s="351"/>
      <c r="D128" s="351"/>
      <c r="E128" s="351"/>
      <c r="F128" s="351"/>
      <c r="G128" s="351"/>
      <c r="H128" s="351"/>
      <c r="I128" s="351"/>
      <c r="J128" s="351"/>
      <c r="K128" s="353"/>
      <c r="L128" s="349"/>
    </row>
    <row r="129" spans="1:12" ht="12.75" customHeight="1">
      <c r="A129" s="354" t="s">
        <v>82</v>
      </c>
      <c r="B129" s="356" t="s">
        <v>86</v>
      </c>
      <c r="C129" s="350">
        <f>'8hr ozone status 2008 thru 2017'!D678</f>
        <v>0.074</v>
      </c>
      <c r="D129" s="350">
        <f>'8hr ozone status 2008 thru 2017'!E671</f>
        <v>40701</v>
      </c>
      <c r="E129" s="350">
        <f>'8hr ozone status 2008 thru 2017'!F678</f>
        <v>0.073</v>
      </c>
      <c r="F129" s="350">
        <f>'8hr ozone status 2008 thru 2017'!G671</f>
        <v>40725</v>
      </c>
      <c r="G129" s="350">
        <f>'8hr ozone status 2008 thru 2017'!H678</f>
        <v>0.068</v>
      </c>
      <c r="H129" s="350">
        <f>'8hr ozone status 2008 thru 2017'!I671</f>
        <v>40696</v>
      </c>
      <c r="I129" s="350">
        <f>'8hr ozone status 2008 thru 2017'!J678</f>
        <v>0.068</v>
      </c>
      <c r="J129" s="350"/>
      <c r="K129" s="352">
        <f>0.213-('8hr ozone status 2008 thru 2017'!J675+'8hr ozone status 2008 thru 2017'!J677)</f>
        <v>0.07699999999999999</v>
      </c>
      <c r="L129" s="348">
        <f>'8hr ozone status 2008 thru 2017'!N678</f>
        <v>0.068</v>
      </c>
    </row>
    <row r="130" spans="1:12" ht="12.75" customHeight="1" thickBot="1">
      <c r="A130" s="383"/>
      <c r="B130" s="384"/>
      <c r="C130" s="351"/>
      <c r="D130" s="351"/>
      <c r="E130" s="351"/>
      <c r="F130" s="351"/>
      <c r="G130" s="351"/>
      <c r="H130" s="351"/>
      <c r="I130" s="351"/>
      <c r="J130" s="351"/>
      <c r="K130" s="353"/>
      <c r="L130" s="349"/>
    </row>
    <row r="131" ht="12.75" customHeight="1">
      <c r="A131" s="124"/>
    </row>
    <row r="132" ht="12.75" customHeight="1"/>
    <row r="133" spans="1:12" ht="18">
      <c r="A133" s="454" t="s">
        <v>140</v>
      </c>
      <c r="B133" s="413"/>
      <c r="C133" s="413"/>
      <c r="D133" s="413"/>
      <c r="E133" s="413"/>
      <c r="F133" s="413"/>
      <c r="G133" s="413"/>
      <c r="H133" s="413"/>
      <c r="I133" s="413"/>
      <c r="J133" s="413"/>
      <c r="K133" s="413"/>
      <c r="L133" s="413"/>
    </row>
    <row r="134" spans="1:12" ht="15.75">
      <c r="A134" s="449" t="s">
        <v>0</v>
      </c>
      <c r="B134" s="413"/>
      <c r="C134" s="413"/>
      <c r="D134" s="413"/>
      <c r="E134" s="413"/>
      <c r="F134" s="413"/>
      <c r="G134" s="413"/>
      <c r="H134" s="413"/>
      <c r="I134" s="413"/>
      <c r="J134" s="413"/>
      <c r="K134" s="413"/>
      <c r="L134" s="413"/>
    </row>
    <row r="135" spans="1:12" ht="12.75" customHeight="1" thickBot="1">
      <c r="A135" s="125"/>
      <c r="C135" s="101"/>
      <c r="D135" s="101"/>
      <c r="E135" s="101"/>
      <c r="F135" s="101"/>
      <c r="G135" s="101"/>
      <c r="H135" s="101"/>
      <c r="I135" s="93"/>
      <c r="J135" s="93"/>
      <c r="K135" s="101"/>
      <c r="L135" s="101"/>
    </row>
    <row r="136" spans="1:12" ht="12.75" customHeight="1">
      <c r="A136" s="381" t="s">
        <v>61</v>
      </c>
      <c r="B136" s="381" t="s">
        <v>59</v>
      </c>
      <c r="C136" s="375" t="s">
        <v>3</v>
      </c>
      <c r="D136" s="120"/>
      <c r="E136" s="375" t="s">
        <v>4</v>
      </c>
      <c r="F136" s="120"/>
      <c r="G136" s="375" t="s">
        <v>5</v>
      </c>
      <c r="H136" s="120"/>
      <c r="I136" s="377" t="s">
        <v>6</v>
      </c>
      <c r="J136" s="92"/>
      <c r="K136" s="378" t="s">
        <v>60</v>
      </c>
      <c r="L136" s="380" t="s">
        <v>303</v>
      </c>
    </row>
    <row r="137" spans="1:12" ht="12.75" customHeight="1" thickBot="1">
      <c r="A137" s="382"/>
      <c r="B137" s="382"/>
      <c r="C137" s="376"/>
      <c r="D137" s="122"/>
      <c r="E137" s="376"/>
      <c r="F137" s="122"/>
      <c r="G137" s="376"/>
      <c r="H137" s="122"/>
      <c r="I137" s="376"/>
      <c r="J137" s="122"/>
      <c r="K137" s="379"/>
      <c r="L137" s="376"/>
    </row>
    <row r="138" spans="1:12" ht="12.75" customHeight="1">
      <c r="A138" s="372" t="s">
        <v>65</v>
      </c>
      <c r="B138" s="374" t="s">
        <v>235</v>
      </c>
      <c r="C138" s="350">
        <f>'8hr ozone status 2008 thru 2017'!D697</f>
        <v>0.071</v>
      </c>
      <c r="D138" s="350">
        <f>'8hr ozone status 2008 thru 2017'!E690</f>
        <v>40700</v>
      </c>
      <c r="E138" s="350">
        <f>'8hr ozone status 2008 thru 2017'!F697</f>
        <v>0.07</v>
      </c>
      <c r="F138" s="350">
        <f>'8hr ozone status 2008 thru 2017'!G690</f>
        <v>40757</v>
      </c>
      <c r="G138" s="350">
        <f>'8hr ozone status 2008 thru 2017'!H697</f>
        <v>0.07</v>
      </c>
      <c r="H138" s="350">
        <f>'8hr ozone status 2008 thru 2017'!I690</f>
        <v>40787</v>
      </c>
      <c r="I138" s="350">
        <f>'8hr ozone status 2008 thru 2017'!J697</f>
        <v>0.068</v>
      </c>
      <c r="J138" s="348"/>
      <c r="K138" s="352">
        <f>0.213-('8hr ozone status 2008 thru 2017'!J694+'8hr ozone status 2008 thru 2017'!J696)</f>
        <v>0.067</v>
      </c>
      <c r="L138" s="350">
        <f>'8hr ozone status 2008 thru 2017'!N697</f>
        <v>0.071</v>
      </c>
    </row>
    <row r="139" spans="1:12" ht="12.75" customHeight="1" thickBot="1">
      <c r="A139" s="373"/>
      <c r="B139" s="373"/>
      <c r="C139" s="351"/>
      <c r="D139" s="351"/>
      <c r="E139" s="351"/>
      <c r="F139" s="351"/>
      <c r="G139" s="351"/>
      <c r="H139" s="351"/>
      <c r="I139" s="351"/>
      <c r="J139" s="349"/>
      <c r="K139" s="353"/>
      <c r="L139" s="351"/>
    </row>
    <row r="140" spans="1:12" ht="12.75" customHeight="1">
      <c r="A140" s="372" t="s">
        <v>66</v>
      </c>
      <c r="B140" s="374" t="s">
        <v>11</v>
      </c>
      <c r="C140" s="350">
        <f>'8hr ozone status 2008 thru 2017'!D714</f>
        <v>0.075</v>
      </c>
      <c r="D140" s="350">
        <f>'8hr ozone status 2008 thru 2017'!E707</f>
        <v>40724</v>
      </c>
      <c r="E140" s="350">
        <f>'8hr ozone status 2008 thru 2017'!F714</f>
        <v>0.075</v>
      </c>
      <c r="F140" s="350">
        <f>'8hr ozone status 2008 thru 2017'!G707</f>
        <v>40700</v>
      </c>
      <c r="G140" s="350">
        <f>'8hr ozone status 2008 thru 2017'!H714</f>
        <v>0.074</v>
      </c>
      <c r="H140" s="350">
        <f>'8hr ozone status 2008 thru 2017'!I707</f>
        <v>40787</v>
      </c>
      <c r="I140" s="350">
        <f>'8hr ozone status 2008 thru 2017'!J714</f>
        <v>0.074</v>
      </c>
      <c r="J140" s="350" t="e">
        <f>'8hr ozone status 2008 thru 2017'!#REF!</f>
        <v>#REF!</v>
      </c>
      <c r="K140" s="352">
        <f>0.213-('8hr ozone status 2008 thru 2017'!J711+'8hr ozone status 2008 thru 2017'!J713)</f>
        <v>0.07499999999999998</v>
      </c>
      <c r="L140" s="348">
        <f>'8hr ozone status 2008 thru 2017'!N714</f>
        <v>0.071</v>
      </c>
    </row>
    <row r="141" spans="1:12" ht="12.75" customHeight="1" thickBot="1">
      <c r="A141" s="373"/>
      <c r="B141" s="373"/>
      <c r="C141" s="351"/>
      <c r="D141" s="351"/>
      <c r="E141" s="351"/>
      <c r="F141" s="351"/>
      <c r="G141" s="351"/>
      <c r="H141" s="351"/>
      <c r="I141" s="351"/>
      <c r="J141" s="351"/>
      <c r="K141" s="353"/>
      <c r="L141" s="349"/>
    </row>
    <row r="142" spans="1:12" ht="12.75" customHeight="1">
      <c r="A142" s="369" t="s">
        <v>83</v>
      </c>
      <c r="B142" s="371" t="s">
        <v>46</v>
      </c>
      <c r="C142" s="348">
        <f>'8hr ozone status 2008 thru 2017'!D731</f>
        <v>0.068</v>
      </c>
      <c r="D142" s="348">
        <f>'8hr ozone status 2008 thru 2017'!E724</f>
        <v>40702</v>
      </c>
      <c r="E142" s="348">
        <f>'8hr ozone status 2008 thru 2017'!F731</f>
        <v>0.066</v>
      </c>
      <c r="F142" s="348">
        <f>'8hr ozone status 2008 thru 2017'!G724</f>
        <v>40788</v>
      </c>
      <c r="G142" s="348">
        <f>'8hr ozone status 2008 thru 2017'!H731</f>
        <v>0.065</v>
      </c>
      <c r="H142" s="348">
        <f>'8hr ozone status 2008 thru 2017'!I724</f>
        <v>40757</v>
      </c>
      <c r="I142" s="348">
        <f>'8hr ozone status 2008 thru 2017'!J731</f>
        <v>0.063</v>
      </c>
      <c r="J142" s="348"/>
      <c r="K142" s="352">
        <f>0.213-('8hr ozone status 2008 thru 2017'!J728+'8hr ozone status 2008 thru 2017'!J730)</f>
        <v>0.07899999999999999</v>
      </c>
      <c r="L142" s="348">
        <f>'8hr ozone status 2008 thru 2017'!N731</f>
        <v>0.065</v>
      </c>
    </row>
    <row r="143" spans="1:12" ht="12.75" customHeight="1" thickBot="1">
      <c r="A143" s="370"/>
      <c r="B143" s="370"/>
      <c r="C143" s="349"/>
      <c r="D143" s="349"/>
      <c r="E143" s="349"/>
      <c r="F143" s="349"/>
      <c r="G143" s="349"/>
      <c r="H143" s="349"/>
      <c r="I143" s="349"/>
      <c r="J143" s="349"/>
      <c r="K143" s="353"/>
      <c r="L143" s="349"/>
    </row>
  </sheetData>
  <sheetProtection/>
  <mergeCells count="587">
    <mergeCell ref="E34:E35"/>
    <mergeCell ref="C34:C35"/>
    <mergeCell ref="H32:H33"/>
    <mergeCell ref="A14:A15"/>
    <mergeCell ref="B14:B15"/>
    <mergeCell ref="H30:H31"/>
    <mergeCell ref="F30:F31"/>
    <mergeCell ref="E30:E31"/>
    <mergeCell ref="D30:D31"/>
    <mergeCell ref="C14:C15"/>
    <mergeCell ref="L14:L15"/>
    <mergeCell ref="K14:K15"/>
    <mergeCell ref="L34:L35"/>
    <mergeCell ref="K34:K35"/>
    <mergeCell ref="I34:I35"/>
    <mergeCell ref="L26:L27"/>
    <mergeCell ref="K26:K27"/>
    <mergeCell ref="I26:I27"/>
    <mergeCell ref="E14:E15"/>
    <mergeCell ref="G14:G15"/>
    <mergeCell ref="A32:A33"/>
    <mergeCell ref="B32:B33"/>
    <mergeCell ref="C32:C33"/>
    <mergeCell ref="D32:D33"/>
    <mergeCell ref="A26:A27"/>
    <mergeCell ref="C16:C17"/>
    <mergeCell ref="D16:D17"/>
    <mergeCell ref="E16:E17"/>
    <mergeCell ref="G34:G35"/>
    <mergeCell ref="H26:H27"/>
    <mergeCell ref="G30:G31"/>
    <mergeCell ref="K30:K31"/>
    <mergeCell ref="I30:I31"/>
    <mergeCell ref="L30:L31"/>
    <mergeCell ref="K32:K33"/>
    <mergeCell ref="L28:L29"/>
    <mergeCell ref="A133:L133"/>
    <mergeCell ref="A79:A80"/>
    <mergeCell ref="B79:B80"/>
    <mergeCell ref="A93:L93"/>
    <mergeCell ref="A81:A82"/>
    <mergeCell ref="I14:I15"/>
    <mergeCell ref="L32:L33"/>
    <mergeCell ref="E32:E33"/>
    <mergeCell ref="F32:F33"/>
    <mergeCell ref="G32:G33"/>
    <mergeCell ref="B8:B9"/>
    <mergeCell ref="C8:C9"/>
    <mergeCell ref="E8:E9"/>
    <mergeCell ref="G8:G9"/>
    <mergeCell ref="I8:I9"/>
    <mergeCell ref="A134:L134"/>
    <mergeCell ref="A77:L77"/>
    <mergeCell ref="A94:L94"/>
    <mergeCell ref="A108:L108"/>
    <mergeCell ref="A109:L109"/>
    <mergeCell ref="A61:L61"/>
    <mergeCell ref="A62:L62"/>
    <mergeCell ref="F16:F17"/>
    <mergeCell ref="K8:K9"/>
    <mergeCell ref="L8:L9"/>
    <mergeCell ref="I22:I23"/>
    <mergeCell ref="H20:H21"/>
    <mergeCell ref="A16:A17"/>
    <mergeCell ref="B16:B17"/>
    <mergeCell ref="A8:A9"/>
    <mergeCell ref="A5:L5"/>
    <mergeCell ref="A6:L6"/>
    <mergeCell ref="A42:L42"/>
    <mergeCell ref="I32:I33"/>
    <mergeCell ref="L16:L17"/>
    <mergeCell ref="H16:H17"/>
    <mergeCell ref="G16:G17"/>
    <mergeCell ref="I16:I17"/>
    <mergeCell ref="K16:K17"/>
    <mergeCell ref="G22:G23"/>
    <mergeCell ref="C18:C19"/>
    <mergeCell ref="D18:D19"/>
    <mergeCell ref="E18:E19"/>
    <mergeCell ref="H22:H23"/>
    <mergeCell ref="F18:F19"/>
    <mergeCell ref="G18:G19"/>
    <mergeCell ref="G20:G21"/>
    <mergeCell ref="A22:A23"/>
    <mergeCell ref="D22:D23"/>
    <mergeCell ref="E20:E21"/>
    <mergeCell ref="I18:I19"/>
    <mergeCell ref="K18:K19"/>
    <mergeCell ref="L18:L19"/>
    <mergeCell ref="H18:H19"/>
    <mergeCell ref="F20:F21"/>
    <mergeCell ref="A18:A19"/>
    <mergeCell ref="B18:B19"/>
    <mergeCell ref="H24:H25"/>
    <mergeCell ref="E22:E23"/>
    <mergeCell ref="F22:F23"/>
    <mergeCell ref="K22:K23"/>
    <mergeCell ref="A20:A21"/>
    <mergeCell ref="B20:B21"/>
    <mergeCell ref="C20:C21"/>
    <mergeCell ref="D20:D21"/>
    <mergeCell ref="B22:B23"/>
    <mergeCell ref="C22:C23"/>
    <mergeCell ref="D24:D25"/>
    <mergeCell ref="I24:I25"/>
    <mergeCell ref="L22:L23"/>
    <mergeCell ref="I20:I21"/>
    <mergeCell ref="K20:K21"/>
    <mergeCell ref="L20:L21"/>
    <mergeCell ref="E24:E25"/>
    <mergeCell ref="F24:F25"/>
    <mergeCell ref="G24:G25"/>
    <mergeCell ref="C28:C29"/>
    <mergeCell ref="D28:D29"/>
    <mergeCell ref="E26:E27"/>
    <mergeCell ref="I28:I29"/>
    <mergeCell ref="D26:D27"/>
    <mergeCell ref="K28:K29"/>
    <mergeCell ref="G36:G37"/>
    <mergeCell ref="A38:A39"/>
    <mergeCell ref="B38:B39"/>
    <mergeCell ref="H28:H29"/>
    <mergeCell ref="E28:E29"/>
    <mergeCell ref="F28:F29"/>
    <mergeCell ref="G28:G29"/>
    <mergeCell ref="H36:H37"/>
    <mergeCell ref="A28:A29"/>
    <mergeCell ref="B28:B29"/>
    <mergeCell ref="A36:A37"/>
    <mergeCell ref="B36:B37"/>
    <mergeCell ref="C36:C37"/>
    <mergeCell ref="D36:D37"/>
    <mergeCell ref="A30:A31"/>
    <mergeCell ref="C30:C31"/>
    <mergeCell ref="B30:B31"/>
    <mergeCell ref="B34:B35"/>
    <mergeCell ref="A34:A35"/>
    <mergeCell ref="I36:I37"/>
    <mergeCell ref="K36:K37"/>
    <mergeCell ref="L36:L37"/>
    <mergeCell ref="E36:E37"/>
    <mergeCell ref="F36:F37"/>
    <mergeCell ref="C38:C39"/>
    <mergeCell ref="D38:D39"/>
    <mergeCell ref="E38:E39"/>
    <mergeCell ref="F38:F39"/>
    <mergeCell ref="H38:H39"/>
    <mergeCell ref="I38:I39"/>
    <mergeCell ref="G38:G39"/>
    <mergeCell ref="K38:K39"/>
    <mergeCell ref="L38:L39"/>
    <mergeCell ref="A45:A46"/>
    <mergeCell ref="B45:B46"/>
    <mergeCell ref="C45:C46"/>
    <mergeCell ref="E45:E46"/>
    <mergeCell ref="A43:L43"/>
    <mergeCell ref="L45:L46"/>
    <mergeCell ref="A47:A48"/>
    <mergeCell ref="B47:B48"/>
    <mergeCell ref="C47:C48"/>
    <mergeCell ref="D47:D48"/>
    <mergeCell ref="E47:E48"/>
    <mergeCell ref="A49:A50"/>
    <mergeCell ref="B49:B50"/>
    <mergeCell ref="C49:C50"/>
    <mergeCell ref="G47:G48"/>
    <mergeCell ref="H49:H50"/>
    <mergeCell ref="I45:I46"/>
    <mergeCell ref="K45:K46"/>
    <mergeCell ref="G45:G46"/>
    <mergeCell ref="L49:L50"/>
    <mergeCell ref="I47:I48"/>
    <mergeCell ref="K47:K48"/>
    <mergeCell ref="L47:L48"/>
    <mergeCell ref="H47:H48"/>
    <mergeCell ref="C51:C52"/>
    <mergeCell ref="D51:D52"/>
    <mergeCell ref="G53:G54"/>
    <mergeCell ref="D49:D50"/>
    <mergeCell ref="E49:E50"/>
    <mergeCell ref="F49:F50"/>
    <mergeCell ref="G49:G50"/>
    <mergeCell ref="H51:H52"/>
    <mergeCell ref="K49:K50"/>
    <mergeCell ref="F51:F52"/>
    <mergeCell ref="G51:G52"/>
    <mergeCell ref="F47:F48"/>
    <mergeCell ref="A53:A54"/>
    <mergeCell ref="B53:B54"/>
    <mergeCell ref="C53:C54"/>
    <mergeCell ref="D53:D54"/>
    <mergeCell ref="H53:H54"/>
    <mergeCell ref="I49:I50"/>
    <mergeCell ref="E51:E52"/>
    <mergeCell ref="A51:A52"/>
    <mergeCell ref="F53:F54"/>
    <mergeCell ref="B51:B52"/>
    <mergeCell ref="L55:L56"/>
    <mergeCell ref="I51:I52"/>
    <mergeCell ref="K51:K52"/>
    <mergeCell ref="L51:L52"/>
    <mergeCell ref="L53:L54"/>
    <mergeCell ref="I53:I54"/>
    <mergeCell ref="K53:K54"/>
    <mergeCell ref="K55:K56"/>
    <mergeCell ref="F55:F56"/>
    <mergeCell ref="L57:L58"/>
    <mergeCell ref="E55:E56"/>
    <mergeCell ref="E53:E54"/>
    <mergeCell ref="B55:B56"/>
    <mergeCell ref="C55:C56"/>
    <mergeCell ref="D55:D56"/>
    <mergeCell ref="K57:K58"/>
    <mergeCell ref="F57:F58"/>
    <mergeCell ref="G57:G58"/>
    <mergeCell ref="H57:H58"/>
    <mergeCell ref="A55:A56"/>
    <mergeCell ref="H55:H56"/>
    <mergeCell ref="G55:G56"/>
    <mergeCell ref="I55:I56"/>
    <mergeCell ref="A57:A58"/>
    <mergeCell ref="B57:B58"/>
    <mergeCell ref="C57:C58"/>
    <mergeCell ref="D57:D58"/>
    <mergeCell ref="I57:I58"/>
    <mergeCell ref="E57:E58"/>
    <mergeCell ref="A64:A65"/>
    <mergeCell ref="B64:B65"/>
    <mergeCell ref="C64:C65"/>
    <mergeCell ref="E64:E65"/>
    <mergeCell ref="G64:G65"/>
    <mergeCell ref="I64:I65"/>
    <mergeCell ref="K64:K65"/>
    <mergeCell ref="L64:L65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K68:K69"/>
    <mergeCell ref="L68:L69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K66:K67"/>
    <mergeCell ref="L66:L67"/>
    <mergeCell ref="A72:A73"/>
    <mergeCell ref="B72:B73"/>
    <mergeCell ref="C72:C73"/>
    <mergeCell ref="D72:D73"/>
    <mergeCell ref="E72:E73"/>
    <mergeCell ref="F72:F73"/>
    <mergeCell ref="G72:G73"/>
    <mergeCell ref="K79:K80"/>
    <mergeCell ref="L79:L80"/>
    <mergeCell ref="H72:H73"/>
    <mergeCell ref="I72:I73"/>
    <mergeCell ref="K72:K73"/>
    <mergeCell ref="L72:L73"/>
    <mergeCell ref="I79:I80"/>
    <mergeCell ref="A76:L76"/>
    <mergeCell ref="B81:B82"/>
    <mergeCell ref="C81:C82"/>
    <mergeCell ref="D81:D82"/>
    <mergeCell ref="A87:A88"/>
    <mergeCell ref="G79:G80"/>
    <mergeCell ref="E79:E80"/>
    <mergeCell ref="E87:E88"/>
    <mergeCell ref="F87:F88"/>
    <mergeCell ref="C79:C80"/>
    <mergeCell ref="G81:G82"/>
    <mergeCell ref="H81:H82"/>
    <mergeCell ref="E83:E84"/>
    <mergeCell ref="F83:F84"/>
    <mergeCell ref="G83:G84"/>
    <mergeCell ref="H83:H84"/>
    <mergeCell ref="I81:I82"/>
    <mergeCell ref="I83:I84"/>
    <mergeCell ref="K81:K82"/>
    <mergeCell ref="L81:L82"/>
    <mergeCell ref="B87:B88"/>
    <mergeCell ref="C87:C88"/>
    <mergeCell ref="D87:D88"/>
    <mergeCell ref="H87:H88"/>
    <mergeCell ref="G87:G88"/>
    <mergeCell ref="E81:E82"/>
    <mergeCell ref="F81:F82"/>
    <mergeCell ref="K87:K88"/>
    <mergeCell ref="F85:F86"/>
    <mergeCell ref="H85:H86"/>
    <mergeCell ref="G85:G86"/>
    <mergeCell ref="I85:I86"/>
    <mergeCell ref="K85:K86"/>
    <mergeCell ref="L85:L86"/>
    <mergeCell ref="A83:A84"/>
    <mergeCell ref="B83:B84"/>
    <mergeCell ref="C83:C84"/>
    <mergeCell ref="D83:D84"/>
    <mergeCell ref="B85:B86"/>
    <mergeCell ref="C85:C86"/>
    <mergeCell ref="D85:D86"/>
    <mergeCell ref="A85:A86"/>
    <mergeCell ref="K83:K84"/>
    <mergeCell ref="L83:L84"/>
    <mergeCell ref="E89:E90"/>
    <mergeCell ref="F89:F90"/>
    <mergeCell ref="G89:G90"/>
    <mergeCell ref="H89:H90"/>
    <mergeCell ref="L89:L90"/>
    <mergeCell ref="E85:E86"/>
    <mergeCell ref="I87:I88"/>
    <mergeCell ref="L87:L88"/>
    <mergeCell ref="A89:A90"/>
    <mergeCell ref="B89:B90"/>
    <mergeCell ref="C89:C90"/>
    <mergeCell ref="D89:D90"/>
    <mergeCell ref="I89:I90"/>
    <mergeCell ref="K89:K90"/>
    <mergeCell ref="A96:A97"/>
    <mergeCell ref="B96:B97"/>
    <mergeCell ref="C96:C97"/>
    <mergeCell ref="E96:E97"/>
    <mergeCell ref="G96:G97"/>
    <mergeCell ref="I96:I97"/>
    <mergeCell ref="K96:K97"/>
    <mergeCell ref="L96:L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K98:K99"/>
    <mergeCell ref="L98:L99"/>
    <mergeCell ref="A102:A103"/>
    <mergeCell ref="B102:B103"/>
    <mergeCell ref="C102:C103"/>
    <mergeCell ref="D102:D103"/>
    <mergeCell ref="E102:E103"/>
    <mergeCell ref="F102:F103"/>
    <mergeCell ref="G100:G101"/>
    <mergeCell ref="H100:H101"/>
    <mergeCell ref="I100:I101"/>
    <mergeCell ref="H102:H103"/>
    <mergeCell ref="I102:I103"/>
    <mergeCell ref="J102:J103"/>
    <mergeCell ref="G102:G103"/>
    <mergeCell ref="G104:G105"/>
    <mergeCell ref="I104:I105"/>
    <mergeCell ref="H104:H105"/>
    <mergeCell ref="L102:L103"/>
    <mergeCell ref="A100:A101"/>
    <mergeCell ref="B100:B101"/>
    <mergeCell ref="C100:C101"/>
    <mergeCell ref="D100:D101"/>
    <mergeCell ref="E100:E101"/>
    <mergeCell ref="F100:F101"/>
    <mergeCell ref="A104:A105"/>
    <mergeCell ref="B104:B105"/>
    <mergeCell ref="C104:C105"/>
    <mergeCell ref="D104:D105"/>
    <mergeCell ref="E104:E105"/>
    <mergeCell ref="F104:F105"/>
    <mergeCell ref="K104:K105"/>
    <mergeCell ref="J100:J101"/>
    <mergeCell ref="K100:K101"/>
    <mergeCell ref="L104:L105"/>
    <mergeCell ref="L100:L101"/>
    <mergeCell ref="J104:J105"/>
    <mergeCell ref="K102:K103"/>
    <mergeCell ref="I111:I112"/>
    <mergeCell ref="K111:K112"/>
    <mergeCell ref="L111:L112"/>
    <mergeCell ref="A111:A112"/>
    <mergeCell ref="B111:B112"/>
    <mergeCell ref="C111:C112"/>
    <mergeCell ref="E111:E112"/>
    <mergeCell ref="G111:G112"/>
    <mergeCell ref="K113:K114"/>
    <mergeCell ref="L113:L114"/>
    <mergeCell ref="E113:E114"/>
    <mergeCell ref="F113:F114"/>
    <mergeCell ref="G113:G114"/>
    <mergeCell ref="H113:H114"/>
    <mergeCell ref="A117:A118"/>
    <mergeCell ref="B117:B118"/>
    <mergeCell ref="C117:C118"/>
    <mergeCell ref="D117:D118"/>
    <mergeCell ref="I113:I114"/>
    <mergeCell ref="J113:J114"/>
    <mergeCell ref="A113:A114"/>
    <mergeCell ref="B113:B114"/>
    <mergeCell ref="C113:C114"/>
    <mergeCell ref="D113:D114"/>
    <mergeCell ref="I117:I118"/>
    <mergeCell ref="J117:J118"/>
    <mergeCell ref="K117:K118"/>
    <mergeCell ref="L117:L118"/>
    <mergeCell ref="E117:E118"/>
    <mergeCell ref="F117:F118"/>
    <mergeCell ref="G117:G118"/>
    <mergeCell ref="H117:H118"/>
    <mergeCell ref="K119:K120"/>
    <mergeCell ref="L119:L120"/>
    <mergeCell ref="E119:E120"/>
    <mergeCell ref="F119:F120"/>
    <mergeCell ref="G119:G120"/>
    <mergeCell ref="H119:H120"/>
    <mergeCell ref="A123:A124"/>
    <mergeCell ref="B123:B124"/>
    <mergeCell ref="C123:C124"/>
    <mergeCell ref="D123:D124"/>
    <mergeCell ref="I119:I120"/>
    <mergeCell ref="J119:J120"/>
    <mergeCell ref="A119:A120"/>
    <mergeCell ref="B119:B120"/>
    <mergeCell ref="C119:C120"/>
    <mergeCell ref="D119:D120"/>
    <mergeCell ref="I123:I124"/>
    <mergeCell ref="J123:J124"/>
    <mergeCell ref="K123:K124"/>
    <mergeCell ref="L123:L124"/>
    <mergeCell ref="E123:E124"/>
    <mergeCell ref="F123:F124"/>
    <mergeCell ref="G123:G124"/>
    <mergeCell ref="H123:H124"/>
    <mergeCell ref="K121:K122"/>
    <mergeCell ref="L121:L122"/>
    <mergeCell ref="E121:E122"/>
    <mergeCell ref="F121:F122"/>
    <mergeCell ref="G121:G122"/>
    <mergeCell ref="H121:H122"/>
    <mergeCell ref="A125:A126"/>
    <mergeCell ref="B125:B126"/>
    <mergeCell ref="C125:C126"/>
    <mergeCell ref="D125:D126"/>
    <mergeCell ref="I121:I122"/>
    <mergeCell ref="J121:J122"/>
    <mergeCell ref="A121:A122"/>
    <mergeCell ref="B121:B122"/>
    <mergeCell ref="C121:C122"/>
    <mergeCell ref="D121:D122"/>
    <mergeCell ref="I125:I126"/>
    <mergeCell ref="J125:J126"/>
    <mergeCell ref="K125:K126"/>
    <mergeCell ref="L125:L126"/>
    <mergeCell ref="E125:E126"/>
    <mergeCell ref="F125:F126"/>
    <mergeCell ref="G125:G126"/>
    <mergeCell ref="H125:H126"/>
    <mergeCell ref="K129:K130"/>
    <mergeCell ref="L129:L130"/>
    <mergeCell ref="E129:E130"/>
    <mergeCell ref="F129:F130"/>
    <mergeCell ref="G129:G130"/>
    <mergeCell ref="H129:H130"/>
    <mergeCell ref="A127:A128"/>
    <mergeCell ref="B127:B128"/>
    <mergeCell ref="C127:C128"/>
    <mergeCell ref="D127:D128"/>
    <mergeCell ref="I129:I130"/>
    <mergeCell ref="J129:J130"/>
    <mergeCell ref="A129:A130"/>
    <mergeCell ref="B129:B130"/>
    <mergeCell ref="C129:C130"/>
    <mergeCell ref="D129:D130"/>
    <mergeCell ref="I127:I128"/>
    <mergeCell ref="J127:J128"/>
    <mergeCell ref="K127:K128"/>
    <mergeCell ref="L127:L128"/>
    <mergeCell ref="E127:E128"/>
    <mergeCell ref="F127:F128"/>
    <mergeCell ref="G127:G128"/>
    <mergeCell ref="H127:H128"/>
    <mergeCell ref="G136:G137"/>
    <mergeCell ref="I136:I137"/>
    <mergeCell ref="I138:I139"/>
    <mergeCell ref="K136:K137"/>
    <mergeCell ref="L136:L137"/>
    <mergeCell ref="A136:A137"/>
    <mergeCell ref="B136:B137"/>
    <mergeCell ref="C136:C137"/>
    <mergeCell ref="E136:E137"/>
    <mergeCell ref="L138:L139"/>
    <mergeCell ref="E138:E139"/>
    <mergeCell ref="F138:F139"/>
    <mergeCell ref="G138:G139"/>
    <mergeCell ref="H138:H139"/>
    <mergeCell ref="A138:A139"/>
    <mergeCell ref="B138:B139"/>
    <mergeCell ref="C138:C139"/>
    <mergeCell ref="D138:D139"/>
    <mergeCell ref="A140:A141"/>
    <mergeCell ref="B140:B141"/>
    <mergeCell ref="C140:C141"/>
    <mergeCell ref="D140:D141"/>
    <mergeCell ref="K140:K141"/>
    <mergeCell ref="L140:L141"/>
    <mergeCell ref="E140:E141"/>
    <mergeCell ref="F140:F141"/>
    <mergeCell ref="G140:G141"/>
    <mergeCell ref="H140:H141"/>
    <mergeCell ref="L142:L143"/>
    <mergeCell ref="E142:E143"/>
    <mergeCell ref="F142:F143"/>
    <mergeCell ref="G142:G143"/>
    <mergeCell ref="H142:H143"/>
    <mergeCell ref="A142:A143"/>
    <mergeCell ref="B142:B143"/>
    <mergeCell ref="C142:C143"/>
    <mergeCell ref="D142:D143"/>
    <mergeCell ref="I142:I143"/>
    <mergeCell ref="J142:J143"/>
    <mergeCell ref="K142:K143"/>
    <mergeCell ref="I140:I141"/>
    <mergeCell ref="J140:J141"/>
    <mergeCell ref="J138:J139"/>
    <mergeCell ref="K138:K139"/>
    <mergeCell ref="A10:A11"/>
    <mergeCell ref="B10:B11"/>
    <mergeCell ref="C10:C11"/>
    <mergeCell ref="H12:H13"/>
    <mergeCell ref="G12:G13"/>
    <mergeCell ref="F12:F13"/>
    <mergeCell ref="E10:E11"/>
    <mergeCell ref="K12:K13"/>
    <mergeCell ref="I12:I13"/>
    <mergeCell ref="C12:C13"/>
    <mergeCell ref="B12:B13"/>
    <mergeCell ref="L24:L25"/>
    <mergeCell ref="A12:A13"/>
    <mergeCell ref="K24:K25"/>
    <mergeCell ref="A24:A25"/>
    <mergeCell ref="B24:B25"/>
    <mergeCell ref="C24:C25"/>
    <mergeCell ref="L10:L11"/>
    <mergeCell ref="E12:E13"/>
    <mergeCell ref="D12:D13"/>
    <mergeCell ref="C26:C27"/>
    <mergeCell ref="G26:G27"/>
    <mergeCell ref="B26:B27"/>
    <mergeCell ref="G10:G11"/>
    <mergeCell ref="I10:I11"/>
    <mergeCell ref="K10:K11"/>
    <mergeCell ref="L12:L13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K70:K71"/>
    <mergeCell ref="L70:L71"/>
    <mergeCell ref="A115:A116"/>
    <mergeCell ref="B115:B116"/>
    <mergeCell ref="C115:C116"/>
    <mergeCell ref="D115:D116"/>
    <mergeCell ref="E115:E116"/>
    <mergeCell ref="L115:L116"/>
    <mergeCell ref="F115:F116"/>
    <mergeCell ref="G115:G116"/>
    <mergeCell ref="H115:H116"/>
    <mergeCell ref="I115:I116"/>
    <mergeCell ref="J115:J116"/>
    <mergeCell ref="K115:K116"/>
  </mergeCells>
  <conditionalFormatting sqref="L66:L69 L81:L90 L98:L105 L113:L114 L138:L143 L47:L58 L10:L39 L72:L73 L117:L130">
    <cfRule type="cellIs" priority="3" dxfId="0" operator="greaterThanOrEqual" stopIfTrue="1">
      <formula>0.071</formula>
    </cfRule>
  </conditionalFormatting>
  <conditionalFormatting sqref="L70:L71">
    <cfRule type="cellIs" priority="2" dxfId="0" operator="greaterThanOrEqual" stopIfTrue="1">
      <formula>0.071</formula>
    </cfRule>
  </conditionalFormatting>
  <conditionalFormatting sqref="L115:L116">
    <cfRule type="cellIs" priority="1" dxfId="0" operator="greaterThanOrEqual" stopIfTrue="1">
      <formula>0.071</formula>
    </cfRule>
  </conditionalFormatting>
  <printOptions/>
  <pageMargins left="0.25" right="0.25" top="1" bottom="1" header="0.5" footer="0.5"/>
  <pageSetup fitToHeight="5" horizontalDpi="600" verticalDpi="600" orientation="portrait" scale="95" r:id="rId1"/>
  <rowBreaks count="2" manualBreakCount="2">
    <brk id="40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janderso</dc:creator>
  <cp:keywords/>
  <dc:description/>
  <cp:lastModifiedBy>mboner</cp:lastModifiedBy>
  <cp:lastPrinted>2017-06-16T21:21:59Z</cp:lastPrinted>
  <dcterms:created xsi:type="dcterms:W3CDTF">2007-06-21T13:41:40Z</dcterms:created>
  <dcterms:modified xsi:type="dcterms:W3CDTF">2018-04-23T11:56:09Z</dcterms:modified>
  <cp:category/>
  <cp:version/>
  <cp:contentType/>
  <cp:contentStatus/>
</cp:coreProperties>
</file>