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K:\GRANTS_SHARE\Grants Team\02-Grant Template Folder\Budget\"/>
    </mc:Choice>
  </mc:AlternateContent>
  <xr:revisionPtr revIDLastSave="0" documentId="8_{7C4C2754-0CBE-4DA1-AE74-A4F4CD93237C}" xr6:coauthVersionLast="47" xr6:coauthVersionMax="47" xr10:uidLastSave="{00000000-0000-0000-0000-000000000000}"/>
  <bookViews>
    <workbookView xWindow="780" yWindow="780" windowWidth="21600" windowHeight="11295" firstSheet="7" activeTab="12" xr2:uid="{C52200A8-812D-4B4B-B229-970ABE61CB9A}"/>
  </bookViews>
  <sheets>
    <sheet name="INDEX" sheetId="22" r:id="rId1"/>
    <sheet name="Instructions" sheetId="1" r:id="rId2"/>
    <sheet name="SF424A" sheetId="23" r:id="rId3"/>
    <sheet name="Summary " sheetId="14" r:id="rId4"/>
    <sheet name="FTE's" sheetId="13" r:id="rId5"/>
    <sheet name="On-Site Consultants" sheetId="15" r:id="rId6"/>
    <sheet name="On-Site Consultant Travel" sheetId="16" r:id="rId7"/>
    <sheet name="Off-Site Consultant" sheetId="19" r:id="rId8"/>
    <sheet name="Off-Site Consultant Travel" sheetId="21" r:id="rId9"/>
    <sheet name="Equipment" sheetId="6" r:id="rId10"/>
    <sheet name="Supplies" sheetId="7" r:id="rId11"/>
    <sheet name="FTE Travel" sheetId="17" r:id="rId12"/>
    <sheet name="Other" sheetId="12" r:id="rId13"/>
    <sheet name="Contractual" sheetId="9" r:id="rId14"/>
    <sheet name="Direct Cost" sheetId="18" r:id="rId15"/>
    <sheet name="Indirect Costs" sheetId="10" r:id="rId16"/>
  </sheets>
  <definedNames>
    <definedName name="_xlnm.Print_Area" localSheetId="13">Contractual!$A$2:$M$514</definedName>
    <definedName name="_xlnm.Print_Area" localSheetId="9">Equipment!$B$1:$M$33</definedName>
    <definedName name="_xlnm.Print_Area" localSheetId="11">'FTE Travel'!$A$10:$L$70</definedName>
    <definedName name="_xlnm.Print_Area" localSheetId="4">'FTE''s'!$A$1:$M$211</definedName>
    <definedName name="_xlnm.Print_Area" localSheetId="0">INDEX!$A$1:$N$73</definedName>
    <definedName name="_xlnm.Print_Area" localSheetId="7">'Off-Site Consultant'!$A$1:$L$376</definedName>
    <definedName name="_xlnm.Print_Area" localSheetId="8">'Off-Site Consultant Travel'!$A$2:$I$58</definedName>
    <definedName name="_xlnm.Print_Area" localSheetId="6">'On-Site Consultant Travel'!$A$1:$K$69</definedName>
    <definedName name="_xlnm.Print_Area" localSheetId="5">'On-Site Consultants'!$A$1:$M$258</definedName>
    <definedName name="_xlnm.Print_Area" localSheetId="12">Other!$A$1:$M$57</definedName>
    <definedName name="_xlnm.Print_Area" localSheetId="3">'Summary '!$A$1:$M$24</definedName>
    <definedName name="_xlnm.Print_Area" localSheetId="10">Supplies!$A$1:$M$31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0" l="1"/>
  <c r="I57" i="16"/>
  <c r="I56" i="16"/>
  <c r="I55" i="16"/>
  <c r="I54" i="16"/>
  <c r="C246" i="9" l="1"/>
  <c r="C245" i="9"/>
  <c r="C244" i="9"/>
  <c r="C243" i="9"/>
  <c r="C242" i="9"/>
  <c r="C241" i="9"/>
  <c r="C240" i="9"/>
  <c r="C239" i="9"/>
  <c r="C238" i="9"/>
  <c r="C237" i="9"/>
  <c r="C236" i="9"/>
  <c r="C235" i="9"/>
  <c r="C234" i="9"/>
  <c r="C233" i="9"/>
  <c r="C232" i="9"/>
  <c r="C231" i="9"/>
  <c r="C230" i="9"/>
  <c r="C229" i="9"/>
  <c r="C228" i="9"/>
  <c r="C227" i="9"/>
  <c r="I56" i="17"/>
  <c r="H48" i="17"/>
  <c r="F12" i="6"/>
  <c r="H8" i="21"/>
  <c r="E57" i="16" l="1"/>
  <c r="F30" i="16"/>
  <c r="F29" i="16"/>
  <c r="F28" i="16"/>
  <c r="F27" i="16"/>
  <c r="H44" i="16"/>
  <c r="H17" i="16"/>
  <c r="H57" i="16"/>
  <c r="H56" i="16"/>
  <c r="H55" i="16"/>
  <c r="H54" i="16"/>
  <c r="F57" i="16"/>
  <c r="F56" i="16"/>
  <c r="F55" i="16"/>
  <c r="F54" i="16"/>
  <c r="H53" i="16"/>
  <c r="F53" i="16"/>
  <c r="H48" i="16"/>
  <c r="H47" i="16"/>
  <c r="H46" i="16"/>
  <c r="H45" i="16"/>
  <c r="F26" i="16" l="1"/>
  <c r="G145" i="13" l="1"/>
  <c r="I147" i="13"/>
  <c r="I204" i="13"/>
  <c r="I203" i="13"/>
  <c r="I202" i="13"/>
  <c r="I201" i="13"/>
  <c r="I200" i="13"/>
  <c r="I199" i="13"/>
  <c r="I198" i="13"/>
  <c r="I197" i="13"/>
  <c r="I196" i="13"/>
  <c r="I195" i="13"/>
  <c r="I194" i="13"/>
  <c r="I193" i="13"/>
  <c r="I192" i="13"/>
  <c r="I191" i="13"/>
  <c r="I190" i="13"/>
  <c r="I189" i="13"/>
  <c r="I188" i="13"/>
  <c r="I187" i="13"/>
  <c r="I186" i="13"/>
  <c r="I185" i="13"/>
  <c r="I184" i="13"/>
  <c r="I183" i="13"/>
  <c r="I182" i="13"/>
  <c r="I181" i="13"/>
  <c r="I180" i="13"/>
  <c r="I179" i="13"/>
  <c r="I178" i="13"/>
  <c r="I177" i="13"/>
  <c r="I176" i="13"/>
  <c r="I175" i="13"/>
  <c r="I174" i="13"/>
  <c r="I173" i="13"/>
  <c r="I172" i="13"/>
  <c r="I171" i="13"/>
  <c r="I170" i="13"/>
  <c r="I169" i="13"/>
  <c r="I168" i="13"/>
  <c r="I167" i="13"/>
  <c r="I166" i="13"/>
  <c r="I165" i="13"/>
  <c r="I164" i="13"/>
  <c r="I163" i="13"/>
  <c r="I162" i="13"/>
  <c r="I161" i="13"/>
  <c r="I160" i="13"/>
  <c r="I159" i="13"/>
  <c r="I158" i="13"/>
  <c r="I157" i="13"/>
  <c r="I156" i="13"/>
  <c r="I155" i="13"/>
  <c r="I154" i="13"/>
  <c r="I153" i="13"/>
  <c r="I152" i="13"/>
  <c r="I151" i="13"/>
  <c r="I150" i="13"/>
  <c r="I149" i="13"/>
  <c r="I148" i="13"/>
  <c r="I146"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I145" i="13"/>
  <c r="F22" i="13"/>
  <c r="B72" i="13"/>
  <c r="E204" i="13"/>
  <c r="E203" i="13"/>
  <c r="C204" i="13"/>
  <c r="C203" i="13"/>
  <c r="E145" i="13"/>
  <c r="C145" i="13"/>
  <c r="E202" i="13" l="1"/>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C202" i="13"/>
  <c r="C201" i="13"/>
  <c r="C200" i="13"/>
  <c r="C199" i="13"/>
  <c r="C198" i="13"/>
  <c r="C197" i="13"/>
  <c r="C196" i="13"/>
  <c r="C195" i="13"/>
  <c r="C194" i="13"/>
  <c r="C193" i="13"/>
  <c r="C192" i="13"/>
  <c r="C191" i="13"/>
  <c r="C190" i="13"/>
  <c r="C189" i="13"/>
  <c r="C188" i="13"/>
  <c r="C187" i="13"/>
  <c r="C186" i="13"/>
  <c r="C185" i="13"/>
  <c r="C184" i="13"/>
  <c r="C183" i="13"/>
  <c r="C182" i="13"/>
  <c r="C181" i="13"/>
  <c r="C180" i="13"/>
  <c r="C179" i="13"/>
  <c r="C178" i="13"/>
  <c r="C177" i="13"/>
  <c r="C176" i="13"/>
  <c r="C175" i="13"/>
  <c r="C174" i="13"/>
  <c r="C173" i="13"/>
  <c r="C172" i="13"/>
  <c r="C171" i="13"/>
  <c r="C170" i="13"/>
  <c r="C169" i="13"/>
  <c r="C168" i="13"/>
  <c r="C167" i="13"/>
  <c r="C166" i="13"/>
  <c r="C165" i="13"/>
  <c r="C164" i="13"/>
  <c r="C163" i="13"/>
  <c r="C162" i="13"/>
  <c r="C161" i="13"/>
  <c r="C160" i="13"/>
  <c r="C159" i="13"/>
  <c r="C158" i="13"/>
  <c r="C157" i="13"/>
  <c r="C156" i="13"/>
  <c r="C155" i="13"/>
  <c r="C154" i="13"/>
  <c r="C153" i="13"/>
  <c r="C152" i="13"/>
  <c r="C151" i="13"/>
  <c r="C150" i="13"/>
  <c r="C149" i="13"/>
  <c r="C148" i="13"/>
  <c r="C147" i="13"/>
  <c r="C146" i="13"/>
  <c r="F33" i="13"/>
  <c r="H33" i="13" s="1"/>
  <c r="H18" i="14"/>
  <c r="H12" i="18" s="1"/>
  <c r="C205" i="13" l="1"/>
  <c r="G42" i="23"/>
  <c r="B130" i="15" l="1"/>
  <c r="H130" i="15" s="1"/>
  <c r="B119" i="15"/>
  <c r="H119" i="15" s="1"/>
  <c r="B108" i="15"/>
  <c r="H108" i="15" s="1"/>
  <c r="B97" i="15"/>
  <c r="H97" i="15" s="1"/>
  <c r="B86" i="15"/>
  <c r="H86" i="15" s="1"/>
  <c r="B75" i="15"/>
  <c r="H75" i="15" s="1"/>
  <c r="B64" i="15"/>
  <c r="H64" i="15" s="1"/>
  <c r="B53" i="15"/>
  <c r="H53" i="15" s="1"/>
  <c r="I246" i="9"/>
  <c r="I245" i="9"/>
  <c r="I243" i="9"/>
  <c r="I242" i="9"/>
  <c r="I241" i="9"/>
  <c r="I240" i="9"/>
  <c r="H246" i="9"/>
  <c r="H245" i="9"/>
  <c r="H244" i="9"/>
  <c r="H243" i="9"/>
  <c r="H242" i="9"/>
  <c r="H241" i="9"/>
  <c r="H240" i="9"/>
  <c r="G35" i="9"/>
  <c r="G34" i="9"/>
  <c r="G33" i="9"/>
  <c r="E35" i="9"/>
  <c r="E34" i="9"/>
  <c r="E33" i="9"/>
  <c r="E32" i="9"/>
  <c r="G32" i="9" s="1"/>
  <c r="E31" i="9"/>
  <c r="G31" i="9" s="1"/>
  <c r="E30" i="9"/>
  <c r="G30" i="9" s="1"/>
  <c r="E29" i="9"/>
  <c r="G29" i="9" s="1"/>
  <c r="E28" i="9"/>
  <c r="G28" i="9" s="1"/>
  <c r="E17" i="9"/>
  <c r="C35" i="9"/>
  <c r="C34" i="9"/>
  <c r="C33" i="9"/>
  <c r="C32" i="9"/>
  <c r="C31" i="9"/>
  <c r="C30" i="9"/>
  <c r="C29" i="9"/>
  <c r="C28" i="9"/>
  <c r="C27" i="9"/>
  <c r="C26" i="9"/>
  <c r="C25" i="9"/>
  <c r="C24" i="9"/>
  <c r="C23" i="9"/>
  <c r="C22" i="9"/>
  <c r="C21" i="9"/>
  <c r="C20" i="9"/>
  <c r="C19" i="9"/>
  <c r="C18" i="9"/>
  <c r="C17" i="9"/>
  <c r="F71" i="13"/>
  <c r="F70" i="13"/>
  <c r="F69" i="13"/>
  <c r="F68" i="13"/>
  <c r="B201" i="13" s="1"/>
  <c r="F201" i="13" s="1"/>
  <c r="F67" i="13"/>
  <c r="B200" i="13" s="1"/>
  <c r="F200" i="13" s="1"/>
  <c r="F66" i="13"/>
  <c r="B199" i="13" s="1"/>
  <c r="F199" i="13" s="1"/>
  <c r="F65" i="13"/>
  <c r="B198" i="13" s="1"/>
  <c r="F198" i="13" s="1"/>
  <c r="F64" i="13"/>
  <c r="B197" i="13" s="1"/>
  <c r="F197" i="13" s="1"/>
  <c r="F63" i="13"/>
  <c r="B196" i="13" s="1"/>
  <c r="F196" i="13" s="1"/>
  <c r="F62" i="13"/>
  <c r="F61" i="13"/>
  <c r="B194" i="13" s="1"/>
  <c r="F194" i="13" s="1"/>
  <c r="F60" i="13"/>
  <c r="B193" i="13" s="1"/>
  <c r="F193" i="13" s="1"/>
  <c r="F59" i="13"/>
  <c r="B192" i="13" s="1"/>
  <c r="F192" i="13" s="1"/>
  <c r="F58" i="13"/>
  <c r="B191" i="13" s="1"/>
  <c r="F191" i="13" s="1"/>
  <c r="F57" i="13"/>
  <c r="B190" i="13" s="1"/>
  <c r="F190" i="13" s="1"/>
  <c r="F56" i="13"/>
  <c r="B189" i="13" s="1"/>
  <c r="F189" i="13" s="1"/>
  <c r="F55" i="13"/>
  <c r="B188" i="13" s="1"/>
  <c r="F188" i="13" s="1"/>
  <c r="F54" i="13"/>
  <c r="B187" i="13" s="1"/>
  <c r="F187" i="13" s="1"/>
  <c r="F53" i="13"/>
  <c r="B186" i="13" s="1"/>
  <c r="F186" i="13" s="1"/>
  <c r="F52" i="13"/>
  <c r="B185" i="13" s="1"/>
  <c r="F185" i="13" s="1"/>
  <c r="F51" i="13"/>
  <c r="B184" i="13" s="1"/>
  <c r="F184" i="13" s="1"/>
  <c r="F50" i="13"/>
  <c r="B183" i="13" s="1"/>
  <c r="F183" i="13" s="1"/>
  <c r="F49" i="13"/>
  <c r="B182" i="13" s="1"/>
  <c r="F182" i="13" s="1"/>
  <c r="F48" i="13"/>
  <c r="B181" i="13" s="1"/>
  <c r="F181" i="13" s="1"/>
  <c r="F47" i="13"/>
  <c r="B180" i="13" s="1"/>
  <c r="F180" i="13" s="1"/>
  <c r="F46" i="13"/>
  <c r="B179" i="13" s="1"/>
  <c r="F179" i="13" s="1"/>
  <c r="F45" i="13"/>
  <c r="B178" i="13" s="1"/>
  <c r="F178" i="13" s="1"/>
  <c r="F44" i="13"/>
  <c r="B177" i="13" s="1"/>
  <c r="F177" i="13" s="1"/>
  <c r="F43" i="13"/>
  <c r="B176" i="13" s="1"/>
  <c r="F176" i="13" s="1"/>
  <c r="F42" i="13"/>
  <c r="B175" i="13" s="1"/>
  <c r="F175" i="13" s="1"/>
  <c r="F41" i="13"/>
  <c r="B174" i="13" s="1"/>
  <c r="F174" i="13" s="1"/>
  <c r="F40" i="13"/>
  <c r="B173" i="13" s="1"/>
  <c r="F173" i="13" s="1"/>
  <c r="A136" i="13"/>
  <c r="A204" i="13" s="1"/>
  <c r="A135" i="13"/>
  <c r="A203" i="13" s="1"/>
  <c r="A134" i="13"/>
  <c r="A202" i="13" s="1"/>
  <c r="A133" i="13"/>
  <c r="A201" i="13" s="1"/>
  <c r="A132" i="13"/>
  <c r="A200" i="13" s="1"/>
  <c r="A131" i="13"/>
  <c r="A199" i="13" s="1"/>
  <c r="A130" i="13"/>
  <c r="A198" i="13" s="1"/>
  <c r="A129" i="13"/>
  <c r="A197" i="13" s="1"/>
  <c r="A128" i="13"/>
  <c r="A196" i="13" s="1"/>
  <c r="A127" i="13"/>
  <c r="A195" i="13" s="1"/>
  <c r="A126" i="13"/>
  <c r="A194" i="13" s="1"/>
  <c r="A125" i="13"/>
  <c r="A193" i="13" s="1"/>
  <c r="A124" i="13"/>
  <c r="A192" i="13" s="1"/>
  <c r="A123" i="13"/>
  <c r="A191" i="13" s="1"/>
  <c r="A122" i="13"/>
  <c r="A190" i="13" s="1"/>
  <c r="A121" i="13"/>
  <c r="A189" i="13" s="1"/>
  <c r="A120" i="13"/>
  <c r="A188" i="13" s="1"/>
  <c r="A119" i="13"/>
  <c r="A187" i="13" s="1"/>
  <c r="A118" i="13"/>
  <c r="A186" i="13" s="1"/>
  <c r="A117" i="13"/>
  <c r="A185" i="13" s="1"/>
  <c r="A116" i="13"/>
  <c r="A184" i="13" s="1"/>
  <c r="A115" i="13"/>
  <c r="A183" i="13" s="1"/>
  <c r="A114" i="13"/>
  <c r="A182" i="13" s="1"/>
  <c r="A113" i="13"/>
  <c r="A181" i="13" s="1"/>
  <c r="A112" i="13"/>
  <c r="A180" i="13" s="1"/>
  <c r="A111" i="13"/>
  <c r="A179" i="13" s="1"/>
  <c r="A110" i="13"/>
  <c r="A178" i="13" s="1"/>
  <c r="A109" i="13"/>
  <c r="A177" i="13" s="1"/>
  <c r="A108" i="13"/>
  <c r="A176" i="13" s="1"/>
  <c r="A107" i="13"/>
  <c r="A175" i="13" s="1"/>
  <c r="A106" i="13"/>
  <c r="A174" i="13" s="1"/>
  <c r="A105" i="13"/>
  <c r="A173" i="13" s="1"/>
  <c r="A104" i="13"/>
  <c r="A172" i="13" s="1"/>
  <c r="F29" i="17"/>
  <c r="F28" i="17"/>
  <c r="F27" i="17"/>
  <c r="F26" i="17"/>
  <c r="F25" i="17"/>
  <c r="G29" i="17"/>
  <c r="G28" i="17"/>
  <c r="G27" i="17"/>
  <c r="G26" i="17"/>
  <c r="G25" i="17"/>
  <c r="C29" i="7"/>
  <c r="C28" i="7"/>
  <c r="C27" i="7"/>
  <c r="C26" i="7"/>
  <c r="C25" i="7"/>
  <c r="C27" i="6"/>
  <c r="C26" i="6"/>
  <c r="C25" i="6"/>
  <c r="C24" i="6"/>
  <c r="C23" i="6"/>
  <c r="C16" i="9"/>
  <c r="E45" i="21"/>
  <c r="E44" i="21"/>
  <c r="E43" i="21"/>
  <c r="E42" i="21"/>
  <c r="E41" i="21"/>
  <c r="H37" i="21"/>
  <c r="H36" i="21"/>
  <c r="H35" i="21"/>
  <c r="H34" i="21"/>
  <c r="H33" i="21"/>
  <c r="E20" i="21"/>
  <c r="E19" i="21"/>
  <c r="E18" i="21"/>
  <c r="E17" i="21"/>
  <c r="E16" i="21"/>
  <c r="H12" i="21"/>
  <c r="H11" i="21"/>
  <c r="H10" i="21"/>
  <c r="H9" i="21"/>
  <c r="G243" i="9" l="1"/>
  <c r="G242" i="9"/>
  <c r="G246" i="9"/>
  <c r="H17" i="21"/>
  <c r="B195" i="13"/>
  <c r="F195" i="13" s="1"/>
  <c r="H195" i="13" s="1"/>
  <c r="H62" i="13"/>
  <c r="J71" i="13"/>
  <c r="B204" i="13"/>
  <c r="F204" i="13" s="1"/>
  <c r="J70" i="13"/>
  <c r="B203" i="13"/>
  <c r="F203" i="13" s="1"/>
  <c r="B202" i="13"/>
  <c r="F202" i="13" s="1"/>
  <c r="H56" i="13"/>
  <c r="J196" i="13"/>
  <c r="H196" i="13"/>
  <c r="H178" i="13"/>
  <c r="J178" i="13"/>
  <c r="J190" i="13"/>
  <c r="H190" i="13"/>
  <c r="J179" i="13"/>
  <c r="H179" i="13"/>
  <c r="J191" i="13"/>
  <c r="H191" i="13"/>
  <c r="J180" i="13"/>
  <c r="H180" i="13"/>
  <c r="J193" i="13"/>
  <c r="H193" i="13"/>
  <c r="J182" i="13"/>
  <c r="H182" i="13"/>
  <c r="J194" i="13"/>
  <c r="H194" i="13"/>
  <c r="J195" i="13"/>
  <c r="J173" i="13"/>
  <c r="H173" i="13"/>
  <c r="H197" i="13"/>
  <c r="J197" i="13"/>
  <c r="J174" i="13"/>
  <c r="H174" i="13"/>
  <c r="H198" i="13"/>
  <c r="J198" i="13"/>
  <c r="H175" i="13"/>
  <c r="J175" i="13"/>
  <c r="H199" i="13"/>
  <c r="J199" i="13"/>
  <c r="H176" i="13"/>
  <c r="J176" i="13"/>
  <c r="H188" i="13"/>
  <c r="J188" i="13"/>
  <c r="H200" i="13"/>
  <c r="J200" i="13"/>
  <c r="J192" i="13"/>
  <c r="H192" i="13"/>
  <c r="J181" i="13"/>
  <c r="H181" i="13"/>
  <c r="J183" i="13"/>
  <c r="H183" i="13"/>
  <c r="J184" i="13"/>
  <c r="H184" i="13"/>
  <c r="H185" i="13"/>
  <c r="J185" i="13"/>
  <c r="H186" i="13"/>
  <c r="J186" i="13"/>
  <c r="H187" i="13"/>
  <c r="J187" i="13"/>
  <c r="H177" i="13"/>
  <c r="J177" i="13"/>
  <c r="J189" i="13"/>
  <c r="H189" i="13"/>
  <c r="H201" i="13"/>
  <c r="J201" i="13"/>
  <c r="J67" i="13"/>
  <c r="H69" i="13"/>
  <c r="J68" i="13"/>
  <c r="J66" i="13"/>
  <c r="H57" i="13"/>
  <c r="H55" i="13"/>
  <c r="H61" i="13"/>
  <c r="J49" i="13"/>
  <c r="H49" i="13"/>
  <c r="J48" i="13"/>
  <c r="H45" i="13"/>
  <c r="J44" i="13"/>
  <c r="J43" i="13"/>
  <c r="J42" i="13"/>
  <c r="J51" i="13"/>
  <c r="H40" i="13"/>
  <c r="H64" i="13"/>
  <c r="H50" i="13"/>
  <c r="H41" i="13"/>
  <c r="H53" i="13"/>
  <c r="H51" i="13"/>
  <c r="H54" i="13"/>
  <c r="H66" i="13"/>
  <c r="J45" i="13"/>
  <c r="J57" i="13"/>
  <c r="J69" i="13"/>
  <c r="J54" i="13"/>
  <c r="J46" i="13"/>
  <c r="J58" i="13"/>
  <c r="J55" i="13"/>
  <c r="J59" i="13"/>
  <c r="J56" i="13"/>
  <c r="H48" i="13"/>
  <c r="H60" i="13"/>
  <c r="H43" i="13"/>
  <c r="H67" i="13"/>
  <c r="J60" i="13"/>
  <c r="J62" i="13"/>
  <c r="J63" i="13"/>
  <c r="H52" i="13"/>
  <c r="H65" i="13"/>
  <c r="H42" i="13"/>
  <c r="J50" i="13"/>
  <c r="J47" i="13"/>
  <c r="H63" i="13"/>
  <c r="H44" i="13"/>
  <c r="H68" i="13"/>
  <c r="J61" i="13"/>
  <c r="H18" i="21"/>
  <c r="H20" i="21"/>
  <c r="H19" i="21"/>
  <c r="I43" i="21"/>
  <c r="H16" i="21"/>
  <c r="H46" i="13"/>
  <c r="H58" i="13"/>
  <c r="H70" i="13"/>
  <c r="H47" i="13"/>
  <c r="H59" i="13"/>
  <c r="H71" i="13"/>
  <c r="J40" i="13"/>
  <c r="J52" i="13"/>
  <c r="J64" i="13"/>
  <c r="J41" i="13"/>
  <c r="J53" i="13"/>
  <c r="J65" i="13"/>
  <c r="G245" i="9"/>
  <c r="G240" i="9"/>
  <c r="G241" i="9"/>
  <c r="I44" i="21"/>
  <c r="I45" i="21"/>
  <c r="I41" i="21"/>
  <c r="I42" i="21"/>
  <c r="J204" i="13" l="1"/>
  <c r="H204" i="13"/>
  <c r="H203" i="13"/>
  <c r="J203" i="13"/>
  <c r="H202" i="13"/>
  <c r="J202" i="13"/>
  <c r="C4" i="21"/>
  <c r="H21" i="21"/>
  <c r="I46" i="21"/>
  <c r="C30" i="21"/>
  <c r="C2" i="21" l="1"/>
  <c r="I42" i="19"/>
  <c r="I41" i="19"/>
  <c r="I40" i="19"/>
  <c r="I39" i="19"/>
  <c r="I38" i="19"/>
  <c r="I37" i="19"/>
  <c r="I36" i="19"/>
  <c r="I35" i="19"/>
  <c r="I34" i="19"/>
  <c r="I33" i="19"/>
  <c r="I32" i="19"/>
  <c r="I31" i="19"/>
  <c r="I30" i="19"/>
  <c r="I29" i="19"/>
  <c r="I28" i="19"/>
  <c r="I27" i="19"/>
  <c r="I26" i="19"/>
  <c r="I25" i="19"/>
  <c r="I24" i="19"/>
  <c r="I23" i="19"/>
  <c r="I22" i="19"/>
  <c r="I21" i="19"/>
  <c r="I20" i="19"/>
  <c r="I19" i="19"/>
  <c r="I18" i="19"/>
  <c r="I17" i="19"/>
  <c r="I16" i="19"/>
  <c r="I15" i="19"/>
  <c r="G42" i="19"/>
  <c r="G41" i="19"/>
  <c r="G40" i="19"/>
  <c r="G39" i="19"/>
  <c r="G38" i="19"/>
  <c r="G37" i="19"/>
  <c r="G36" i="19"/>
  <c r="G35" i="19"/>
  <c r="G34" i="19"/>
  <c r="G33" i="19"/>
  <c r="G32" i="19"/>
  <c r="G31" i="19"/>
  <c r="G30" i="19"/>
  <c r="G29" i="19"/>
  <c r="G28" i="19"/>
  <c r="G27" i="19"/>
  <c r="G26" i="19"/>
  <c r="G25" i="19"/>
  <c r="G24" i="19"/>
  <c r="G23" i="19"/>
  <c r="G22" i="19"/>
  <c r="G21" i="19"/>
  <c r="G20" i="19"/>
  <c r="G19" i="19"/>
  <c r="G18" i="19"/>
  <c r="G17" i="19"/>
  <c r="G16" i="19"/>
  <c r="G15" i="19"/>
  <c r="B306" i="19"/>
  <c r="H306" i="19" s="1"/>
  <c r="B317" i="19"/>
  <c r="H317" i="19" s="1"/>
  <c r="B328" i="19"/>
  <c r="H328" i="19" s="1"/>
  <c r="B339" i="19"/>
  <c r="H339" i="19" s="1"/>
  <c r="B350" i="19"/>
  <c r="H350" i="19" s="1"/>
  <c r="B361" i="19"/>
  <c r="H361" i="19" s="1"/>
  <c r="B372" i="19"/>
  <c r="H372" i="19" s="1"/>
  <c r="B295" i="19"/>
  <c r="H295" i="19" s="1"/>
  <c r="B284" i="19"/>
  <c r="H284" i="19" s="1"/>
  <c r="B273" i="19"/>
  <c r="H273" i="19" s="1"/>
  <c r="B262" i="19"/>
  <c r="H262" i="19" s="1"/>
  <c r="B251" i="19"/>
  <c r="H251" i="19" s="1"/>
  <c r="B240" i="19"/>
  <c r="B229" i="19"/>
  <c r="B218" i="19"/>
  <c r="B207" i="19"/>
  <c r="B196" i="19"/>
  <c r="H196" i="19" s="1"/>
  <c r="B185" i="19"/>
  <c r="H185" i="19" s="1"/>
  <c r="B174" i="19"/>
  <c r="H174" i="19" s="1"/>
  <c r="B163" i="19"/>
  <c r="H163" i="19" s="1"/>
  <c r="D366" i="19"/>
  <c r="D355" i="19"/>
  <c r="D344" i="19"/>
  <c r="D333" i="19"/>
  <c r="D322" i="19"/>
  <c r="D311" i="19"/>
  <c r="D300" i="19"/>
  <c r="D289" i="19"/>
  <c r="D278" i="19"/>
  <c r="D267" i="19"/>
  <c r="D256" i="19"/>
  <c r="D245" i="19"/>
  <c r="D234" i="19"/>
  <c r="D223" i="19"/>
  <c r="D212" i="19"/>
  <c r="D201" i="19"/>
  <c r="D190" i="19"/>
  <c r="D179" i="19"/>
  <c r="D168" i="19"/>
  <c r="D157" i="19"/>
  <c r="D69" i="19"/>
  <c r="D80" i="19"/>
  <c r="D91" i="19"/>
  <c r="D102" i="19"/>
  <c r="D113" i="19"/>
  <c r="D124" i="19"/>
  <c r="D135" i="19"/>
  <c r="D146" i="19"/>
  <c r="H240" i="19"/>
  <c r="H229" i="19"/>
  <c r="H218" i="19"/>
  <c r="H207" i="19"/>
  <c r="B152" i="19"/>
  <c r="H152" i="19" s="1"/>
  <c r="B141" i="19"/>
  <c r="H141" i="19" s="1"/>
  <c r="B130" i="19"/>
  <c r="H130" i="19" s="1"/>
  <c r="B119" i="19"/>
  <c r="H119" i="19" s="1"/>
  <c r="B108" i="19"/>
  <c r="H108" i="19" s="1"/>
  <c r="B97" i="19"/>
  <c r="H97" i="19" s="1"/>
  <c r="B86" i="19"/>
  <c r="H86" i="19" s="1"/>
  <c r="B75" i="19"/>
  <c r="H75" i="19" s="1"/>
  <c r="E56" i="16"/>
  <c r="E55" i="16"/>
  <c r="E54" i="16"/>
  <c r="E53" i="16"/>
  <c r="I53" i="16" s="1"/>
  <c r="I58" i="16" s="1"/>
  <c r="E30" i="16"/>
  <c r="E29" i="16"/>
  <c r="E28" i="16"/>
  <c r="E27" i="16"/>
  <c r="B64" i="19"/>
  <c r="H64" i="19" s="1"/>
  <c r="E14" i="19" s="1"/>
  <c r="I14" i="19" s="1"/>
  <c r="D58" i="19"/>
  <c r="B53" i="19"/>
  <c r="H53" i="19" s="1"/>
  <c r="D47" i="19"/>
  <c r="H49" i="16" l="1"/>
  <c r="E13" i="19"/>
  <c r="G13" i="19" s="1"/>
  <c r="G14" i="19"/>
  <c r="C42" i="16" l="1"/>
  <c r="I13" i="19"/>
  <c r="I43" i="19" s="1"/>
  <c r="L9" i="19" s="1"/>
  <c r="E43" i="19"/>
  <c r="J9" i="19" s="1"/>
  <c r="G43" i="19"/>
  <c r="K9" i="19" s="1"/>
  <c r="D9" i="19" l="1"/>
  <c r="B251" i="15"/>
  <c r="B240" i="15"/>
  <c r="B229" i="15"/>
  <c r="B218" i="15"/>
  <c r="B207" i="15"/>
  <c r="B196" i="15"/>
  <c r="B185" i="15"/>
  <c r="B174" i="15"/>
  <c r="B163" i="15"/>
  <c r="B152" i="15"/>
  <c r="B141" i="15"/>
  <c r="F20" i="15"/>
  <c r="F19" i="15"/>
  <c r="J19" i="15" s="1"/>
  <c r="F18" i="15"/>
  <c r="F17" i="15"/>
  <c r="F16" i="15"/>
  <c r="B43" i="15"/>
  <c r="F15" i="15"/>
  <c r="J15" i="15" s="1"/>
  <c r="F14" i="15"/>
  <c r="H14" i="15" s="1"/>
  <c r="F12" i="13"/>
  <c r="B145" i="13" s="1"/>
  <c r="D245" i="15"/>
  <c r="D234" i="15"/>
  <c r="D223" i="15"/>
  <c r="D212" i="15"/>
  <c r="D201" i="15"/>
  <c r="D190" i="15"/>
  <c r="D179" i="15"/>
  <c r="D168" i="15"/>
  <c r="D157" i="15"/>
  <c r="D146" i="15"/>
  <c r="D135" i="15"/>
  <c r="D124" i="15"/>
  <c r="D113" i="15"/>
  <c r="D102" i="15"/>
  <c r="D91" i="15"/>
  <c r="D80" i="15"/>
  <c r="D69" i="15"/>
  <c r="D58" i="15"/>
  <c r="D47" i="15"/>
  <c r="D37" i="15"/>
  <c r="H52" i="17"/>
  <c r="H51" i="17"/>
  <c r="H50" i="17"/>
  <c r="H49" i="17"/>
  <c r="E26" i="16"/>
  <c r="H26" i="16" s="1"/>
  <c r="H21" i="16"/>
  <c r="H30" i="16" s="1"/>
  <c r="H20" i="16"/>
  <c r="H29" i="16" s="1"/>
  <c r="H19" i="16"/>
  <c r="H28" i="16" s="1"/>
  <c r="H18" i="16"/>
  <c r="H27" i="16" s="1"/>
  <c r="H218" i="15" l="1"/>
  <c r="F28" i="15" s="1"/>
  <c r="H163" i="15"/>
  <c r="F23" i="15" s="1"/>
  <c r="H229" i="15"/>
  <c r="F29" i="15" s="1"/>
  <c r="H141" i="15"/>
  <c r="F21" i="15" s="1"/>
  <c r="H185" i="15"/>
  <c r="F25" i="15" s="1"/>
  <c r="H196" i="15"/>
  <c r="F26" i="15" s="1"/>
  <c r="H43" i="15"/>
  <c r="F12" i="15" s="1"/>
  <c r="H240" i="15"/>
  <c r="F30" i="15" s="1"/>
  <c r="H152" i="15"/>
  <c r="F22" i="15" s="1"/>
  <c r="H174" i="15"/>
  <c r="F24" i="15" s="1"/>
  <c r="H207" i="15"/>
  <c r="F27" i="15" s="1"/>
  <c r="H251" i="15"/>
  <c r="F31" i="15" s="1"/>
  <c r="F145" i="13"/>
  <c r="H15" i="15"/>
  <c r="H31" i="16"/>
  <c r="J17" i="15"/>
  <c r="H17" i="15"/>
  <c r="J16" i="15"/>
  <c r="H16" i="15"/>
  <c r="J20" i="15"/>
  <c r="H20" i="15"/>
  <c r="H19" i="15"/>
  <c r="H18" i="15"/>
  <c r="J18" i="15"/>
  <c r="J14" i="15"/>
  <c r="J12" i="15" l="1"/>
  <c r="H12" i="15"/>
  <c r="H27" i="15"/>
  <c r="J27" i="15"/>
  <c r="J24" i="15"/>
  <c r="H24" i="15"/>
  <c r="H30" i="15"/>
  <c r="J30" i="15"/>
  <c r="H25" i="15"/>
  <c r="J25" i="15"/>
  <c r="H21" i="15"/>
  <c r="J21" i="15"/>
  <c r="J29" i="15"/>
  <c r="H29" i="15"/>
  <c r="H23" i="15"/>
  <c r="J23" i="15"/>
  <c r="H22" i="15"/>
  <c r="J22" i="15"/>
  <c r="H26" i="15"/>
  <c r="J26" i="15"/>
  <c r="H31" i="15"/>
  <c r="J31" i="15"/>
  <c r="H28" i="15"/>
  <c r="J28" i="15"/>
  <c r="J145" i="13"/>
  <c r="H145" i="13"/>
  <c r="C15" i="16"/>
  <c r="C14" i="16" s="1"/>
  <c r="F39" i="13" l="1"/>
  <c r="B172" i="13" s="1"/>
  <c r="F172" i="13" s="1"/>
  <c r="F38" i="13"/>
  <c r="B171" i="13" s="1"/>
  <c r="F171" i="13" s="1"/>
  <c r="F37" i="13"/>
  <c r="B170" i="13" s="1"/>
  <c r="F36" i="13"/>
  <c r="B169" i="13" s="1"/>
  <c r="F169" i="13" s="1"/>
  <c r="F35" i="13"/>
  <c r="B168" i="13" s="1"/>
  <c r="F168" i="13" s="1"/>
  <c r="F34" i="13"/>
  <c r="B167" i="13" s="1"/>
  <c r="F167" i="13" s="1"/>
  <c r="B166" i="13"/>
  <c r="F166" i="13" s="1"/>
  <c r="F32" i="13"/>
  <c r="F31" i="13"/>
  <c r="F30" i="13"/>
  <c r="F29" i="13"/>
  <c r="F28" i="13"/>
  <c r="F27" i="13"/>
  <c r="F26" i="13"/>
  <c r="B159" i="13" s="1"/>
  <c r="F159" i="13" s="1"/>
  <c r="F25" i="13"/>
  <c r="B158" i="13" s="1"/>
  <c r="F158" i="13" s="1"/>
  <c r="F24" i="13"/>
  <c r="B157" i="13" s="1"/>
  <c r="F157" i="13" s="1"/>
  <c r="F23" i="13"/>
  <c r="B156" i="13" s="1"/>
  <c r="F156" i="13" s="1"/>
  <c r="F21" i="13"/>
  <c r="F20" i="13"/>
  <c r="F19" i="13"/>
  <c r="F18" i="13"/>
  <c r="F17" i="13"/>
  <c r="F16" i="13"/>
  <c r="B149" i="13" s="1"/>
  <c r="F149" i="13" s="1"/>
  <c r="F15" i="13"/>
  <c r="B148" i="13" s="1"/>
  <c r="F148" i="13" s="1"/>
  <c r="F14" i="13"/>
  <c r="B147" i="13" s="1"/>
  <c r="F147" i="13" s="1"/>
  <c r="F13" i="13"/>
  <c r="B146" i="13" s="1"/>
  <c r="F146" i="13" s="1"/>
  <c r="H12" i="13"/>
  <c r="H146" i="13" l="1"/>
  <c r="F170" i="13"/>
  <c r="J158" i="13"/>
  <c r="H158" i="13"/>
  <c r="H147" i="13"/>
  <c r="J147" i="13"/>
  <c r="H171" i="13"/>
  <c r="J171" i="13"/>
  <c r="J172" i="13"/>
  <c r="H172" i="13"/>
  <c r="H166" i="13"/>
  <c r="J166" i="13"/>
  <c r="H168" i="13"/>
  <c r="J168" i="13"/>
  <c r="J146" i="13"/>
  <c r="J159" i="13"/>
  <c r="H159" i="13"/>
  <c r="H148" i="13"/>
  <c r="J148" i="13"/>
  <c r="H149" i="13"/>
  <c r="J149" i="13"/>
  <c r="H167" i="13"/>
  <c r="J167" i="13"/>
  <c r="H156" i="13"/>
  <c r="J156" i="13"/>
  <c r="J157" i="13"/>
  <c r="H157" i="13"/>
  <c r="H169" i="13"/>
  <c r="J169" i="13"/>
  <c r="J30" i="13"/>
  <c r="B163" i="13"/>
  <c r="F163" i="13" s="1"/>
  <c r="J19" i="13"/>
  <c r="B152" i="13"/>
  <c r="F152" i="13" s="1"/>
  <c r="J31" i="13"/>
  <c r="B164" i="13"/>
  <c r="F164" i="13" s="1"/>
  <c r="J20" i="13"/>
  <c r="B153" i="13"/>
  <c r="F153" i="13" s="1"/>
  <c r="J32" i="13"/>
  <c r="B165" i="13"/>
  <c r="F165" i="13" s="1"/>
  <c r="J21" i="13"/>
  <c r="B154" i="13"/>
  <c r="F154" i="13" s="1"/>
  <c r="J33" i="13"/>
  <c r="J22" i="13"/>
  <c r="B155" i="13"/>
  <c r="F155" i="13" s="1"/>
  <c r="J34" i="13"/>
  <c r="H23" i="13"/>
  <c r="H35" i="13"/>
  <c r="H24" i="13"/>
  <c r="H36" i="13"/>
  <c r="H25" i="13"/>
  <c r="H37" i="13"/>
  <c r="H26" i="13"/>
  <c r="H38" i="13"/>
  <c r="H27" i="13"/>
  <c r="B160" i="13"/>
  <c r="F160" i="13" s="1"/>
  <c r="H39" i="13"/>
  <c r="H16" i="13"/>
  <c r="H28" i="13"/>
  <c r="B161" i="13"/>
  <c r="F161" i="13" s="1"/>
  <c r="H17" i="13"/>
  <c r="B150" i="13"/>
  <c r="F150" i="13" s="1"/>
  <c r="J29" i="13"/>
  <c r="B162" i="13"/>
  <c r="F162" i="13" s="1"/>
  <c r="H18" i="13"/>
  <c r="B151" i="13"/>
  <c r="F151" i="13" s="1"/>
  <c r="H13" i="13"/>
  <c r="H72" i="13" s="1"/>
  <c r="H14" i="13"/>
  <c r="H15" i="13"/>
  <c r="F72" i="13"/>
  <c r="H30" i="13"/>
  <c r="H29" i="13"/>
  <c r="J16" i="13"/>
  <c r="J17" i="13"/>
  <c r="J18" i="13"/>
  <c r="J28" i="13"/>
  <c r="J36" i="13"/>
  <c r="J37" i="13"/>
  <c r="J12" i="13"/>
  <c r="J23" i="13"/>
  <c r="J13" i="13"/>
  <c r="J24" i="13"/>
  <c r="J25" i="13"/>
  <c r="J35" i="13"/>
  <c r="H19" i="13"/>
  <c r="H31" i="13"/>
  <c r="J14" i="13"/>
  <c r="J26" i="13"/>
  <c r="J38" i="13"/>
  <c r="H20" i="13"/>
  <c r="H32" i="13"/>
  <c r="J15" i="13"/>
  <c r="J27" i="13"/>
  <c r="J39" i="13"/>
  <c r="H21" i="13"/>
  <c r="H34" i="13"/>
  <c r="H22" i="13"/>
  <c r="F205" i="13" l="1"/>
  <c r="J170" i="13"/>
  <c r="H170" i="13"/>
  <c r="B205" i="13"/>
  <c r="L9" i="13"/>
  <c r="H163" i="13"/>
  <c r="J163" i="13"/>
  <c r="H154" i="13"/>
  <c r="J154" i="13"/>
  <c r="H162" i="13"/>
  <c r="J162" i="13"/>
  <c r="H165" i="13"/>
  <c r="J165" i="13"/>
  <c r="J160" i="13"/>
  <c r="H160" i="13"/>
  <c r="J72" i="13"/>
  <c r="M9" i="13" s="1"/>
  <c r="J151" i="13"/>
  <c r="H151" i="13"/>
  <c r="H150" i="13"/>
  <c r="J150" i="13"/>
  <c r="H153" i="13"/>
  <c r="J153" i="13"/>
  <c r="H155" i="13"/>
  <c r="J155" i="13"/>
  <c r="H161" i="13"/>
  <c r="J161" i="13"/>
  <c r="H164" i="13"/>
  <c r="J164" i="13"/>
  <c r="H152" i="13"/>
  <c r="J152" i="13"/>
  <c r="A103" i="13"/>
  <c r="A171" i="13" s="1"/>
  <c r="A102" i="13"/>
  <c r="A170" i="13" s="1"/>
  <c r="A101" i="13"/>
  <c r="A169" i="13" s="1"/>
  <c r="A100" i="13"/>
  <c r="A168" i="13" s="1"/>
  <c r="A99" i="13"/>
  <c r="A167" i="13" s="1"/>
  <c r="A98" i="13"/>
  <c r="A166" i="13" s="1"/>
  <c r="A97" i="13"/>
  <c r="A165" i="13" s="1"/>
  <c r="A96" i="13"/>
  <c r="A164" i="13" s="1"/>
  <c r="A95" i="13"/>
  <c r="A163" i="13" s="1"/>
  <c r="A94" i="13"/>
  <c r="A162" i="13" s="1"/>
  <c r="A93" i="13"/>
  <c r="A161" i="13" s="1"/>
  <c r="A92" i="13"/>
  <c r="A160" i="13" s="1"/>
  <c r="A91" i="13"/>
  <c r="A159" i="13" s="1"/>
  <c r="A90" i="13"/>
  <c r="A158" i="13" s="1"/>
  <c r="A89" i="13"/>
  <c r="A157" i="13" s="1"/>
  <c r="A88" i="13"/>
  <c r="A156" i="13" s="1"/>
  <c r="A87" i="13"/>
  <c r="A155" i="13" s="1"/>
  <c r="A86" i="13"/>
  <c r="A154" i="13" s="1"/>
  <c r="A85" i="13"/>
  <c r="A153" i="13" s="1"/>
  <c r="A84" i="13"/>
  <c r="A152" i="13" s="1"/>
  <c r="A83" i="13"/>
  <c r="A151" i="13" s="1"/>
  <c r="A82" i="13"/>
  <c r="A150" i="13" s="1"/>
  <c r="A81" i="13"/>
  <c r="A149" i="13" s="1"/>
  <c r="A80" i="13"/>
  <c r="A148" i="13" s="1"/>
  <c r="A79" i="13"/>
  <c r="A147" i="13" s="1"/>
  <c r="A78" i="13"/>
  <c r="A146" i="13" s="1"/>
  <c r="A77" i="13"/>
  <c r="A145" i="13" s="1"/>
  <c r="G13" i="14" l="1"/>
  <c r="H13" i="14"/>
  <c r="J205" i="13"/>
  <c r="M140" i="13" s="1"/>
  <c r="H205" i="13"/>
  <c r="K9" i="13"/>
  <c r="B8" i="13" s="1"/>
  <c r="F13" i="14" s="1"/>
  <c r="M9" i="10"/>
  <c r="L9" i="10"/>
  <c r="I503" i="9"/>
  <c r="C499" i="9" s="1"/>
  <c r="E246" i="9" s="1"/>
  <c r="I490" i="9"/>
  <c r="C486" i="9" s="1"/>
  <c r="E245" i="9" s="1"/>
  <c r="I477" i="9"/>
  <c r="C473" i="9" s="1"/>
  <c r="E244" i="9" s="1"/>
  <c r="I464" i="9"/>
  <c r="C460" i="9" s="1"/>
  <c r="E243" i="9" s="1"/>
  <c r="I451" i="9"/>
  <c r="C447" i="9" s="1"/>
  <c r="E242" i="9" s="1"/>
  <c r="I438" i="9"/>
  <c r="C434" i="9" s="1"/>
  <c r="E241" i="9" s="1"/>
  <c r="I425" i="9"/>
  <c r="C421" i="9" s="1"/>
  <c r="E240" i="9" s="1"/>
  <c r="I412" i="9"/>
  <c r="I399" i="9"/>
  <c r="C395" i="9" s="1"/>
  <c r="E238" i="9" s="1"/>
  <c r="I386" i="9"/>
  <c r="I237" i="9" s="1"/>
  <c r="I373" i="9"/>
  <c r="H236" i="9" s="1"/>
  <c r="I360" i="9"/>
  <c r="I347" i="9"/>
  <c r="C343" i="9" s="1"/>
  <c r="E234" i="9" s="1"/>
  <c r="I334" i="9"/>
  <c r="I233" i="9" s="1"/>
  <c r="I321" i="9"/>
  <c r="C317" i="9" s="1"/>
  <c r="E232" i="9" s="1"/>
  <c r="I308" i="9"/>
  <c r="I231" i="9" s="1"/>
  <c r="I295" i="9"/>
  <c r="H230" i="9" s="1"/>
  <c r="I282" i="9"/>
  <c r="H229" i="9" s="1"/>
  <c r="I269" i="9"/>
  <c r="C265" i="9" s="1"/>
  <c r="E228" i="9" s="1"/>
  <c r="I256" i="9"/>
  <c r="C252" i="9" s="1"/>
  <c r="E227" i="9" s="1"/>
  <c r="I36" i="9"/>
  <c r="H36" i="9"/>
  <c r="E27" i="9"/>
  <c r="G27" i="9" s="1"/>
  <c r="E26" i="9"/>
  <c r="G26" i="9" s="1"/>
  <c r="E25" i="9"/>
  <c r="G25" i="9" s="1"/>
  <c r="E24" i="9"/>
  <c r="G24" i="9" s="1"/>
  <c r="E23" i="9"/>
  <c r="G23" i="9" s="1"/>
  <c r="E22" i="9"/>
  <c r="G22" i="9" s="1"/>
  <c r="E21" i="9"/>
  <c r="G21" i="9" s="1"/>
  <c r="E20" i="9"/>
  <c r="G20" i="9" s="1"/>
  <c r="E19" i="9"/>
  <c r="E18" i="9"/>
  <c r="G18" i="9" s="1"/>
  <c r="G17" i="9"/>
  <c r="E46" i="12"/>
  <c r="F46" i="12" s="1"/>
  <c r="J46" i="12" s="1"/>
  <c r="E45" i="12"/>
  <c r="F45" i="12" s="1"/>
  <c r="E44" i="12"/>
  <c r="F44" i="12" s="1"/>
  <c r="E43" i="12"/>
  <c r="F43" i="12" s="1"/>
  <c r="J43" i="12" s="1"/>
  <c r="F39" i="12"/>
  <c r="J39" i="12" s="1"/>
  <c r="F38" i="12"/>
  <c r="J38" i="12" s="1"/>
  <c r="E37" i="12"/>
  <c r="F37" i="12" s="1"/>
  <c r="E33" i="12"/>
  <c r="F33" i="12" s="1"/>
  <c r="E32" i="12"/>
  <c r="F32" i="12" s="1"/>
  <c r="E31" i="12"/>
  <c r="F31" i="12" s="1"/>
  <c r="E27" i="12"/>
  <c r="F27" i="12" s="1"/>
  <c r="E26" i="12"/>
  <c r="F26" i="12" s="1"/>
  <c r="E25" i="12"/>
  <c r="F25" i="12" s="1"/>
  <c r="F20" i="12"/>
  <c r="J20" i="12" s="1"/>
  <c r="F19" i="12"/>
  <c r="J19" i="12" s="1"/>
  <c r="F18" i="12"/>
  <c r="H18" i="12" s="1"/>
  <c r="F17" i="12"/>
  <c r="H17" i="12" s="1"/>
  <c r="F16" i="12"/>
  <c r="J16" i="12" s="1"/>
  <c r="F15" i="12"/>
  <c r="J15" i="12" s="1"/>
  <c r="F14" i="12"/>
  <c r="H14" i="12" s="1"/>
  <c r="F13" i="12"/>
  <c r="H13" i="12" s="1"/>
  <c r="E60" i="17"/>
  <c r="I60" i="17" s="1"/>
  <c r="E59" i="17"/>
  <c r="E58" i="17"/>
  <c r="I58" i="17" s="1"/>
  <c r="E57" i="17"/>
  <c r="E56" i="17"/>
  <c r="E29" i="17"/>
  <c r="E28" i="17"/>
  <c r="E27" i="17"/>
  <c r="E26" i="17"/>
  <c r="E25" i="17"/>
  <c r="H21" i="17"/>
  <c r="H20" i="17"/>
  <c r="H19" i="17"/>
  <c r="H18" i="17"/>
  <c r="H17" i="17"/>
  <c r="H25" i="17" s="1"/>
  <c r="F18" i="7"/>
  <c r="J18" i="7" s="1"/>
  <c r="F17" i="7"/>
  <c r="H17" i="7" s="1"/>
  <c r="F16" i="7"/>
  <c r="J16" i="7" s="1"/>
  <c r="F15" i="7"/>
  <c r="F14" i="7"/>
  <c r="F19" i="7" s="1"/>
  <c r="H7" i="18" l="1"/>
  <c r="G7" i="18"/>
  <c r="H14" i="14"/>
  <c r="H8" i="18" s="1"/>
  <c r="K140" i="13"/>
  <c r="B140" i="13" s="1"/>
  <c r="F14" i="14" s="1"/>
  <c r="L140" i="13"/>
  <c r="F7" i="18"/>
  <c r="D13" i="23"/>
  <c r="E14" i="10"/>
  <c r="F14" i="10" s="1"/>
  <c r="C408" i="9"/>
  <c r="E239" i="9" s="1"/>
  <c r="I244" i="9"/>
  <c r="G244" i="9" s="1"/>
  <c r="J17" i="7"/>
  <c r="H18" i="7"/>
  <c r="H14" i="7"/>
  <c r="J14" i="7"/>
  <c r="C9" i="7"/>
  <c r="H232" i="9"/>
  <c r="H234" i="9"/>
  <c r="H239" i="9"/>
  <c r="I236" i="9"/>
  <c r="G236" i="9" s="1"/>
  <c r="H237" i="9"/>
  <c r="G237" i="9" s="1"/>
  <c r="H228" i="9"/>
  <c r="I228" i="9"/>
  <c r="H227" i="9"/>
  <c r="C291" i="9"/>
  <c r="E230" i="9" s="1"/>
  <c r="I232" i="9"/>
  <c r="I239" i="9"/>
  <c r="I227" i="9"/>
  <c r="C330" i="9"/>
  <c r="E233" i="9" s="1"/>
  <c r="C369" i="9"/>
  <c r="E236" i="9" s="1"/>
  <c r="I234" i="9"/>
  <c r="C382" i="9"/>
  <c r="E237" i="9" s="1"/>
  <c r="C304" i="9"/>
  <c r="E231" i="9" s="1"/>
  <c r="H233" i="9"/>
  <c r="H238" i="9"/>
  <c r="G19" i="9"/>
  <c r="H235" i="9"/>
  <c r="I229" i="9"/>
  <c r="G229" i="9" s="1"/>
  <c r="I230" i="9"/>
  <c r="G230" i="9" s="1"/>
  <c r="I235" i="9"/>
  <c r="H231" i="9"/>
  <c r="G231" i="9" s="1"/>
  <c r="I238" i="9"/>
  <c r="C278" i="9"/>
  <c r="E229" i="9" s="1"/>
  <c r="C356" i="9"/>
  <c r="E235" i="9" s="1"/>
  <c r="J17" i="12"/>
  <c r="H38" i="12"/>
  <c r="J13" i="12"/>
  <c r="F28" i="12"/>
  <c r="H25" i="12"/>
  <c r="J25" i="12"/>
  <c r="J37" i="12"/>
  <c r="J40" i="12" s="1"/>
  <c r="H37" i="12"/>
  <c r="F40" i="12"/>
  <c r="J31" i="12"/>
  <c r="H31" i="12"/>
  <c r="F34" i="12"/>
  <c r="J32" i="12"/>
  <c r="H32" i="12"/>
  <c r="H26" i="12"/>
  <c r="J26" i="12"/>
  <c r="F47" i="12"/>
  <c r="H44" i="12"/>
  <c r="J44" i="12"/>
  <c r="H27" i="12"/>
  <c r="J27" i="12"/>
  <c r="J45" i="12"/>
  <c r="H45" i="12"/>
  <c r="J33" i="12"/>
  <c r="H33" i="12"/>
  <c r="H39" i="12"/>
  <c r="J18" i="12"/>
  <c r="J14" i="12"/>
  <c r="H15" i="12"/>
  <c r="H19" i="12"/>
  <c r="H16" i="12"/>
  <c r="H20" i="12"/>
  <c r="H43" i="12"/>
  <c r="H46" i="12"/>
  <c r="F21" i="12"/>
  <c r="H29" i="17"/>
  <c r="I59" i="17"/>
  <c r="I57" i="17"/>
  <c r="I61" i="17" s="1"/>
  <c r="H27" i="17"/>
  <c r="H28" i="17"/>
  <c r="H26" i="17"/>
  <c r="H15" i="7"/>
  <c r="J15" i="7"/>
  <c r="H16" i="7"/>
  <c r="F17" i="14" l="1"/>
  <c r="D17" i="23" s="1"/>
  <c r="E17" i="10"/>
  <c r="F17" i="10" s="1"/>
  <c r="F11" i="18"/>
  <c r="G18" i="14"/>
  <c r="G12" i="18" s="1"/>
  <c r="G14" i="14"/>
  <c r="D14" i="23"/>
  <c r="E15" i="10"/>
  <c r="F15" i="10" s="1"/>
  <c r="J19" i="7"/>
  <c r="M9" i="7" s="1"/>
  <c r="H40" i="12"/>
  <c r="G228" i="9"/>
  <c r="G234" i="9"/>
  <c r="G232" i="9"/>
  <c r="G239" i="9"/>
  <c r="G235" i="9"/>
  <c r="G227" i="9"/>
  <c r="G238" i="9"/>
  <c r="H247" i="9"/>
  <c r="L9" i="9" s="1"/>
  <c r="G20" i="14" s="1"/>
  <c r="G14" i="18" s="1"/>
  <c r="I247" i="9"/>
  <c r="M9" i="9" s="1"/>
  <c r="H20" i="14" s="1"/>
  <c r="H14" i="18" s="1"/>
  <c r="G233" i="9"/>
  <c r="E221" i="9"/>
  <c r="H21" i="12"/>
  <c r="J47" i="12"/>
  <c r="J21" i="12"/>
  <c r="J28" i="12"/>
  <c r="H28" i="12"/>
  <c r="C9" i="12"/>
  <c r="H34" i="12"/>
  <c r="H47" i="12"/>
  <c r="J34" i="12"/>
  <c r="C13" i="17"/>
  <c r="C41" i="17"/>
  <c r="H30" i="17"/>
  <c r="H19" i="7"/>
  <c r="G8" i="18" l="1"/>
  <c r="F19" i="14"/>
  <c r="D20" i="23" s="1"/>
  <c r="E19" i="10"/>
  <c r="F19" i="10" s="1"/>
  <c r="H17" i="14"/>
  <c r="H11" i="18"/>
  <c r="F8" i="18"/>
  <c r="G247" i="9"/>
  <c r="L9" i="12"/>
  <c r="G19" i="14" s="1"/>
  <c r="G13" i="18" s="1"/>
  <c r="M9" i="12"/>
  <c r="C11" i="17"/>
  <c r="E18" i="10" s="1"/>
  <c r="L9" i="7"/>
  <c r="K9" i="7"/>
  <c r="F13" i="18" l="1"/>
  <c r="K9" i="12"/>
  <c r="H19" i="14"/>
  <c r="H13" i="18" s="1"/>
  <c r="G11" i="18"/>
  <c r="G17" i="14"/>
  <c r="J11" i="17"/>
  <c r="F18" i="14"/>
  <c r="F15" i="6"/>
  <c r="J15" i="6" s="1"/>
  <c r="F14" i="6"/>
  <c r="H14" i="6" s="1"/>
  <c r="F13" i="6"/>
  <c r="J13" i="6" s="1"/>
  <c r="J12" i="6"/>
  <c r="F11" i="6"/>
  <c r="F12" i="18" l="1"/>
  <c r="D15" i="23"/>
  <c r="C7" i="6"/>
  <c r="F16" i="14" s="1"/>
  <c r="F16" i="6"/>
  <c r="J14" i="6"/>
  <c r="H11" i="6"/>
  <c r="H15" i="6"/>
  <c r="J11" i="6"/>
  <c r="H13" i="6"/>
  <c r="H12" i="6"/>
  <c r="D16" i="23" l="1"/>
  <c r="F10" i="18"/>
  <c r="J16" i="6"/>
  <c r="M7" i="6" s="1"/>
  <c r="H16" i="14" s="1"/>
  <c r="H10" i="18" s="1"/>
  <c r="H16" i="6"/>
  <c r="L7" i="6" l="1"/>
  <c r="G16" i="14" s="1"/>
  <c r="G10" i="18" s="1"/>
  <c r="K7" i="6"/>
  <c r="F13" i="15" l="1"/>
  <c r="F32" i="15" s="1"/>
  <c r="J13" i="15" l="1"/>
  <c r="J32" i="15" s="1"/>
  <c r="M7" i="15" s="1"/>
  <c r="H15" i="14" s="1"/>
  <c r="H13" i="15"/>
  <c r="H32" i="15" s="1"/>
  <c r="H9" i="18" l="1"/>
  <c r="H15" i="18" s="1"/>
  <c r="M4" i="18" s="1"/>
  <c r="H21" i="14"/>
  <c r="L7" i="15"/>
  <c r="K7" i="15" s="1"/>
  <c r="D9" i="15" s="1"/>
  <c r="G15" i="14" l="1"/>
  <c r="E16" i="9"/>
  <c r="E12" i="9" s="1"/>
  <c r="C9" i="9" s="1"/>
  <c r="F20" i="14" s="1"/>
  <c r="G9" i="18" l="1"/>
  <c r="G15" i="18" s="1"/>
  <c r="L4" i="18" s="1"/>
  <c r="G21" i="14"/>
  <c r="F14" i="18"/>
  <c r="G16" i="9"/>
  <c r="G36" i="9" s="1"/>
  <c r="K9" i="9" s="1"/>
  <c r="F15" i="14"/>
  <c r="F21" i="14" s="1"/>
  <c r="E16" i="10"/>
  <c r="F16" i="10" l="1"/>
  <c r="F20" i="10" s="1"/>
  <c r="D18" i="23"/>
  <c r="D21" i="23" s="1"/>
  <c r="F9" i="18"/>
  <c r="F15" i="18" s="1"/>
  <c r="K4" i="18" s="1"/>
  <c r="K9" i="10" l="1"/>
  <c r="F22" i="14"/>
  <c r="D22" i="23" s="1"/>
  <c r="D23" i="23" s="1"/>
  <c r="F23" i="14" l="1"/>
  <c r="J5" i="23" s="1"/>
  <c r="K5"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tc={C4A8F2B2-BEDC-4D43-A582-11AA056168C1}</author>
  </authors>
  <commentList>
    <comment ref="G47" authorId="0" shapeId="0" xr:uid="{C4A8F2B2-BEDC-4D43-A582-11AA056168C1}">
      <text>
        <t>[Threaded comment]
Your version of Excel allows you to read this threaded comment; however, any edits to it will get removed if the file is opened in a newer version of Excel. Learn more: https://go.microsoft.com/fwlink/?linkid=870924
Comment:
    This information should be entered on line 470.</t>
      </text>
    </comment>
  </commentList>
</comments>
</file>

<file path=xl/sharedStrings.xml><?xml version="1.0" encoding="utf-8"?>
<sst xmlns="http://schemas.openxmlformats.org/spreadsheetml/2006/main" count="1849" uniqueCount="408">
  <si>
    <t>Funding Opportunity #:</t>
  </si>
  <si>
    <t>Federal Program Name:</t>
  </si>
  <si>
    <t>Project Period:</t>
  </si>
  <si>
    <t>Fed Request</t>
  </si>
  <si>
    <t>Fringe Benefits</t>
  </si>
  <si>
    <t>Equipment</t>
  </si>
  <si>
    <t>Supplies</t>
  </si>
  <si>
    <t>Travel</t>
  </si>
  <si>
    <t>Contractual</t>
  </si>
  <si>
    <t>Other</t>
  </si>
  <si>
    <t>Indirect Costs</t>
  </si>
  <si>
    <t>Position Title</t>
  </si>
  <si>
    <t>Annual Salary</t>
  </si>
  <si>
    <t>Allocated Salary</t>
  </si>
  <si>
    <t>Match %</t>
  </si>
  <si>
    <t>Match $</t>
  </si>
  <si>
    <t>In-Kind %</t>
  </si>
  <si>
    <t>In-Kind $</t>
  </si>
  <si>
    <t>Totals</t>
  </si>
  <si>
    <t>Fringe</t>
  </si>
  <si>
    <t>Total</t>
  </si>
  <si>
    <t>Quantity</t>
  </si>
  <si>
    <t>Consultant 1</t>
  </si>
  <si>
    <t>Position</t>
  </si>
  <si>
    <t>Organization Affiliation</t>
  </si>
  <si>
    <t>Nature of Services Rendered</t>
  </si>
  <si>
    <t>Relevance of Service to Project</t>
  </si>
  <si>
    <t>Method of Accountability</t>
  </si>
  <si>
    <t>Hourly Billable Rate</t>
  </si>
  <si>
    <t>Hours / Month</t>
  </si>
  <si>
    <t># of Months</t>
  </si>
  <si>
    <t>Total Travel</t>
  </si>
  <si>
    <t>Travel Justification</t>
  </si>
  <si>
    <t>Consultant 2</t>
  </si>
  <si>
    <t>Consultant 3</t>
  </si>
  <si>
    <t>Consultant 4</t>
  </si>
  <si>
    <t>Consultant 5</t>
  </si>
  <si>
    <t>Consultant 6</t>
  </si>
  <si>
    <t>Consultant 7</t>
  </si>
  <si>
    <t>Consultant 8</t>
  </si>
  <si>
    <t>Consultant 9</t>
  </si>
  <si>
    <t>Consultant 10</t>
  </si>
  <si>
    <t>Consultant 11</t>
  </si>
  <si>
    <t>Consultant 12</t>
  </si>
  <si>
    <t>Consultant 13</t>
  </si>
  <si>
    <t>Consultant 14</t>
  </si>
  <si>
    <t>Consultant 15</t>
  </si>
  <si>
    <t>Fed Req</t>
  </si>
  <si>
    <t xml:space="preserve">Match </t>
  </si>
  <si>
    <t>In-Kind</t>
  </si>
  <si>
    <t>Item</t>
  </si>
  <si>
    <t>Number</t>
  </si>
  <si>
    <t>Unit Cost</t>
  </si>
  <si>
    <t>Requested Amount</t>
  </si>
  <si>
    <t>Item Requested</t>
  </si>
  <si>
    <t>Justification - Equipment</t>
  </si>
  <si>
    <t>Match</t>
  </si>
  <si>
    <t>IDOH Indirect Cost Rate = 13.10% effective 7/1/2024-6/30/2025</t>
  </si>
  <si>
    <t>Applicant Organization:</t>
  </si>
  <si>
    <t>Principal Investigatory:</t>
  </si>
  <si>
    <t>CFDA Number:</t>
  </si>
  <si>
    <t xml:space="preserve">Budget Period: </t>
  </si>
  <si>
    <t>SUMMARY</t>
  </si>
  <si>
    <t>CONSULT</t>
  </si>
  <si>
    <t>Consultant Cost</t>
  </si>
  <si>
    <t>Total Direct</t>
  </si>
  <si>
    <t>Indirect Cost</t>
  </si>
  <si>
    <t>Salary &amp; Wages</t>
  </si>
  <si>
    <t>Position Title &amp; Name</t>
  </si>
  <si>
    <t>% of Time on Grant</t>
  </si>
  <si>
    <t>Months</t>
  </si>
  <si>
    <t>Fringe Calc.</t>
  </si>
  <si>
    <t>H D V</t>
  </si>
  <si>
    <t>MRB &amp; DC</t>
  </si>
  <si>
    <t>Health, Dental, Vision</t>
  </si>
  <si>
    <t>On-Site Consultant Cost</t>
  </si>
  <si>
    <t>% of Time</t>
  </si>
  <si>
    <t>Hours/Months</t>
  </si>
  <si>
    <t>Contract Total</t>
  </si>
  <si>
    <t>Consultant 16</t>
  </si>
  <si>
    <t>Consultant 17</t>
  </si>
  <si>
    <t>Consultant 18</t>
  </si>
  <si>
    <t>Consultant 19</t>
  </si>
  <si>
    <t>Consultant 20</t>
  </si>
  <si>
    <t>In-State Travel</t>
  </si>
  <si>
    <t>Number of Trips</t>
  </si>
  <si>
    <t>Number of People</t>
  </si>
  <si>
    <t>Total Number of Days</t>
  </si>
  <si>
    <t>Total Number of Nights</t>
  </si>
  <si>
    <t>Per Diem @ $41 per Night</t>
  </si>
  <si>
    <t>Trip #1</t>
  </si>
  <si>
    <t>Trip #2</t>
  </si>
  <si>
    <t>Trip #3</t>
  </si>
  <si>
    <t>Trip #4</t>
  </si>
  <si>
    <t>Trip #5</t>
  </si>
  <si>
    <t>Total Lodging</t>
  </si>
  <si>
    <t>Total Mileage</t>
  </si>
  <si>
    <t>Total Parking ($9/day)</t>
  </si>
  <si>
    <t>Total Amount Requested</t>
  </si>
  <si>
    <t>Justification for In-State Travel</t>
  </si>
  <si>
    <t>Mileage (.49 per mile)</t>
  </si>
  <si>
    <t>General Office Supplies</t>
  </si>
  <si>
    <t>Justification - Supplies</t>
  </si>
  <si>
    <t>General office supplies will be used by staff members to carry out daily activities of the program.</t>
  </si>
  <si>
    <t>FTE State Emp Travel (In-State and Out-of-State)</t>
  </si>
  <si>
    <t>Total Number             of Days</t>
  </si>
  <si>
    <t>Total Number                 of Nights</t>
  </si>
  <si>
    <t>Total Reg Fees</t>
  </si>
  <si>
    <t>Per Diem @ $41/night</t>
  </si>
  <si>
    <t xml:space="preserve">Trip #1  </t>
  </si>
  <si>
    <t xml:space="preserve">Trip #2  </t>
  </si>
  <si>
    <t xml:space="preserve">Trip #3  </t>
  </si>
  <si>
    <t xml:space="preserve">Trip #4  </t>
  </si>
  <si>
    <t xml:space="preserve">Trip #5  </t>
  </si>
  <si>
    <t>Mileage ($0.49/mile)</t>
  </si>
  <si>
    <t>Total Parking ($9 /day)</t>
  </si>
  <si>
    <t>Total Car Rental ($50/day)</t>
  </si>
  <si>
    <t>Amount Requested</t>
  </si>
  <si>
    <t>Justification - In State Travel</t>
  </si>
  <si>
    <t>Number of Days</t>
  </si>
  <si>
    <t>Number of Nights</t>
  </si>
  <si>
    <t>Total Lodging Cost</t>
  </si>
  <si>
    <t>Total Trip Mileage</t>
  </si>
  <si>
    <t>Total Mileage Cost ($0.41/mile)</t>
  </si>
  <si>
    <t>Total Airfare &amp; Bag Fee</t>
  </si>
  <si>
    <t>Total Trans. ($50/day)</t>
  </si>
  <si>
    <t>Federal</t>
  </si>
  <si>
    <t>Operational Expenses</t>
  </si>
  <si>
    <t># of People</t>
  </si>
  <si>
    <t>Monthly Rate</t>
  </si>
  <si>
    <t>Expense</t>
  </si>
  <si>
    <t>Telephone (Cisco VoIP)</t>
  </si>
  <si>
    <t>Technology Remote Access (CITRIX)</t>
  </si>
  <si>
    <t>ISDH Office Rent &amp; Shuttle</t>
  </si>
  <si>
    <t>State Technology Seat Charge</t>
  </si>
  <si>
    <t>State Human Resources (FTE Only)</t>
  </si>
  <si>
    <t>Shared Email Addresses</t>
  </si>
  <si>
    <t>Telephone (Verizon Wireless)</t>
  </si>
  <si>
    <t>TEAMS Phone Line</t>
  </si>
  <si>
    <t>Shipping/Printing</t>
  </si>
  <si>
    <t>Unit</t>
  </si>
  <si>
    <t># of Unit(s)</t>
  </si>
  <si>
    <t>Total Unit Cost(s)</t>
  </si>
  <si>
    <t>Expenses</t>
  </si>
  <si>
    <t>Postage</t>
  </si>
  <si>
    <t>Shipping</t>
  </si>
  <si>
    <t>Printing</t>
  </si>
  <si>
    <t>Leases</t>
  </si>
  <si>
    <t>Fees</t>
  </si>
  <si>
    <t>Other Travel</t>
  </si>
  <si>
    <t>Registration/Unit Cost</t>
  </si>
  <si>
    <t># of Registrations/
Unit(s)</t>
  </si>
  <si>
    <t>Total Registration/Unit Cost(s)</t>
  </si>
  <si>
    <t>Registration Fees</t>
  </si>
  <si>
    <t>Justification - Other</t>
  </si>
  <si>
    <t>Staffing and Operational Expenses are for On-Site Personnel (prorated by FTE %) to cover workspace and technology charges not included in fringe or indirect rate.  HR and IT functions are centralized for all State agencies and therefore not included in the IDOH indirect cost calculation.</t>
  </si>
  <si>
    <t>Contractual Subcontracts</t>
  </si>
  <si>
    <t>Contract Amount</t>
  </si>
  <si>
    <t>Amt Req</t>
  </si>
  <si>
    <t xml:space="preserve">Name of Contractor 1:  </t>
  </si>
  <si>
    <t xml:space="preserve">Contract Total:  </t>
  </si>
  <si>
    <t xml:space="preserve">Organization Type:  </t>
  </si>
  <si>
    <t xml:space="preserve">Method of Selection:  </t>
  </si>
  <si>
    <t xml:space="preserve">Period of Performance:  </t>
  </si>
  <si>
    <t xml:space="preserve">Contract Supervisor:  </t>
  </si>
  <si>
    <t xml:space="preserve">Scope of Work:  </t>
  </si>
  <si>
    <t xml:space="preserve">Method of Accountability:  </t>
  </si>
  <si>
    <t xml:space="preserve">Name of Contractor 2:  </t>
  </si>
  <si>
    <t xml:space="preserve">Name of Contractor 3:  </t>
  </si>
  <si>
    <t xml:space="preserve">Name of Contractor 4:  </t>
  </si>
  <si>
    <t xml:space="preserve">Name of Contractor 5:  </t>
  </si>
  <si>
    <t xml:space="preserve">Name of Contractor 6:  </t>
  </si>
  <si>
    <t xml:space="preserve">Name of Contractor 7:  </t>
  </si>
  <si>
    <t xml:space="preserve">Name of Contractor 8:  </t>
  </si>
  <si>
    <t xml:space="preserve">Name of Contractor 9:  </t>
  </si>
  <si>
    <t xml:space="preserve">Name of Contractor 10:  </t>
  </si>
  <si>
    <t xml:space="preserve">Name of Contractor 11:  </t>
  </si>
  <si>
    <t xml:space="preserve">Name of Contractor 12:  </t>
  </si>
  <si>
    <t xml:space="preserve">Name of Contractor 13:  </t>
  </si>
  <si>
    <t>Contractual Subgrants</t>
  </si>
  <si>
    <t>Subrecipient</t>
  </si>
  <si>
    <t>Budget Summary:</t>
  </si>
  <si>
    <t>Personnel</t>
  </si>
  <si>
    <t>Indirect</t>
  </si>
  <si>
    <t xml:space="preserve">Sole-Source Justification:  </t>
  </si>
  <si>
    <t xml:space="preserve">Name of Contractor 14:  </t>
  </si>
  <si>
    <t xml:space="preserve">Name of Contractor 15:  </t>
  </si>
  <si>
    <t xml:space="preserve">Name of Contractor 16:  </t>
  </si>
  <si>
    <t xml:space="preserve">Name of Contractor 17:  </t>
  </si>
  <si>
    <t xml:space="preserve">Name of Contractor 18:  </t>
  </si>
  <si>
    <t xml:space="preserve">Name of Contractor 19:  </t>
  </si>
  <si>
    <t xml:space="preserve">Name of Contractor 20:  </t>
  </si>
  <si>
    <t/>
  </si>
  <si>
    <t xml:space="preserve">Total Direct </t>
  </si>
  <si>
    <t>Indirect Cost Rate:</t>
  </si>
  <si>
    <t>Category Total</t>
  </si>
  <si>
    <t>Consultant On-Site</t>
  </si>
  <si>
    <t>Per Diem @ $52/night</t>
  </si>
  <si>
    <t>Off-Site Consultant Cost</t>
  </si>
  <si>
    <t>Off-Site Consultant Travel (In-State and Out-of-State)</t>
  </si>
  <si>
    <t>Total Mileage Cost ($0.49/mile)</t>
  </si>
  <si>
    <t>NOTE: IF YOU CLAIM CAR RENTAL, YOU CANNOT CLAIM MILEAGE FOR IN-STATE TRAVEL</t>
  </si>
  <si>
    <t>TOTAL</t>
  </si>
  <si>
    <t>Off-site Consultant 17</t>
  </si>
  <si>
    <t>Off-site Consultant 18</t>
  </si>
  <si>
    <t>Off-site Consultant 19</t>
  </si>
  <si>
    <t>Off-site Consultant 20</t>
  </si>
  <si>
    <t>Off-site Consultant 21</t>
  </si>
  <si>
    <t>Off-site Consultant 22</t>
  </si>
  <si>
    <t>Off-site Consultant 23</t>
  </si>
  <si>
    <t>Off-site Consultant 24</t>
  </si>
  <si>
    <t>Off-site Consultant 25</t>
  </si>
  <si>
    <t>Off-site Consultant 26</t>
  </si>
  <si>
    <t>Off-site Consultant 27</t>
  </si>
  <si>
    <t>Off-site Consultant 28</t>
  </si>
  <si>
    <t>Off-site Consultant 29</t>
  </si>
  <si>
    <t>Off-site Consultant 30</t>
  </si>
  <si>
    <t>Off-Site Consultant 4</t>
  </si>
  <si>
    <t>Off-Site Consultant 1</t>
  </si>
  <si>
    <t>Off-Site Consultant 2</t>
  </si>
  <si>
    <t>Off-Site Consultant 3</t>
  </si>
  <si>
    <t>Off-Site Consultant 5</t>
  </si>
  <si>
    <t>Off-Site Consultant 6</t>
  </si>
  <si>
    <t>Off-Site Consultant 7</t>
  </si>
  <si>
    <t>Off-Site Consultant 8</t>
  </si>
  <si>
    <t>Off-Site Consultant 9</t>
  </si>
  <si>
    <t>Off-Site Consultant 10</t>
  </si>
  <si>
    <t>Off-Site Consultant 11</t>
  </si>
  <si>
    <t>Off-Site Consultant 12</t>
  </si>
  <si>
    <t>Off-Site Consultant 13</t>
  </si>
  <si>
    <t>Off-Site Consultant 14</t>
  </si>
  <si>
    <t>Off-Site Consultant 15</t>
  </si>
  <si>
    <t>Off-Site Consultant 16</t>
  </si>
  <si>
    <t>Allocated Amount</t>
  </si>
  <si>
    <t>ON-SITE Consultant Cost</t>
  </si>
  <si>
    <t>OFF-SITE CONSULTANTS</t>
  </si>
  <si>
    <t>https://jhura.jhu.edu/wp-content/uploads/2020/10/subawards-sub-determination-form.pdf#:~:text=A%20subrecipient%20receives%20an%20award%20of%20assistance,and%20conducts%20its%20own%20scope%20of%20work.&amp;text=This%20form%20is%20used%20to%20document%20the,a%20subrecipient%20as%20opposed%20to%20a%20vendor/contractor.</t>
  </si>
  <si>
    <t>https://www.ecfr.gov/current/title-2/subtitle-A/chapter-II/part-200/subpart-D/subject-group-ECFR031321e29ac5bbd/section-200.331</t>
  </si>
  <si>
    <t>https://www.ecfr.gov/current/title-10/chapter-II/subchapter-D/part-420/subpart-B/section-420.12</t>
  </si>
  <si>
    <t>What are Matching Requirements?</t>
  </si>
  <si>
    <t>https://www.ecfr.gov/current/title-24/subtitle-B/chapter-V/subchapter-C/part-578/subpart-F/section-578.73</t>
  </si>
  <si>
    <t>Code of Federal Regulations: §200 CFR 420.12</t>
  </si>
  <si>
    <t>Code of Federal Regulations: §CFR 1486.400</t>
  </si>
  <si>
    <t>https://www.ecfr.gov/current/title-7/subtitle-B/chapter-XIV/subchapter-C/part-1486/subpart-D/section-1486.400</t>
  </si>
  <si>
    <t>https://www.ecfr.gov/current/title-7/subtitle-B/chapter-XIV/subchapter-C/part-1486/subpart-D/section-1486.401</t>
  </si>
  <si>
    <t>Code of Federal Regulations: §CFR 1486.401</t>
  </si>
  <si>
    <t>Code of Federal Regulations: §CFR 1486.402</t>
  </si>
  <si>
    <t>https://www.ecfr.gov/current/title-7/subtitle-B/chapter-XIV/subchapter-C/part-1486/subpart-D/section-1486.402</t>
  </si>
  <si>
    <t>https://www.ecfr.gov/current/title-42/chapter-I/subchapter-E/part-66/subpart-B/section-66.206</t>
  </si>
  <si>
    <t>https://www.acf.gov/sites/default/files/documents/ocs/ced_notice_of_award_explainer_2019.pdf</t>
  </si>
  <si>
    <t>What is on the NOA?</t>
  </si>
  <si>
    <t>How to read the NOA</t>
  </si>
  <si>
    <t>Grants Index</t>
  </si>
  <si>
    <t>What is the Grant Lifecycle?</t>
  </si>
  <si>
    <t>https://grants.gov/learn-grants/grants-101/</t>
  </si>
  <si>
    <t>What is a Grant?</t>
  </si>
  <si>
    <t>Enter information in the above blue highlighted areas ONLY!</t>
  </si>
  <si>
    <t xml:space="preserve">A subrecipient (1) determines who is eligible to receive what assistance, (2) has its performance measured against the objectives of the Federal program, (3) has responsibility for programmatic decision making, (4) has responsibility for adherence to Federal compliance, and (5) uses Federal funds to carry out a program for the granting organization.     
                                                                                                                                                                                                                                                                                                                                                                                                      For additional help see the Vendor/Subrecipient on  Determination Form to better differentiate between the two relationships.  
Subrecipients are coded in ENCOMPASS for the A-133 Single Audit report by indicating SUB in the Class field.     
                                                                                                                                                                                                                                                                                                                                                                                                      For additional help see the Vendor/Subrecipient Determination Form to better differentiate between the two relationships located on the INDEX page.  </t>
  </si>
  <si>
    <r>
      <rPr>
        <b/>
        <sz val="12"/>
        <rFont val="Arial"/>
        <family val="2"/>
      </rPr>
      <t xml:space="preserve">BUDGET INFORMATION - Non-Construction Programs                              </t>
    </r>
    <r>
      <rPr>
        <vertAlign val="superscript"/>
        <sz val="12"/>
        <rFont val="Arial"/>
        <family val="2"/>
      </rPr>
      <t>OMB</t>
    </r>
    <r>
      <rPr>
        <sz val="12"/>
        <rFont val="Arial"/>
        <family val="2"/>
      </rPr>
      <t xml:space="preserve"> </t>
    </r>
    <r>
      <rPr>
        <vertAlign val="superscript"/>
        <sz val="12"/>
        <rFont val="Arial"/>
        <family val="2"/>
      </rPr>
      <t>Approval</t>
    </r>
    <r>
      <rPr>
        <sz val="12"/>
        <rFont val="Arial"/>
        <family val="2"/>
      </rPr>
      <t xml:space="preserve"> </t>
    </r>
    <r>
      <rPr>
        <vertAlign val="superscript"/>
        <sz val="12"/>
        <rFont val="Arial"/>
        <family val="2"/>
      </rPr>
      <t>No.</t>
    </r>
    <r>
      <rPr>
        <sz val="12"/>
        <rFont val="Arial"/>
        <family val="2"/>
      </rPr>
      <t xml:space="preserve"> </t>
    </r>
    <r>
      <rPr>
        <vertAlign val="superscript"/>
        <sz val="12"/>
        <rFont val="Arial"/>
        <family val="2"/>
      </rPr>
      <t>0348-0044</t>
    </r>
  </si>
  <si>
    <r>
      <rPr>
        <b/>
        <sz val="10"/>
        <rFont val="Arial"/>
        <family val="2"/>
      </rPr>
      <t>SECTION A - BUDGET SUMMARY</t>
    </r>
  </si>
  <si>
    <r>
      <rPr>
        <sz val="10"/>
        <rFont val="Arial"/>
        <family val="2"/>
      </rPr>
      <t xml:space="preserve">Grant Program Function
</t>
    </r>
    <r>
      <rPr>
        <sz val="10"/>
        <rFont val="Arial"/>
        <family val="2"/>
      </rPr>
      <t xml:space="preserve">or Activity
</t>
    </r>
    <r>
      <rPr>
        <sz val="10"/>
        <rFont val="Arial"/>
        <family val="2"/>
      </rPr>
      <t>(a)</t>
    </r>
  </si>
  <si>
    <r>
      <rPr>
        <sz val="10"/>
        <rFont val="Arial"/>
        <family val="2"/>
      </rPr>
      <t xml:space="preserve">Catalog of Federal Domestic Assistance Number
</t>
    </r>
    <r>
      <rPr>
        <sz val="10"/>
        <rFont val="Arial"/>
        <family val="2"/>
      </rPr>
      <t>(b)</t>
    </r>
  </si>
  <si>
    <r>
      <rPr>
        <sz val="10"/>
        <rFont val="Arial"/>
        <family val="2"/>
      </rPr>
      <t>Estimated Unobligated Funds</t>
    </r>
  </si>
  <si>
    <r>
      <rPr>
        <sz val="10"/>
        <rFont val="Arial"/>
        <family val="2"/>
      </rPr>
      <t>New or Revised Budget</t>
    </r>
  </si>
  <si>
    <r>
      <rPr>
        <sz val="10"/>
        <rFont val="Arial"/>
        <family val="2"/>
      </rPr>
      <t xml:space="preserve">Federal
</t>
    </r>
    <r>
      <rPr>
        <sz val="10"/>
        <rFont val="Arial"/>
        <family val="2"/>
      </rPr>
      <t>(c)</t>
    </r>
  </si>
  <si>
    <r>
      <rPr>
        <sz val="10"/>
        <rFont val="Arial"/>
        <family val="2"/>
      </rPr>
      <t xml:space="preserve">Non-Federal
</t>
    </r>
    <r>
      <rPr>
        <sz val="10"/>
        <rFont val="Arial"/>
        <family val="2"/>
      </rPr>
      <t>(d)</t>
    </r>
  </si>
  <si>
    <r>
      <rPr>
        <sz val="10"/>
        <rFont val="Arial"/>
        <family val="2"/>
      </rPr>
      <t xml:space="preserve">Federal
</t>
    </r>
    <r>
      <rPr>
        <sz val="10"/>
        <rFont val="Arial"/>
        <family val="2"/>
      </rPr>
      <t>(e)</t>
    </r>
  </si>
  <si>
    <r>
      <rPr>
        <sz val="10"/>
        <rFont val="Arial"/>
        <family val="2"/>
      </rPr>
      <t xml:space="preserve">Non-Federal
</t>
    </r>
    <r>
      <rPr>
        <sz val="10"/>
        <rFont val="Arial"/>
        <family val="2"/>
      </rPr>
      <t>(f)</t>
    </r>
  </si>
  <si>
    <r>
      <rPr>
        <sz val="10"/>
        <rFont val="Arial"/>
        <family val="2"/>
      </rPr>
      <t xml:space="preserve">Total
</t>
    </r>
    <r>
      <rPr>
        <sz val="10"/>
        <rFont val="Arial"/>
        <family val="2"/>
      </rPr>
      <t>(g)</t>
    </r>
  </si>
  <si>
    <r>
      <rPr>
        <sz val="10"/>
        <rFont val="Arial"/>
        <family val="2"/>
      </rPr>
      <t>$</t>
    </r>
  </si>
  <si>
    <r>
      <rPr>
        <vertAlign val="superscript"/>
        <sz val="10"/>
        <rFont val="Arial"/>
        <family val="2"/>
      </rPr>
      <t xml:space="preserve">$                          </t>
    </r>
    <r>
      <rPr>
        <sz val="10"/>
        <rFont val="Arial"/>
        <family val="2"/>
      </rPr>
      <t>0.00</t>
    </r>
  </si>
  <si>
    <r>
      <rPr>
        <sz val="10"/>
        <rFont val="Arial"/>
        <family val="2"/>
      </rPr>
      <t>5.        Totals</t>
    </r>
  </si>
  <si>
    <r>
      <rPr>
        <b/>
        <sz val="10"/>
        <rFont val="Arial"/>
        <family val="2"/>
      </rPr>
      <t>SECTION B - BUDGET CATEGORIES</t>
    </r>
  </si>
  <si>
    <r>
      <rPr>
        <sz val="10"/>
        <rFont val="Arial"/>
        <family val="2"/>
      </rPr>
      <t>6. Object Class Categories</t>
    </r>
  </si>
  <si>
    <r>
      <rPr>
        <b/>
        <sz val="8"/>
        <rFont val="Arial"/>
        <family val="2"/>
      </rPr>
      <t>GRANT PROGRAM, FUNCTION OR ACTIVITY</t>
    </r>
  </si>
  <si>
    <r>
      <rPr>
        <b/>
        <sz val="8"/>
        <rFont val="Arial"/>
        <family val="2"/>
      </rPr>
      <t xml:space="preserve">Total
</t>
    </r>
    <r>
      <rPr>
        <b/>
        <sz val="8"/>
        <rFont val="Arial"/>
        <family val="2"/>
      </rPr>
      <t>(5)</t>
    </r>
  </si>
  <si>
    <r>
      <rPr>
        <b/>
        <sz val="8"/>
        <rFont val="Arial"/>
        <family val="2"/>
      </rPr>
      <t>(1)                                          (2)                                          (3)                                          (4)</t>
    </r>
  </si>
  <si>
    <r>
      <rPr>
        <sz val="10"/>
        <rFont val="Arial"/>
        <family val="2"/>
      </rPr>
      <t>a. Personnel</t>
    </r>
  </si>
  <si>
    <r>
      <rPr>
        <sz val="10"/>
        <rFont val="Arial"/>
        <family val="2"/>
      </rPr>
      <t>b. Fringe Benefits</t>
    </r>
  </si>
  <si>
    <r>
      <rPr>
        <sz val="10"/>
        <rFont val="Arial"/>
        <family val="2"/>
      </rPr>
      <t>c. Travel</t>
    </r>
  </si>
  <si>
    <r>
      <rPr>
        <sz val="10"/>
        <rFont val="Arial"/>
        <family val="2"/>
      </rPr>
      <t>d. Equipment</t>
    </r>
  </si>
  <si>
    <r>
      <rPr>
        <sz val="10"/>
        <rFont val="Arial"/>
        <family val="2"/>
      </rPr>
      <t>e. Supplies</t>
    </r>
  </si>
  <si>
    <r>
      <rPr>
        <sz val="10"/>
        <rFont val="Arial"/>
        <family val="2"/>
      </rPr>
      <t>f. Contractual</t>
    </r>
  </si>
  <si>
    <r>
      <rPr>
        <sz val="10"/>
        <rFont val="Arial"/>
        <family val="2"/>
      </rPr>
      <t>g. Construction</t>
    </r>
  </si>
  <si>
    <r>
      <rPr>
        <sz val="10"/>
        <rFont val="Arial"/>
        <family val="2"/>
      </rPr>
      <t>h. Other</t>
    </r>
  </si>
  <si>
    <r>
      <rPr>
        <sz val="10"/>
        <rFont val="Arial"/>
        <family val="2"/>
      </rPr>
      <t xml:space="preserve">i. Total Direct Charges </t>
    </r>
    <r>
      <rPr>
        <i/>
        <sz val="10"/>
        <rFont val="Arial"/>
        <family val="2"/>
      </rPr>
      <t>(sum of 6a-6h)</t>
    </r>
  </si>
  <si>
    <r>
      <rPr>
        <sz val="10"/>
        <rFont val="Arial"/>
        <family val="2"/>
      </rPr>
      <t>j. Indirect Charges</t>
    </r>
  </si>
  <si>
    <r>
      <rPr>
        <sz val="10"/>
        <rFont val="Arial"/>
        <family val="2"/>
      </rPr>
      <t xml:space="preserve">k. TOTALS </t>
    </r>
    <r>
      <rPr>
        <i/>
        <sz val="10"/>
        <rFont val="Arial"/>
        <family val="2"/>
      </rPr>
      <t>(sum of 6i and 6j)</t>
    </r>
  </si>
  <si>
    <r>
      <rPr>
        <sz val="10"/>
        <rFont val="Arial"/>
        <family val="2"/>
      </rPr>
      <t xml:space="preserve">$
</t>
    </r>
    <r>
      <rPr>
        <sz val="10"/>
        <rFont val="Arial"/>
        <family val="2"/>
      </rPr>
      <t>0.00</t>
    </r>
  </si>
  <si>
    <r>
      <rPr>
        <sz val="10"/>
        <rFont val="Arial"/>
        <family val="2"/>
      </rPr>
      <t>7. Program Income</t>
    </r>
  </si>
  <si>
    <r>
      <rPr>
        <b/>
        <sz val="10"/>
        <rFont val="Arial"/>
        <family val="2"/>
      </rPr>
      <t xml:space="preserve">Authorized for Local Reproduction                                                        </t>
    </r>
    <r>
      <rPr>
        <sz val="8"/>
        <rFont val="Arial"/>
        <family val="2"/>
      </rPr>
      <t xml:space="preserve">Standard Form 424A (Rev. 7-97)
</t>
    </r>
    <r>
      <rPr>
        <b/>
        <vertAlign val="subscript"/>
        <sz val="8"/>
        <rFont val="Arial"/>
        <family val="2"/>
      </rPr>
      <t xml:space="preserve">Previous Edition Usable                                                                                                                                                                                                                                       </t>
    </r>
    <r>
      <rPr>
        <sz val="8"/>
        <rFont val="Arial"/>
        <family val="2"/>
      </rPr>
      <t>Prescribed by OMB Circular A-102</t>
    </r>
  </si>
  <si>
    <r>
      <rPr>
        <b/>
        <sz val="10"/>
        <rFont val="Arial"/>
        <family val="2"/>
      </rPr>
      <t>SECTION C - NON-FEDERAL RESOURCES</t>
    </r>
  </si>
  <si>
    <r>
      <rPr>
        <sz val="10"/>
        <rFont val="Arial"/>
        <family val="2"/>
      </rPr>
      <t>(a) Grant Program</t>
    </r>
  </si>
  <si>
    <r>
      <rPr>
        <sz val="10"/>
        <rFont val="Arial"/>
        <family val="2"/>
      </rPr>
      <t>(b) Applicant</t>
    </r>
  </si>
  <si>
    <r>
      <rPr>
        <sz val="10"/>
        <rFont val="Arial"/>
        <family val="2"/>
      </rPr>
      <t>(c) State</t>
    </r>
  </si>
  <si>
    <r>
      <rPr>
        <sz val="10"/>
        <rFont val="Arial"/>
        <family val="2"/>
      </rPr>
      <t>(d) Other Sources</t>
    </r>
  </si>
  <si>
    <r>
      <rPr>
        <sz val="10"/>
        <rFont val="Arial"/>
        <family val="2"/>
      </rPr>
      <t>(e) TOTALS</t>
    </r>
  </si>
  <si>
    <r>
      <rPr>
        <sz val="10"/>
        <rFont val="Arial"/>
        <family val="2"/>
      </rPr>
      <t xml:space="preserve">12. TOTAL </t>
    </r>
    <r>
      <rPr>
        <i/>
        <sz val="10"/>
        <rFont val="Arial"/>
        <family val="2"/>
      </rPr>
      <t>(sum of lines 8-11)</t>
    </r>
  </si>
  <si>
    <r>
      <rPr>
        <vertAlign val="superscript"/>
        <sz val="10"/>
        <rFont val="Arial"/>
        <family val="2"/>
      </rPr>
      <t xml:space="preserve">$                           </t>
    </r>
    <r>
      <rPr>
        <sz val="10"/>
        <rFont val="Arial"/>
        <family val="2"/>
      </rPr>
      <t>0.00</t>
    </r>
  </si>
  <si>
    <r>
      <rPr>
        <vertAlign val="superscript"/>
        <sz val="10"/>
        <rFont val="Arial"/>
        <family val="2"/>
      </rPr>
      <t xml:space="preserve">$                        </t>
    </r>
    <r>
      <rPr>
        <sz val="10"/>
        <rFont val="Arial"/>
        <family val="2"/>
      </rPr>
      <t>0.00</t>
    </r>
  </si>
  <si>
    <r>
      <rPr>
        <b/>
        <sz val="10"/>
        <rFont val="Arial"/>
        <family val="2"/>
      </rPr>
      <t>SECTION D - FORECASTED CASH NEEDS</t>
    </r>
  </si>
  <si>
    <r>
      <rPr>
        <sz val="10"/>
        <rFont val="Arial"/>
        <family val="2"/>
      </rPr>
      <t>13. Federal</t>
    </r>
  </si>
  <si>
    <r>
      <rPr>
        <b/>
        <sz val="8"/>
        <rFont val="Arial"/>
        <family val="2"/>
      </rPr>
      <t>Total for 1st Year</t>
    </r>
  </si>
  <si>
    <r>
      <rPr>
        <b/>
        <sz val="8"/>
        <rFont val="Arial"/>
        <family val="2"/>
      </rPr>
      <t>1st Quarter</t>
    </r>
  </si>
  <si>
    <r>
      <rPr>
        <b/>
        <sz val="8"/>
        <rFont val="Arial"/>
        <family val="2"/>
      </rPr>
      <t>2nd Quarter</t>
    </r>
  </si>
  <si>
    <r>
      <rPr>
        <b/>
        <sz val="8"/>
        <rFont val="Arial"/>
        <family val="2"/>
      </rPr>
      <t>3rd Quarter</t>
    </r>
  </si>
  <si>
    <r>
      <rPr>
        <b/>
        <sz val="8"/>
        <rFont val="Arial"/>
        <family val="2"/>
      </rPr>
      <t>4th Quarter</t>
    </r>
  </si>
  <si>
    <r>
      <rPr>
        <sz val="10"/>
        <rFont val="Arial"/>
        <family val="2"/>
      </rPr>
      <t>14. Non-Federal</t>
    </r>
  </si>
  <si>
    <r>
      <rPr>
        <sz val="10"/>
        <rFont val="Arial"/>
        <family val="2"/>
      </rPr>
      <t xml:space="preserve">15. TOTAL </t>
    </r>
    <r>
      <rPr>
        <i/>
        <sz val="10"/>
        <rFont val="Arial"/>
        <family val="2"/>
      </rPr>
      <t>(sum of lines 13 and 14)</t>
    </r>
  </si>
  <si>
    <r>
      <rPr>
        <b/>
        <sz val="10"/>
        <rFont val="Arial"/>
        <family val="2"/>
      </rPr>
      <t>SECTION E - BUDGET ESTIMATES OF FEDERAL FUNDS NEEDED FOR BALANCE OF THE PROJECT</t>
    </r>
  </si>
  <si>
    <r>
      <rPr>
        <sz val="10"/>
        <rFont val="Arial"/>
        <family val="2"/>
      </rPr>
      <t>FUTURE FUNDING PERIODS (Years)</t>
    </r>
  </si>
  <si>
    <r>
      <rPr>
        <sz val="10"/>
        <rFont val="Arial"/>
        <family val="2"/>
      </rPr>
      <t>(b) First</t>
    </r>
  </si>
  <si>
    <r>
      <rPr>
        <sz val="10"/>
        <rFont val="Arial"/>
        <family val="2"/>
      </rPr>
      <t>(c) Second</t>
    </r>
  </si>
  <si>
    <r>
      <rPr>
        <sz val="10"/>
        <rFont val="Arial"/>
        <family val="2"/>
      </rPr>
      <t>(d) Third</t>
    </r>
  </si>
  <si>
    <r>
      <rPr>
        <sz val="10"/>
        <rFont val="Arial"/>
        <family val="2"/>
      </rPr>
      <t>(e) Fourth</t>
    </r>
  </si>
  <si>
    <r>
      <rPr>
        <sz val="10"/>
        <rFont val="Arial"/>
        <family val="2"/>
      </rPr>
      <t xml:space="preserve">20. TOTAL </t>
    </r>
    <r>
      <rPr>
        <i/>
        <sz val="10"/>
        <rFont val="Arial"/>
        <family val="2"/>
      </rPr>
      <t>(sum of lines 16-19)</t>
    </r>
  </si>
  <si>
    <r>
      <rPr>
        <vertAlign val="subscript"/>
        <sz val="10"/>
        <rFont val="Arial"/>
        <family val="2"/>
      </rPr>
      <t xml:space="preserve">$                          </t>
    </r>
    <r>
      <rPr>
        <sz val="10"/>
        <rFont val="Arial"/>
        <family val="2"/>
      </rPr>
      <t>0.00</t>
    </r>
  </si>
  <si>
    <r>
      <rPr>
        <b/>
        <sz val="10"/>
        <rFont val="Arial"/>
        <family val="2"/>
      </rPr>
      <t>SECTION F - OTHER BUDGET INFORMATION</t>
    </r>
  </si>
  <si>
    <r>
      <rPr>
        <sz val="10"/>
        <rFont val="Arial"/>
        <family val="2"/>
      </rPr>
      <t>21. Direct Charges:</t>
    </r>
  </si>
  <si>
    <r>
      <rPr>
        <sz val="10"/>
        <rFont val="Arial"/>
        <family val="2"/>
      </rPr>
      <t xml:space="preserve">22. Indirect Charges:
</t>
    </r>
    <r>
      <rPr>
        <sz val="10"/>
        <rFont val="Arial"/>
        <family val="2"/>
      </rPr>
      <t>$</t>
    </r>
  </si>
  <si>
    <r>
      <rPr>
        <sz val="10"/>
        <rFont val="Arial"/>
        <family val="2"/>
      </rPr>
      <t>23. Remarks:</t>
    </r>
  </si>
  <si>
    <r>
      <rPr>
        <b/>
        <vertAlign val="superscript"/>
        <sz val="10"/>
        <rFont val="Arial"/>
        <family val="2"/>
      </rPr>
      <t xml:space="preserve">Authorized for Local Reproduction                                                </t>
    </r>
    <r>
      <rPr>
        <b/>
        <sz val="8"/>
        <rFont val="Arial"/>
        <family val="2"/>
      </rPr>
      <t>Standard Form 424A (Rev. 7-97) Page 2</t>
    </r>
  </si>
  <si>
    <r>
      <t xml:space="preserve">A vendor (1) provides goods/services within normal business operations, (2) provides similar goods/services to many different purchasers, (3) operates in a competitive environment, (4) provides goods/services that are ancillary to the program, and (5) is not subject to compliance requirements of the Federal Program.
                   </t>
    </r>
    <r>
      <rPr>
        <b/>
        <sz val="16"/>
        <color rgb="FFFF0000"/>
        <rFont val="Times New Roman"/>
        <family val="1"/>
      </rPr>
      <t xml:space="preserve">For additional help see the Vendor/Subrecipient Determination Form to better differentiate between the two relationships. See INDEX for reference. </t>
    </r>
  </si>
  <si>
    <t>EQUIPMENT</t>
  </si>
  <si>
    <r>
      <t xml:space="preserve">2 CFR 200.1 - Supply means all tangible personal property other than those described in the equipment definition.  </t>
    </r>
    <r>
      <rPr>
        <b/>
        <sz val="18"/>
        <color rgb="FFFF0000"/>
        <rFont val="Times New Roman"/>
        <family val="1"/>
      </rPr>
      <t>Amount must NOT exceed $9,999.00 per unit cost.</t>
    </r>
  </si>
  <si>
    <r>
      <rPr>
        <b/>
        <sz val="20"/>
        <color rgb="FFFF0000"/>
        <rFont val="Times New Roman"/>
        <family val="1"/>
      </rPr>
      <t xml:space="preserve">****NOTE: ALL TRAVEL MUST BE  REQUIRED BY THE FEDERAL FUNDER.****    </t>
    </r>
    <r>
      <rPr>
        <b/>
        <sz val="20"/>
        <color theme="1"/>
        <rFont val="Times New Roman"/>
        <family val="1"/>
      </rPr>
      <t xml:space="preserve">                                                                                         Dollars requested in the Travel category should be for </t>
    </r>
    <r>
      <rPr>
        <b/>
        <sz val="20"/>
        <color rgb="FFFF0000"/>
        <rFont val="Times New Roman"/>
        <family val="1"/>
      </rPr>
      <t>State Employee Travel Only</t>
    </r>
    <r>
      <rPr>
        <b/>
        <sz val="20"/>
        <color theme="1"/>
        <rFont val="Times New Roman"/>
        <family val="1"/>
      </rPr>
      <t xml:space="preserve">.                                                                                                                    Travel for other participants (e.g., advisory committees, review panel, etc.) should be shown in the Other category.    </t>
    </r>
    <r>
      <rPr>
        <b/>
        <sz val="20"/>
        <color rgb="FFFF0000"/>
        <rFont val="Times New Roman"/>
        <family val="1"/>
      </rPr>
      <t>Registration Fees should be shown in the OTHER category.</t>
    </r>
    <r>
      <rPr>
        <b/>
        <sz val="20"/>
        <color theme="1"/>
        <rFont val="Times New Roman"/>
        <family val="1"/>
      </rPr>
      <t xml:space="preserve">
For </t>
    </r>
    <r>
      <rPr>
        <b/>
        <sz val="20"/>
        <color rgb="FFFF0000"/>
        <rFont val="Times New Roman"/>
        <family val="1"/>
      </rPr>
      <t>ALL Travel</t>
    </r>
    <r>
      <rPr>
        <b/>
        <sz val="20"/>
        <color theme="1"/>
        <rFont val="Times New Roman"/>
        <family val="1"/>
      </rPr>
      <t>, provide a justification describing the travel staff members will perform.  List where travel will be undertaken, number of trips planned, who will be making the trips, and approximate dates.  Include CDC meetings, conferences, and workshops, if required by CDC.</t>
    </r>
  </si>
  <si>
    <t>https://www.ecfr.gov/current/title-40/chapter-I/subchapter-B/part-35/subpart-A/subject-group-ECFR38c18ae633696e6/section-35.146</t>
  </si>
  <si>
    <t>Reading and Understanding NOA</t>
  </si>
  <si>
    <t>https://help.hrsa.gov/pages/releaseview.action?pageId=112460729</t>
  </si>
  <si>
    <t>https://www.ecfr.gov/current/title-45/subtitle-B/chapter-II/part-263/subpart-A/section-263.2</t>
  </si>
  <si>
    <t>What is a Request for Contract (RFC)?</t>
  </si>
  <si>
    <t>How to access MOUs, Letters of Support and High Dollar Contacts.</t>
  </si>
  <si>
    <t>https://www.in.gov/health/thenervecenter/finance/</t>
  </si>
  <si>
    <t>How to Complete a Budget Narrative Template</t>
  </si>
  <si>
    <t>Complete Equipment Tab</t>
  </si>
  <si>
    <t>Complete the On-Site Consultant Travel Tab</t>
  </si>
  <si>
    <t>Complete Off-Site Consultant Travel Tab</t>
  </si>
  <si>
    <t>Complete Supplies Tab</t>
  </si>
  <si>
    <t>Complete FTE Travel</t>
  </si>
  <si>
    <t>Complete Other</t>
  </si>
  <si>
    <t>Vendor/Contract Name</t>
  </si>
  <si>
    <t>****NOTE: ALL BLANK AREAS ARE FORMULA DRIVEN AND SELF-POPULATE****</t>
  </si>
  <si>
    <t>Total Federal Request</t>
  </si>
  <si>
    <t>NOTE:</t>
  </si>
  <si>
    <r>
      <t xml:space="preserve">    2 CFR 200.1 - Equipment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t>
    </r>
    <r>
      <rPr>
        <b/>
        <i/>
        <sz val="18"/>
        <color rgb="FFFF0000"/>
        <rFont val="Times New Roman"/>
        <family val="1"/>
      </rPr>
      <t>$10,000 per unit cost.</t>
    </r>
  </si>
  <si>
    <t>***Provide justification for all requested equipment, including a description of how it will be used in the program.***</t>
  </si>
  <si>
    <t>Direct Costs Totals</t>
  </si>
  <si>
    <t xml:space="preserve"> Effective 7/1/2024 - 6/30/2025</t>
  </si>
  <si>
    <t>What is Indirect Cost?</t>
  </si>
  <si>
    <t>https://www.ecfr.gov/current/title-34/subtitle-A/part-75/subpart-E/subject-group-ECFRbcd9b7674b344f2/section-75.560</t>
  </si>
  <si>
    <t>Total Registration Fees</t>
  </si>
  <si>
    <t>A Notice of Award (NOA) is a legally binding document that informs a recipient organization or individual that their grant or contract proposal has been approved and funding.  It's essentially the official notification that an award has been made and outlines all of the terms and conditions of the grant or contract.</t>
  </si>
  <si>
    <t>Complete Contractual</t>
  </si>
  <si>
    <t>Med Retiree Benefits &amp; Deferred Comp</t>
  </si>
  <si>
    <t>https://grants.gov/applicants/grant-applications/how-to-apply-for-grants</t>
  </si>
  <si>
    <t>How to apply for a Grant?</t>
  </si>
  <si>
    <t xml:space="preserve">Subrecipient  vs. Contractor Determination Form </t>
  </si>
  <si>
    <t>How to determine a Subrecipient vs. a Contractor?</t>
  </si>
  <si>
    <t>What is defined as a Subrecipient vs. Contractor?</t>
  </si>
  <si>
    <t xml:space="preserve">What is State Match Contribution? </t>
  </si>
  <si>
    <t>Code of Federal Regulations: §200 CFR 200.311 definition of Subrecipient and Contractor determination.</t>
  </si>
  <si>
    <t>Code of Federal Regulations: §200 CFR 578.73</t>
  </si>
  <si>
    <t>What is Cost Sharing?</t>
  </si>
  <si>
    <t>What is consider Eligible Cost Sharing?</t>
  </si>
  <si>
    <t>What is consider Ineligible Cost Sharing?</t>
  </si>
  <si>
    <t>What is an NOA?</t>
  </si>
  <si>
    <t>What is a Memorandum of Understanding (MOU)?</t>
  </si>
  <si>
    <t>What is a Maintenance of Effort?</t>
  </si>
  <si>
    <t>What Kinds of State Expenditures Count Towards Meeting a State's Basic MOE Expenditure Requirements?</t>
  </si>
  <si>
    <t>An RFC is REQUIRED for Grants (sub-recipient agreements), MOUs and Data Sharing Agreements.</t>
  </si>
  <si>
    <t>DO NOT COPY AND PASTE OR CUT AND PASTE ON ANY OF THE TABS</t>
  </si>
  <si>
    <t>Complete Off-Site Consultant Tab (see top of page for explanation)</t>
  </si>
  <si>
    <t>Grant Award #:</t>
  </si>
  <si>
    <t>Do not enter anything below this line. Summary information will self-populate from each workbook tab onto this page.</t>
  </si>
  <si>
    <t>Salaries &amp; Wages</t>
  </si>
  <si>
    <t>****NOTE: THE PI/PD MUST BE AN FTE STATE EMPLOYEE ****</t>
  </si>
  <si>
    <t>Justification for Salaries &amp; Wages</t>
  </si>
  <si>
    <t xml:space="preserve">              ***PLEASE USE WHOLE NUMBERS ONLY***                                                Information entered into the Light Blue Highlighted areas will self -populate in the appropriate fields .                                                                                                                                                           </t>
  </si>
  <si>
    <t>TOTAL On-Site  Consultant Travel</t>
  </si>
  <si>
    <t>Out -of- State Travel</t>
  </si>
  <si>
    <t>Justification for Out -of-State Travel</t>
  </si>
  <si>
    <t>NOTE: YOU CANNOT RENT A CAR FOR OUT-OF-STATE TRAVEL. TOTAL GROUND TRANSPORTATION FOR OUT-OF-STATE TRAVEL IS FOR UBER, LYFT, TAXI, SHUTTLE, ETC…</t>
  </si>
  <si>
    <r>
      <t xml:space="preserve">An Off-Site Consultant is one that is contracted through CAI but does not work in the building. </t>
    </r>
    <r>
      <rPr>
        <b/>
        <sz val="20"/>
        <color rgb="FFFF0000"/>
        <rFont val="Aptos Narrow"/>
        <family val="2"/>
        <scheme val="minor"/>
      </rPr>
      <t xml:space="preserve"> NOTE: ***This position does not incur the same "Other" cost as an On-Site Consultant.***</t>
    </r>
  </si>
  <si>
    <t>Justification : In -State Travel</t>
  </si>
  <si>
    <t>Out -of-State Travel</t>
  </si>
  <si>
    <t>Justification - Out -of -State Travel</t>
  </si>
  <si>
    <r>
      <t xml:space="preserve">General office supplies average $475 per staff member per year.  NOTE: You do not have to use the average cost, you can charge less.  Also </t>
    </r>
    <r>
      <rPr>
        <b/>
        <sz val="16"/>
        <color rgb="FFFF0000"/>
        <rFont val="Times New Roman"/>
        <family val="1"/>
      </rPr>
      <t>when counting office supplies, include FTE's and On-Site Consultants.</t>
    </r>
  </si>
  <si>
    <t>***Provide a justification for the use of each item and relate it to specific program objectives.***</t>
  </si>
  <si>
    <t>Justification - Out -of- State Travel</t>
  </si>
  <si>
    <r>
      <rPr>
        <b/>
        <sz val="20"/>
        <color rgb="FFFF0000"/>
        <rFont val="Times New Roman"/>
        <family val="1"/>
      </rPr>
      <t>OTHER</t>
    </r>
    <r>
      <rPr>
        <b/>
        <sz val="20"/>
        <color theme="1"/>
        <rFont val="Times New Roman"/>
        <family val="1"/>
      </rPr>
      <t xml:space="preserve"> means </t>
    </r>
    <r>
      <rPr>
        <b/>
        <sz val="20"/>
        <color rgb="FFFF0000"/>
        <rFont val="Times New Roman"/>
        <family val="1"/>
      </rPr>
      <t>Operational Expenses,</t>
    </r>
    <r>
      <rPr>
        <b/>
        <sz val="20"/>
        <color theme="1"/>
        <rFont val="Times New Roman"/>
        <family val="1"/>
      </rPr>
      <t xml:space="preserve"> Shipping/Printing, Leasing, Fees, and Other Travel.                                                                                                                                                                                                                                                                                         Example: for </t>
    </r>
    <r>
      <rPr>
        <b/>
        <sz val="20"/>
        <color rgb="FFFF0000"/>
        <rFont val="Times New Roman"/>
        <family val="1"/>
      </rPr>
      <t>Leasing</t>
    </r>
    <r>
      <rPr>
        <b/>
        <sz val="20"/>
        <color theme="1"/>
        <rFont val="Times New Roman"/>
        <family val="1"/>
      </rPr>
      <t xml:space="preserve"> = a printer lease.                                                                                                           Example for </t>
    </r>
    <r>
      <rPr>
        <b/>
        <sz val="20"/>
        <color rgb="FFFF0000"/>
        <rFont val="Times New Roman"/>
        <family val="1"/>
      </rPr>
      <t>Fees</t>
    </r>
    <r>
      <rPr>
        <b/>
        <sz val="20"/>
        <color theme="1"/>
        <rFont val="Times New Roman"/>
        <family val="1"/>
      </rPr>
      <t xml:space="preserve">= subscriptions.                                                                                                                                 Example for </t>
    </r>
    <r>
      <rPr>
        <b/>
        <sz val="20"/>
        <color rgb="FFFF0000"/>
        <rFont val="Times New Roman"/>
        <family val="1"/>
      </rPr>
      <t>Other Travel</t>
    </r>
    <r>
      <rPr>
        <b/>
        <sz val="20"/>
        <color theme="1"/>
        <rFont val="Times New Roman"/>
        <family val="1"/>
      </rPr>
      <t xml:space="preserve">= Registration Fees, Uber, Lyft, Taxi etc..                                                                                                          </t>
    </r>
    <r>
      <rPr>
        <b/>
        <sz val="20"/>
        <color rgb="FFFF0000"/>
        <rFont val="Times New Roman"/>
        <family val="1"/>
      </rPr>
      <t>Unit Number</t>
    </r>
    <r>
      <rPr>
        <b/>
        <sz val="20"/>
        <color theme="1"/>
        <rFont val="Times New Roman"/>
        <family val="1"/>
      </rPr>
      <t xml:space="preserve">: how many items.                                                                                                                                                  </t>
    </r>
    <r>
      <rPr>
        <b/>
        <sz val="20"/>
        <color rgb="FFFF0000"/>
        <rFont val="Times New Roman"/>
        <family val="1"/>
      </rPr>
      <t>Unit Cost</t>
    </r>
    <r>
      <rPr>
        <b/>
        <sz val="20"/>
        <color theme="1"/>
        <rFont val="Times New Roman"/>
        <family val="1"/>
      </rPr>
      <t>: per item cost.</t>
    </r>
  </si>
  <si>
    <t>Fees, Software, Etc.</t>
  </si>
  <si>
    <t>2 CFR 200.1 - Indirect cost means those costs incurred for a common or joining purpose benefitting more than one cost objective and not readily assignable to the cost objectives specifically benefitted, without effort disproportionate to the results achieved.    Below are the categories that are associated with Indirect Cost.</t>
  </si>
  <si>
    <r>
      <t xml:space="preserve">Example of Indirect Cost: Rent/Utilities, Administrative Salaries, Insurance, General Office Supplies and IT Support. </t>
    </r>
    <r>
      <rPr>
        <b/>
        <i/>
        <sz val="16"/>
        <color rgb="FFFF0000"/>
        <rFont val="Times New Roman"/>
        <family val="1"/>
      </rPr>
      <t>***NOTE: Indirect is also known as Administrative Fees.***</t>
    </r>
  </si>
  <si>
    <t xml:space="preserve">  Salaries &amp; Wages</t>
  </si>
  <si>
    <t xml:space="preserve">                          ***Please use whole numbers only on the ANNUAL SALARY TAB***                                                        THIS FOR STATE EMPLOYEES ONLY.  Light Blue Highlighted areas are intended for input by Program Areas as needed per guidance requirements.                                                                                                                              </t>
  </si>
  <si>
    <r>
      <t xml:space="preserve">Complete On-Site Consultant Tab </t>
    </r>
    <r>
      <rPr>
        <i/>
        <sz val="16"/>
        <color theme="1"/>
        <rFont val="Times New Roman"/>
        <family val="1"/>
      </rPr>
      <t>(see top of page for explanation)</t>
    </r>
  </si>
  <si>
    <r>
      <t xml:space="preserve">Complete FTE Tab- an FTE is a State Employee </t>
    </r>
    <r>
      <rPr>
        <i/>
        <sz val="16"/>
        <color theme="1"/>
        <rFont val="Times New Roman"/>
        <family val="1"/>
      </rPr>
      <t>(see top of page for explanation)</t>
    </r>
  </si>
  <si>
    <t>Once all tabs are complete, information will self-populate onto the "Summary Page". The Direct and Indirect Cost Tab will also self-populate.</t>
  </si>
  <si>
    <r>
      <rPr>
        <b/>
        <sz val="20"/>
        <color rgb="FFFF0000"/>
        <rFont val="Aptos Narrow"/>
        <family val="2"/>
        <scheme val="minor"/>
      </rPr>
      <t>An On-Site Consultant is one who is contracted through CAI and works in the building .</t>
    </r>
    <r>
      <rPr>
        <b/>
        <sz val="20"/>
        <color theme="1"/>
        <rFont val="Aptos Narrow"/>
        <family val="2"/>
        <scheme val="minor"/>
      </rPr>
      <t xml:space="preserve">                                                                    ***Computer Aid, Inc.  (CAI) has a Quantity Purchase Agreement (QPA) with the State of Indiana for Contract Personnel  (sole-sourced).  Contract Total is inclusive of Salary, Travel Expenses, Taxes, and Administrative Fees.***</t>
    </r>
  </si>
  <si>
    <t>Total Grounds Transportation ($50/day)</t>
  </si>
  <si>
    <t>Total Airfare &amp; Bagage Fee</t>
  </si>
  <si>
    <t>Per Diem @ $52 per Night</t>
  </si>
  <si>
    <r>
      <rPr>
        <b/>
        <sz val="18"/>
        <color rgb="FFFF0000"/>
        <rFont val="Times New Roman"/>
        <family val="1"/>
      </rPr>
      <t xml:space="preserve">                                *****  </t>
    </r>
    <r>
      <rPr>
        <b/>
        <u/>
        <sz val="18"/>
        <color rgb="FFFF0000"/>
        <rFont val="Times New Roman"/>
        <family val="1"/>
      </rPr>
      <t>NOTE: ALL TRAVEL MUST BE REQUIRED BY FEDERAL FUNDER</t>
    </r>
    <r>
      <rPr>
        <b/>
        <sz val="18"/>
        <color rgb="FFFF0000"/>
        <rFont val="Times New Roman"/>
        <family val="1"/>
      </rPr>
      <t>.</t>
    </r>
    <r>
      <rPr>
        <b/>
        <sz val="18"/>
        <color rgb="FF000000"/>
        <rFont val="Times New Roman"/>
        <family val="1"/>
      </rPr>
      <t xml:space="preserve"> </t>
    </r>
    <r>
      <rPr>
        <b/>
        <sz val="18"/>
        <color rgb="FFFF0000"/>
        <rFont val="Times New Roman"/>
        <family val="1"/>
      </rPr>
      <t xml:space="preserve">*****  </t>
    </r>
    <r>
      <rPr>
        <b/>
        <sz val="18"/>
        <color rgb="FF000000"/>
        <rFont val="Times New Roman"/>
        <family val="1"/>
      </rPr>
      <t xml:space="preserve">                                                                                                           </t>
    </r>
    <r>
      <rPr>
        <sz val="18"/>
        <color rgb="FF000000"/>
        <rFont val="Times New Roman"/>
        <family val="1"/>
      </rPr>
      <t>Dollars shown here are for</t>
    </r>
    <r>
      <rPr>
        <b/>
        <sz val="18"/>
        <color rgb="FF000000"/>
        <rFont val="Times New Roman"/>
        <family val="1"/>
      </rPr>
      <t xml:space="preserve"> </t>
    </r>
    <r>
      <rPr>
        <b/>
        <sz val="18"/>
        <rFont val="Times New Roman"/>
        <family val="1"/>
      </rPr>
      <t xml:space="preserve">Off-Site Consultants </t>
    </r>
    <r>
      <rPr>
        <b/>
        <u/>
        <sz val="18"/>
        <rFont val="Times New Roman"/>
        <family val="1"/>
      </rPr>
      <t>IN-STATE TRAVEL</t>
    </r>
    <r>
      <rPr>
        <b/>
        <sz val="18"/>
        <rFont val="Times New Roman"/>
        <family val="1"/>
      </rPr>
      <t xml:space="preserve"> justification only.</t>
    </r>
    <r>
      <rPr>
        <b/>
        <sz val="18"/>
        <color rgb="FF000000"/>
        <rFont val="Times New Roman"/>
        <family val="1"/>
      </rPr>
      <t xml:space="preserve">  </t>
    </r>
    <r>
      <rPr>
        <sz val="18"/>
        <color rgb="FF000000"/>
        <rFont val="Times New Roman"/>
        <family val="1"/>
      </rPr>
      <t>For In-State Travel, provide a justification describing the need or purpose of the travel.  Include travel destination, number of trips, who will be traveling, and approximate dates.</t>
    </r>
    <r>
      <rPr>
        <b/>
        <sz val="18"/>
        <color rgb="FF000000"/>
        <rFont val="Times New Roman"/>
        <family val="1"/>
      </rPr>
      <t xml:space="preserve">  </t>
    </r>
    <r>
      <rPr>
        <sz val="18"/>
        <color rgb="FF000000"/>
        <rFont val="Times New Roman"/>
        <family val="1"/>
      </rPr>
      <t>TOTAL TRAVEL</t>
    </r>
    <r>
      <rPr>
        <b/>
        <sz val="18"/>
        <color rgb="FF000000"/>
        <rFont val="Times New Roman"/>
        <family val="1"/>
      </rPr>
      <t xml:space="preserve"> </t>
    </r>
    <r>
      <rPr>
        <b/>
        <u/>
        <sz val="18"/>
        <color rgb="FFFF0000"/>
        <rFont val="Times New Roman"/>
        <family val="1"/>
      </rPr>
      <t>must match travel in the Off-Site Consultant Tab</t>
    </r>
    <r>
      <rPr>
        <b/>
        <sz val="18"/>
        <color rgb="FF000000"/>
        <rFont val="Times New Roman"/>
        <family val="1"/>
      </rPr>
      <t>.</t>
    </r>
    <r>
      <rPr>
        <b/>
        <sz val="18"/>
        <color rgb="FFFF0000"/>
        <rFont val="Times New Roman"/>
        <family val="1"/>
      </rPr>
      <t xml:space="preserve">                                                      </t>
    </r>
    <r>
      <rPr>
        <b/>
        <i/>
        <sz val="18"/>
        <rFont val="Times New Roman"/>
        <family val="1"/>
      </rPr>
      <t>NOTE:</t>
    </r>
    <r>
      <rPr>
        <i/>
        <sz val="18"/>
        <rFont val="Times New Roman"/>
        <family val="1"/>
      </rPr>
      <t xml:space="preserve"> I</t>
    </r>
    <r>
      <rPr>
        <b/>
        <i/>
        <sz val="16"/>
        <rFont val="Times New Roman"/>
        <family val="1"/>
      </rPr>
      <t xml:space="preserve">F YOU CLAIM CAR RENTAL YOU CANNOT CLAIM MILEAGE FOR IN-STATE TRAVEL.                                                      NOTE: YOU CANNOT RENT A CAR FOR OUT-OF-STATE TRAVEL.  TOTAL GROUND TRANSPORTATION FOR OUT-OF-STATE TRAVEL IS FOR UBER, LYFT, TAXI, SHUTTLE, ETC... </t>
    </r>
    <r>
      <rPr>
        <b/>
        <sz val="18"/>
        <color rgb="FF000000"/>
        <rFont val="Times New Roman"/>
        <family val="1"/>
      </rPr>
      <t xml:space="preserve">
</t>
    </r>
  </si>
  <si>
    <r>
      <t xml:space="preserve">                            </t>
    </r>
    <r>
      <rPr>
        <b/>
        <i/>
        <sz val="16"/>
        <color rgb="FFFF0000"/>
        <rFont val="Times New Roman"/>
        <family val="1"/>
      </rPr>
      <t xml:space="preserve"> NOTE: ALL TRAVEL MUST BE REQUIRED BY FEDERAL FUNDER.    </t>
    </r>
    <r>
      <rPr>
        <sz val="16"/>
        <color theme="1"/>
        <rFont val="Times New Roman"/>
        <family val="1"/>
      </rPr>
      <t xml:space="preserve">                                             Dollars shown here are for </t>
    </r>
    <r>
      <rPr>
        <b/>
        <sz val="16"/>
        <color theme="1"/>
        <rFont val="Times New Roman"/>
        <family val="1"/>
      </rPr>
      <t>ON-SITE Consultants travel justification only</t>
    </r>
    <r>
      <rPr>
        <sz val="16"/>
        <color theme="1"/>
        <rFont val="Times New Roman"/>
        <family val="1"/>
      </rPr>
      <t xml:space="preserve">.   For In-State Travel, provide a justification describing the need or purpose of the travel.  Include travel destination, number of trips, who will be traveling, and approximate dates. TOTAL TRAVEL </t>
    </r>
    <r>
      <rPr>
        <b/>
        <i/>
        <u/>
        <sz val="16"/>
        <color rgb="FFFF0000"/>
        <rFont val="Times New Roman"/>
        <family val="1"/>
      </rPr>
      <t>must match travel in the On-Site Consultant tab</t>
    </r>
    <r>
      <rPr>
        <sz val="16"/>
        <color theme="1"/>
        <rFont val="Times New Roman"/>
        <family val="1"/>
      </rPr>
      <t>.</t>
    </r>
  </si>
  <si>
    <r>
      <rPr>
        <b/>
        <sz val="18"/>
        <color rgb="FFFF0000"/>
        <rFont val="Aptos Narrow"/>
        <family val="2"/>
        <scheme val="minor"/>
      </rPr>
      <t xml:space="preserve">****NOTE:  ALL TRAVEL MUST BE  REQUIRED BY THE FEDERAL FUNDER****   </t>
    </r>
    <r>
      <rPr>
        <b/>
        <sz val="18"/>
        <color theme="1"/>
        <rFont val="Aptos Narrow"/>
        <family val="2"/>
        <scheme val="minor"/>
      </rPr>
      <t xml:space="preserve">                                                                                  Dollars requested in the Travel category should be for </t>
    </r>
    <r>
      <rPr>
        <b/>
        <sz val="18"/>
        <color rgb="FFFF0000"/>
        <rFont val="Aptos Narrow"/>
        <family val="2"/>
        <scheme val="minor"/>
      </rPr>
      <t>State Employee Travel Only.</t>
    </r>
    <r>
      <rPr>
        <b/>
        <sz val="18"/>
        <color theme="1"/>
        <rFont val="Aptos Narrow"/>
        <family val="2"/>
        <scheme val="minor"/>
      </rPr>
      <t xml:space="preserve">  </t>
    </r>
    <r>
      <rPr>
        <b/>
        <sz val="20"/>
        <color theme="1"/>
        <rFont val="Aptos Narrow"/>
        <family val="2"/>
        <scheme val="minor"/>
      </rPr>
      <t xml:space="preserve"> 
</t>
    </r>
    <r>
      <rPr>
        <sz val="18"/>
        <color theme="1"/>
        <rFont val="Aptos Narrow"/>
        <family val="2"/>
        <scheme val="minor"/>
      </rPr>
      <t>For  FTE State Employee Travel, provide a justification describing the need or purpose of the travel.  Include travel destination, number of trips, who will be traveling, and approximate dates.</t>
    </r>
  </si>
  <si>
    <t>https://www.ecfr.gov/current/title-20/chapter-V/part-662/subpart-C/secton-662.300</t>
  </si>
  <si>
    <t>eCFR :: 20 CFR 662.300 -- What is the Memorandum of Understanding (MOU)?</t>
  </si>
  <si>
    <t>Total Trans. Taxi, Uber etc ($50/day)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</si>
</sst>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164" formatCode="&quot;$&quot;#,##0.00"/>
    <numFmt numFmtId="165" formatCode="0000000"/>
    <numFmt numFmtId="166" formatCode="_(&quot;$&quot;* #,##0.00_);_(&quot;$&quot;* \(#,##0.00\);_(&quot;$&quot;* &quot;-&quot;_);_(@_)"/>
    <numFmt numFmtId="167" formatCode="&quot;$&quot;#,##0"/>
    <numFmt numFmtId="168" formatCode="_(&quot;$&quot;* #,##0_);_(&quot;$&quot;* \(#,##0\);_(&quot;$&quot;* &quot;-&quot;??_);_(@_)"/>
    <numFmt numFmtId="169" formatCode="0."/>
    <numFmt numFmtId="170" formatCode="\$\ 0.00"/>
  </numFmts>
  <fonts count="71" x14ac:knownFonts="1">
    <font>
      <sz val="11"/>
      <color theme="1"/>
      <name val="Aptos Narrow"/>
      <family val="2"/>
      <scheme val="minor"/>
    </font>
    <font>
      <sz val="12"/>
      <color theme="1"/>
      <name val="Times New Roman"/>
      <family val="1"/>
    </font>
    <font>
      <sz val="11"/>
      <color theme="1"/>
      <name val="Aptos Narrow"/>
      <family val="2"/>
      <scheme val="minor"/>
    </font>
    <font>
      <u/>
      <sz val="11"/>
      <color theme="10"/>
      <name val="Aptos Narrow"/>
      <family val="2"/>
      <scheme val="minor"/>
    </font>
    <font>
      <sz val="16"/>
      <color rgb="FF000000"/>
      <name val="Times New Roman"/>
      <family val="1"/>
    </font>
    <font>
      <sz val="16"/>
      <color theme="1"/>
      <name val="Times New Roman"/>
      <family val="1"/>
    </font>
    <font>
      <i/>
      <sz val="16"/>
      <color theme="1"/>
      <name val="Times New Roman"/>
      <family val="1"/>
    </font>
    <font>
      <i/>
      <u/>
      <sz val="16"/>
      <color theme="1"/>
      <name val="Times New Roman"/>
      <family val="1"/>
    </font>
    <font>
      <u/>
      <sz val="16"/>
      <color theme="1"/>
      <name val="Times New Roman"/>
      <family val="1"/>
    </font>
    <font>
      <b/>
      <sz val="16"/>
      <color theme="1"/>
      <name val="Times New Roman"/>
      <family val="1"/>
    </font>
    <font>
      <b/>
      <i/>
      <sz val="16"/>
      <color theme="1"/>
      <name val="Times New Roman"/>
      <family val="1"/>
    </font>
    <font>
      <b/>
      <sz val="16"/>
      <color rgb="FFFF0000"/>
      <name val="Times New Roman"/>
      <family val="1"/>
    </font>
    <font>
      <sz val="16"/>
      <name val="Times New Roman"/>
      <family val="1"/>
    </font>
    <font>
      <sz val="16"/>
      <color theme="1"/>
      <name val="Aptos Narrow"/>
      <family val="2"/>
      <scheme val="minor"/>
    </font>
    <font>
      <u/>
      <sz val="16"/>
      <color theme="10"/>
      <name val="Aptos Narrow"/>
      <family val="2"/>
      <scheme val="minor"/>
    </font>
    <font>
      <b/>
      <i/>
      <u/>
      <sz val="16"/>
      <color theme="1"/>
      <name val="Times New Roman"/>
      <family val="1"/>
    </font>
    <font>
      <sz val="16"/>
      <color rgb="FF7030A0"/>
      <name val="Times New Roman"/>
      <family val="1"/>
    </font>
    <font>
      <b/>
      <i/>
      <sz val="20"/>
      <color theme="1"/>
      <name val="Times New Roman"/>
      <family val="1"/>
    </font>
    <font>
      <b/>
      <sz val="16"/>
      <color rgb="FF000000"/>
      <name val="Times New Roman"/>
      <family val="1"/>
    </font>
    <font>
      <sz val="18"/>
      <color theme="1"/>
      <name val="Aptos Narrow"/>
      <family val="2"/>
      <scheme val="minor"/>
    </font>
    <font>
      <sz val="18"/>
      <color theme="1"/>
      <name val="Times New Roman"/>
      <family val="1"/>
    </font>
    <font>
      <b/>
      <i/>
      <sz val="18"/>
      <color theme="1"/>
      <name val="Times New Roman"/>
      <family val="1"/>
    </font>
    <font>
      <b/>
      <sz val="18"/>
      <name val="Times New Roman"/>
      <family val="1"/>
    </font>
    <font>
      <sz val="18"/>
      <name val="Times New Roman"/>
      <family val="1"/>
    </font>
    <font>
      <i/>
      <sz val="18"/>
      <name val="Times New Roman"/>
      <family val="1"/>
    </font>
    <font>
      <b/>
      <sz val="18"/>
      <color theme="1"/>
      <name val="Times New Roman"/>
      <family val="1"/>
    </font>
    <font>
      <sz val="18"/>
      <color rgb="FF000000"/>
      <name val="Times New Roman"/>
      <family val="1"/>
    </font>
    <font>
      <b/>
      <i/>
      <sz val="18"/>
      <name val="Times New Roman"/>
      <family val="1"/>
    </font>
    <font>
      <b/>
      <sz val="18"/>
      <color rgb="FF000000"/>
      <name val="Times New Roman"/>
      <family val="1"/>
    </font>
    <font>
      <b/>
      <sz val="18"/>
      <color rgb="FFFF0000"/>
      <name val="Times New Roman"/>
      <family val="1"/>
    </font>
    <font>
      <b/>
      <u/>
      <sz val="18"/>
      <color theme="1"/>
      <name val="Times New Roman"/>
      <family val="1"/>
    </font>
    <font>
      <b/>
      <sz val="11"/>
      <color theme="1"/>
      <name val="Aptos Narrow"/>
      <family val="2"/>
      <scheme val="minor"/>
    </font>
    <font>
      <b/>
      <u/>
      <sz val="18"/>
      <color rgb="FFFF0000"/>
      <name val="Times New Roman"/>
      <family val="1"/>
    </font>
    <font>
      <b/>
      <i/>
      <sz val="16"/>
      <color rgb="FFFF0000"/>
      <name val="Times New Roman"/>
      <family val="1"/>
    </font>
    <font>
      <b/>
      <i/>
      <u/>
      <sz val="16"/>
      <color rgb="FFFF0000"/>
      <name val="Times New Roman"/>
      <family val="1"/>
    </font>
    <font>
      <b/>
      <u/>
      <sz val="16"/>
      <color theme="1"/>
      <name val="Times New Roman"/>
      <family val="1"/>
    </font>
    <font>
      <b/>
      <sz val="22"/>
      <color theme="1"/>
      <name val="Times New Roman"/>
      <family val="1"/>
    </font>
    <font>
      <b/>
      <sz val="18"/>
      <color theme="1"/>
      <name val="Aptos Narrow"/>
      <family val="2"/>
      <scheme val="minor"/>
    </font>
    <font>
      <b/>
      <sz val="20"/>
      <color theme="1"/>
      <name val="Aptos Narrow"/>
      <family val="2"/>
      <scheme val="minor"/>
    </font>
    <font>
      <sz val="36"/>
      <color theme="1"/>
      <name val="Aptos Narrow"/>
      <family val="2"/>
      <scheme val="minor"/>
    </font>
    <font>
      <u/>
      <sz val="18"/>
      <color theme="10"/>
      <name val="Aptos Narrow"/>
      <family val="2"/>
      <scheme val="minor"/>
    </font>
    <font>
      <b/>
      <sz val="18"/>
      <name val="Aptos Narrow"/>
      <family val="2"/>
      <scheme val="minor"/>
    </font>
    <font>
      <b/>
      <i/>
      <sz val="22"/>
      <color rgb="FFFF0000"/>
      <name val="Times New Roman"/>
      <family val="1"/>
    </font>
    <font>
      <b/>
      <sz val="12"/>
      <name val="Arial"/>
      <family val="2"/>
    </font>
    <font>
      <vertAlign val="superscript"/>
      <sz val="12"/>
      <name val="Arial"/>
      <family val="2"/>
    </font>
    <font>
      <sz val="12"/>
      <name val="Arial"/>
      <family val="2"/>
    </font>
    <font>
      <b/>
      <sz val="10"/>
      <name val="Arial"/>
      <family val="2"/>
    </font>
    <font>
      <sz val="10"/>
      <name val="Arial"/>
      <family val="2"/>
    </font>
    <font>
      <sz val="10"/>
      <color rgb="FF000000"/>
      <name val="Arial"/>
      <family val="2"/>
    </font>
    <font>
      <vertAlign val="superscript"/>
      <sz val="10"/>
      <name val="Arial"/>
      <family val="2"/>
    </font>
    <font>
      <b/>
      <sz val="8"/>
      <name val="Arial"/>
      <family val="2"/>
    </font>
    <font>
      <i/>
      <sz val="10"/>
      <name val="Arial"/>
      <family val="2"/>
    </font>
    <font>
      <sz val="8"/>
      <name val="Arial"/>
      <family val="2"/>
    </font>
    <font>
      <b/>
      <vertAlign val="subscript"/>
      <sz val="8"/>
      <name val="Arial"/>
      <family val="2"/>
    </font>
    <font>
      <vertAlign val="subscript"/>
      <sz val="10"/>
      <name val="Arial"/>
      <family val="2"/>
    </font>
    <font>
      <b/>
      <vertAlign val="superscript"/>
      <sz val="10"/>
      <name val="Arial"/>
      <family val="2"/>
    </font>
    <font>
      <b/>
      <sz val="20"/>
      <color rgb="FFFF0000"/>
      <name val="Aptos Narrow"/>
      <family val="2"/>
      <scheme val="minor"/>
    </font>
    <font>
      <b/>
      <sz val="20"/>
      <color theme="1"/>
      <name val="Times New Roman"/>
      <family val="1"/>
    </font>
    <font>
      <b/>
      <sz val="20"/>
      <color rgb="FFFF0000"/>
      <name val="Times New Roman"/>
      <family val="1"/>
    </font>
    <font>
      <b/>
      <sz val="26"/>
      <color theme="1"/>
      <name val="Times New Roman"/>
      <family val="1"/>
    </font>
    <font>
      <b/>
      <sz val="22"/>
      <color rgb="FFFF0000"/>
      <name val="Times New Roman"/>
      <family val="1"/>
    </font>
    <font>
      <b/>
      <sz val="26"/>
      <color rgb="FFFF0000"/>
      <name val="Times New Roman"/>
      <family val="1"/>
    </font>
    <font>
      <b/>
      <sz val="24"/>
      <color theme="1"/>
      <name val="Aptos Narrow"/>
      <family val="2"/>
      <scheme val="minor"/>
    </font>
    <font>
      <b/>
      <i/>
      <sz val="18"/>
      <color rgb="FFFF0000"/>
      <name val="Times New Roman"/>
      <family val="1"/>
    </font>
    <font>
      <sz val="20"/>
      <color theme="1"/>
      <name val="Times New Roman"/>
      <family val="1"/>
    </font>
    <font>
      <b/>
      <u/>
      <sz val="18"/>
      <name val="Times New Roman"/>
      <family val="1"/>
    </font>
    <font>
      <b/>
      <i/>
      <sz val="16"/>
      <name val="Times New Roman"/>
      <family val="1"/>
    </font>
    <font>
      <b/>
      <sz val="18"/>
      <color rgb="FFFF0000"/>
      <name val="Aptos Narrow"/>
      <family val="2"/>
      <scheme val="minor"/>
    </font>
    <font>
      <u/>
      <sz val="18"/>
      <color theme="4"/>
      <name val="Aptos Narrow"/>
      <family val="2"/>
      <scheme val="minor"/>
    </font>
    <font>
      <sz val="18"/>
      <color theme="4"/>
      <name val="Aptos Narrow"/>
      <family val="2"/>
      <scheme val="minor"/>
    </font>
    <font>
      <i/>
      <sz val="18"/>
      <color theme="1"/>
      <name val="Aptos Narrow"/>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1"/>
        <bgColor indexed="64"/>
      </patternFill>
    </fill>
    <fill>
      <patternFill patternType="solid">
        <fgColor rgb="FFCCFFFF"/>
        <bgColor indexed="64"/>
      </patternFill>
    </fill>
    <fill>
      <patternFill patternType="solid">
        <fgColor rgb="FFE8FFFF"/>
        <bgColor indexed="64"/>
      </patternFill>
    </fill>
    <fill>
      <patternFill patternType="solid">
        <fgColor theme="4" tint="0.59999389629810485"/>
        <bgColor indexed="64"/>
      </patternFill>
    </fill>
    <fill>
      <patternFill patternType="solid">
        <fgColor rgb="FFFFFFFF"/>
        <bgColor indexed="64"/>
      </patternFill>
    </fill>
    <fill>
      <patternFill patternType="solid">
        <fgColor rgb="FFE1E1E1"/>
      </patternFill>
    </fill>
    <fill>
      <patternFill patternType="solid">
        <fgColor theme="7" tint="0.59999389629810485"/>
        <bgColor indexed="64"/>
      </patternFill>
    </fill>
  </fills>
  <borders count="32">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diagonal/>
    </border>
    <border>
      <left/>
      <right/>
      <top style="thin">
        <color indexed="64"/>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theme="2"/>
      </left>
      <right style="thin">
        <color theme="2"/>
      </right>
      <top style="thin">
        <color theme="2"/>
      </top>
      <bottom style="thin">
        <color theme="2"/>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cellStyleXfs>
  <cellXfs count="708">
    <xf numFmtId="0" fontId="0" fillId="0" borderId="0" xfId="0"/>
    <xf numFmtId="0" fontId="1" fillId="0" borderId="0" xfId="0" applyFont="1"/>
    <xf numFmtId="0" fontId="4" fillId="0" borderId="0" xfId="0" applyFont="1"/>
    <xf numFmtId="0" fontId="5" fillId="0" borderId="0" xfId="0" applyFont="1" applyAlignment="1">
      <alignment horizontal="left"/>
    </xf>
    <xf numFmtId="0" fontId="5" fillId="0" borderId="0" xfId="0" applyFont="1"/>
    <xf numFmtId="0" fontId="5" fillId="0" borderId="0" xfId="0" applyFont="1" applyAlignment="1">
      <alignment vertical="top" wrapText="1"/>
    </xf>
    <xf numFmtId="44" fontId="6" fillId="0" borderId="0" xfId="0" applyNumberFormat="1" applyFont="1"/>
    <xf numFmtId="0" fontId="5" fillId="0" borderId="3" xfId="0" applyFont="1" applyBorder="1"/>
    <xf numFmtId="9" fontId="5" fillId="0" borderId="0" xfId="2" applyFont="1"/>
    <xf numFmtId="0" fontId="7" fillId="0" borderId="0" xfId="0" applyFont="1"/>
    <xf numFmtId="0" fontId="7" fillId="0" borderId="0" xfId="0" applyFont="1" applyAlignment="1">
      <alignment vertical="center"/>
    </xf>
    <xf numFmtId="0" fontId="5" fillId="0" borderId="0" xfId="0" applyFont="1" applyAlignment="1">
      <alignment horizontal="center"/>
    </xf>
    <xf numFmtId="9" fontId="5" fillId="0" borderId="0" xfId="2" applyFont="1" applyBorder="1"/>
    <xf numFmtId="0" fontId="5" fillId="0" borderId="12" xfId="0" applyFont="1" applyBorder="1"/>
    <xf numFmtId="0" fontId="5" fillId="0" borderId="13" xfId="0" applyFont="1" applyBorder="1"/>
    <xf numFmtId="165" fontId="5" fillId="0" borderId="12" xfId="0" applyNumberFormat="1" applyFont="1" applyBorder="1" applyAlignment="1">
      <alignment horizontal="left"/>
    </xf>
    <xf numFmtId="44" fontId="5" fillId="0" borderId="0" xfId="1" applyFont="1" applyFill="1" applyBorder="1"/>
    <xf numFmtId="44" fontId="5" fillId="0" borderId="13" xfId="1" applyFont="1" applyFill="1" applyBorder="1"/>
    <xf numFmtId="44" fontId="5" fillId="0" borderId="2" xfId="1" applyFont="1" applyFill="1" applyBorder="1"/>
    <xf numFmtId="0" fontId="5" fillId="0" borderId="15" xfId="0" applyFont="1" applyBorder="1"/>
    <xf numFmtId="0" fontId="5" fillId="0" borderId="1" xfId="0" applyFont="1" applyBorder="1"/>
    <xf numFmtId="44" fontId="5" fillId="0" borderId="1" xfId="1" applyFont="1" applyFill="1" applyBorder="1"/>
    <xf numFmtId="44" fontId="5" fillId="0" borderId="14" xfId="1" applyFont="1" applyFill="1" applyBorder="1"/>
    <xf numFmtId="0" fontId="6" fillId="0" borderId="0" xfId="0" applyFont="1"/>
    <xf numFmtId="0" fontId="6" fillId="0" borderId="0" xfId="0" applyFont="1" applyAlignment="1">
      <alignment horizontal="center"/>
    </xf>
    <xf numFmtId="0" fontId="5" fillId="0" borderId="0" xfId="0" applyFont="1" applyAlignment="1">
      <alignment horizontal="right"/>
    </xf>
    <xf numFmtId="0" fontId="7" fillId="0" borderId="0" xfId="0" applyFont="1" applyAlignment="1">
      <alignment horizontal="right" vertical="center"/>
    </xf>
    <xf numFmtId="0" fontId="9"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pplyProtection="1">
      <alignment vertical="center" wrapText="1"/>
      <protection locked="0"/>
    </xf>
    <xf numFmtId="42" fontId="5" fillId="0" borderId="0" xfId="0" applyNumberFormat="1" applyFont="1" applyAlignment="1" applyProtection="1">
      <alignment vertical="center"/>
      <protection locked="0"/>
    </xf>
    <xf numFmtId="42" fontId="5" fillId="0" borderId="0" xfId="0" applyNumberFormat="1" applyFont="1" applyAlignment="1">
      <alignment vertical="center"/>
    </xf>
    <xf numFmtId="0" fontId="6" fillId="0" borderId="0" xfId="0" applyFont="1" applyAlignment="1" applyProtection="1">
      <alignment vertical="center"/>
      <protection locked="0"/>
    </xf>
    <xf numFmtId="0" fontId="5" fillId="0" borderId="0" xfId="0" applyFont="1" applyAlignment="1" applyProtection="1">
      <alignment horizontal="left" vertical="center"/>
      <protection locked="0"/>
    </xf>
    <xf numFmtId="0" fontId="5" fillId="0" borderId="0" xfId="0" applyFont="1" applyAlignment="1">
      <alignment wrapText="1"/>
    </xf>
    <xf numFmtId="0" fontId="10" fillId="0" borderId="0" xfId="0" applyFont="1" applyAlignment="1">
      <alignment horizontal="center" vertical="top" wrapText="1"/>
    </xf>
    <xf numFmtId="42" fontId="5" fillId="0" borderId="3" xfId="0" applyNumberFormat="1" applyFont="1" applyBorder="1" applyAlignment="1" applyProtection="1">
      <alignment vertical="center"/>
      <protection locked="0"/>
    </xf>
    <xf numFmtId="42" fontId="5" fillId="0" borderId="3" xfId="0" applyNumberFormat="1" applyFont="1" applyBorder="1" applyAlignment="1">
      <alignment vertical="center"/>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42" fontId="9" fillId="0" borderId="0" xfId="0" applyNumberFormat="1" applyFont="1" applyAlignment="1" applyProtection="1">
      <alignment vertical="center"/>
      <protection locked="0"/>
    </xf>
    <xf numFmtId="0" fontId="5" fillId="0" borderId="3" xfId="0" applyFont="1" applyBorder="1" applyAlignment="1" applyProtection="1">
      <alignment vertical="center" wrapText="1"/>
      <protection locked="0"/>
    </xf>
    <xf numFmtId="42" fontId="9" fillId="0" borderId="0" xfId="0" applyNumberFormat="1" applyFont="1" applyAlignment="1">
      <alignment vertical="center"/>
    </xf>
    <xf numFmtId="44" fontId="5" fillId="0" borderId="0" xfId="0" applyNumberFormat="1" applyFont="1" applyAlignment="1">
      <alignment vertical="center"/>
    </xf>
    <xf numFmtId="0" fontId="6" fillId="0" borderId="0" xfId="0" applyFont="1" applyAlignment="1" applyProtection="1">
      <alignment horizontal="right" vertical="center"/>
      <protection locked="0"/>
    </xf>
    <xf numFmtId="0" fontId="4" fillId="0" borderId="0" xfId="0" applyFont="1" applyAlignment="1" applyProtection="1">
      <alignment horizontal="left" vertical="center" wrapText="1"/>
      <protection locked="0"/>
    </xf>
    <xf numFmtId="0" fontId="5" fillId="0" borderId="0" xfId="0" applyFont="1" applyAlignment="1" applyProtection="1">
      <alignment horizontal="right" vertical="center"/>
      <protection locked="0"/>
    </xf>
    <xf numFmtId="0" fontId="12" fillId="0" borderId="0" xfId="0" applyFont="1" applyAlignment="1" applyProtection="1">
      <alignment vertical="center"/>
      <protection locked="0"/>
    </xf>
    <xf numFmtId="44" fontId="5" fillId="0" borderId="3" xfId="0" applyNumberFormat="1" applyFont="1" applyBorder="1" applyAlignment="1">
      <alignment vertical="center"/>
    </xf>
    <xf numFmtId="0" fontId="5" fillId="0" borderId="0" xfId="0" applyFont="1" applyAlignment="1" applyProtection="1">
      <alignment horizontal="left" vertical="center" wrapText="1"/>
      <protection locked="0"/>
    </xf>
    <xf numFmtId="0" fontId="13" fillId="0" borderId="0" xfId="0" applyFont="1"/>
    <xf numFmtId="42" fontId="5" fillId="6" borderId="3" xfId="0" applyNumberFormat="1" applyFont="1" applyFill="1" applyBorder="1" applyAlignment="1">
      <alignment vertical="center"/>
    </xf>
    <xf numFmtId="44" fontId="5" fillId="0" borderId="10" xfId="0" applyNumberFormat="1" applyFont="1" applyBorder="1" applyAlignment="1">
      <alignment vertical="center"/>
    </xf>
    <xf numFmtId="167" fontId="5" fillId="0" borderId="0" xfId="0" applyNumberFormat="1" applyFont="1" applyAlignment="1" applyProtection="1">
      <alignment horizontal="center" vertical="center"/>
      <protection locked="0"/>
    </xf>
    <xf numFmtId="167" fontId="12" fillId="0" borderId="0" xfId="0" applyNumberFormat="1" applyFont="1" applyAlignment="1" applyProtection="1">
      <alignment horizontal="center" vertical="center"/>
      <protection locked="0"/>
    </xf>
    <xf numFmtId="9" fontId="5" fillId="0" borderId="0" xfId="0" applyNumberFormat="1" applyFont="1" applyAlignment="1" applyProtection="1">
      <alignment vertical="center"/>
      <protection locked="0"/>
    </xf>
    <xf numFmtId="42" fontId="5" fillId="0" borderId="3" xfId="0" applyNumberFormat="1" applyFont="1" applyBorder="1" applyAlignment="1">
      <alignment horizontal="left" vertical="center"/>
    </xf>
    <xf numFmtId="0" fontId="10" fillId="0" borderId="0" xfId="0" applyFont="1" applyAlignment="1" applyProtection="1">
      <alignment vertical="center"/>
      <protection locked="0"/>
    </xf>
    <xf numFmtId="0" fontId="14" fillId="0" borderId="0" xfId="3" applyFont="1" applyAlignment="1" applyProtection="1">
      <alignment vertical="center"/>
      <protection locked="0"/>
    </xf>
    <xf numFmtId="0" fontId="5" fillId="0" borderId="0" xfId="0" quotePrefix="1" applyFont="1" applyAlignment="1" applyProtection="1">
      <alignment horizontal="right" vertical="center"/>
      <protection locked="0"/>
    </xf>
    <xf numFmtId="0" fontId="13" fillId="0" borderId="0" xfId="0" applyFont="1" applyProtection="1">
      <protection locked="0"/>
    </xf>
    <xf numFmtId="0" fontId="13" fillId="0" borderId="0" xfId="0" applyFont="1" applyAlignment="1" applyProtection="1">
      <alignment wrapText="1"/>
      <protection locked="0"/>
    </xf>
    <xf numFmtId="0" fontId="16" fillId="0" borderId="0" xfId="0" applyFont="1" applyAlignment="1" applyProtection="1">
      <alignment vertical="center"/>
      <protection locked="0"/>
    </xf>
    <xf numFmtId="167" fontId="5" fillId="0" borderId="0" xfId="0" applyNumberFormat="1" applyFont="1" applyAlignment="1">
      <alignment horizontal="center" vertical="center"/>
    </xf>
    <xf numFmtId="42" fontId="5" fillId="0" borderId="0" xfId="0" applyNumberFormat="1" applyFont="1" applyAlignment="1">
      <alignment horizontal="center" vertical="center"/>
    </xf>
    <xf numFmtId="167" fontId="5" fillId="4" borderId="0" xfId="0" applyNumberFormat="1" applyFont="1" applyFill="1" applyAlignment="1">
      <alignment vertical="center"/>
    </xf>
    <xf numFmtId="0" fontId="15" fillId="0" borderId="0" xfId="0" applyFont="1" applyAlignment="1">
      <alignment horizontal="right" vertical="center"/>
    </xf>
    <xf numFmtId="0" fontId="5" fillId="0" borderId="11" xfId="0" applyFont="1" applyBorder="1" applyAlignment="1" applyProtection="1">
      <alignment vertical="center"/>
      <protection locked="0"/>
    </xf>
    <xf numFmtId="0" fontId="6" fillId="0" borderId="0" xfId="0" applyFont="1" applyAlignment="1" applyProtection="1">
      <alignment horizontal="center" vertical="center"/>
      <protection locked="0"/>
    </xf>
    <xf numFmtId="42" fontId="5" fillId="0" borderId="13" xfId="0" applyNumberFormat="1" applyFont="1" applyBorder="1" applyAlignment="1">
      <alignment vertical="center"/>
    </xf>
    <xf numFmtId="0" fontId="10"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9" fontId="6" fillId="0" borderId="0" xfId="0" applyNumberFormat="1" applyFont="1" applyAlignment="1" applyProtection="1">
      <alignment horizontal="center" vertical="center"/>
      <protection locked="0"/>
    </xf>
    <xf numFmtId="167" fontId="5" fillId="0" borderId="2" xfId="0" applyNumberFormat="1" applyFont="1" applyBorder="1" applyAlignment="1">
      <alignment horizontal="center" vertical="center"/>
    </xf>
    <xf numFmtId="168" fontId="9" fillId="0" borderId="0" xfId="0" applyNumberFormat="1" applyFont="1" applyAlignment="1" applyProtection="1">
      <alignment vertical="center"/>
      <protection locked="0"/>
    </xf>
    <xf numFmtId="168" fontId="5" fillId="0" borderId="0" xfId="0" applyNumberFormat="1" applyFont="1" applyAlignment="1" applyProtection="1">
      <alignment vertical="center"/>
      <protection locked="0"/>
    </xf>
    <xf numFmtId="168" fontId="5" fillId="0" borderId="0" xfId="0" applyNumberFormat="1" applyFont="1" applyAlignment="1">
      <alignment vertical="center"/>
    </xf>
    <xf numFmtId="168" fontId="5" fillId="0" borderId="0" xfId="1" applyNumberFormat="1" applyFont="1" applyAlignment="1" applyProtection="1">
      <alignment vertical="center"/>
    </xf>
    <xf numFmtId="168" fontId="5" fillId="0" borderId="0" xfId="1" applyNumberFormat="1" applyFont="1" applyAlignment="1" applyProtection="1">
      <alignment vertical="center"/>
      <protection locked="0"/>
    </xf>
    <xf numFmtId="168" fontId="5" fillId="0" borderId="2" xfId="0" applyNumberFormat="1" applyFont="1" applyBorder="1" applyAlignment="1">
      <alignment vertical="center"/>
    </xf>
    <xf numFmtId="168" fontId="5" fillId="0" borderId="16" xfId="0" applyNumberFormat="1" applyFont="1" applyBorder="1" applyAlignment="1">
      <alignment vertical="center"/>
    </xf>
    <xf numFmtId="168" fontId="5" fillId="0" borderId="8" xfId="0" applyNumberFormat="1" applyFont="1" applyBorder="1" applyAlignment="1">
      <alignment vertical="center"/>
    </xf>
    <xf numFmtId="42" fontId="5" fillId="0" borderId="10" xfId="0" applyNumberFormat="1" applyFont="1" applyBorder="1" applyAlignment="1">
      <alignment vertical="center"/>
    </xf>
    <xf numFmtId="42" fontId="5" fillId="0" borderId="16" xfId="0" applyNumberFormat="1" applyFont="1" applyBorder="1" applyAlignment="1">
      <alignment vertical="center"/>
    </xf>
    <xf numFmtId="42" fontId="5" fillId="0" borderId="8" xfId="0" applyNumberFormat="1" applyFont="1" applyBorder="1" applyAlignment="1">
      <alignment vertical="center"/>
    </xf>
    <xf numFmtId="168" fontId="5" fillId="0" borderId="10" xfId="0" applyNumberFormat="1" applyFont="1" applyBorder="1" applyAlignment="1">
      <alignment horizontal="left" vertical="center"/>
    </xf>
    <xf numFmtId="168" fontId="5" fillId="0" borderId="16" xfId="0" applyNumberFormat="1" applyFont="1" applyBorder="1" applyAlignment="1">
      <alignment horizontal="left" vertical="center"/>
    </xf>
    <xf numFmtId="42" fontId="5" fillId="0" borderId="16" xfId="0" applyNumberFormat="1" applyFont="1" applyBorder="1" applyAlignment="1">
      <alignment horizontal="left" vertical="center"/>
    </xf>
    <xf numFmtId="168" fontId="5" fillId="0" borderId="8" xfId="0" applyNumberFormat="1" applyFont="1" applyBorder="1" applyAlignment="1">
      <alignment horizontal="left" vertical="center"/>
    </xf>
    <xf numFmtId="0" fontId="5" fillId="0" borderId="0" xfId="0" applyFont="1" applyAlignment="1">
      <alignment vertical="center"/>
    </xf>
    <xf numFmtId="0" fontId="5" fillId="0" borderId="0" xfId="0" applyFont="1" applyAlignment="1">
      <alignment horizontal="center" vertical="center" wrapText="1"/>
    </xf>
    <xf numFmtId="10" fontId="9" fillId="0" borderId="0" xfId="0" applyNumberFormat="1" applyFont="1" applyAlignment="1">
      <alignment horizontal="center" vertical="center"/>
    </xf>
    <xf numFmtId="0" fontId="5" fillId="0" borderId="0" xfId="0" applyFont="1" applyAlignment="1">
      <alignment horizontal="center" vertical="center"/>
    </xf>
    <xf numFmtId="0" fontId="9" fillId="0" borderId="0" xfId="0" applyFont="1"/>
    <xf numFmtId="165" fontId="9" fillId="0" borderId="12" xfId="0" applyNumberFormat="1" applyFont="1" applyBorder="1" applyAlignment="1">
      <alignment horizontal="left"/>
    </xf>
    <xf numFmtId="0" fontId="9" fillId="0" borderId="12" xfId="0" applyFont="1" applyBorder="1"/>
    <xf numFmtId="0" fontId="15" fillId="0" borderId="0" xfId="0" applyFont="1" applyAlignment="1">
      <alignment horizontal="center"/>
    </xf>
    <xf numFmtId="0" fontId="15" fillId="0" borderId="13" xfId="0" applyFont="1" applyBorder="1" applyAlignment="1">
      <alignment horizontal="center"/>
    </xf>
    <xf numFmtId="0" fontId="9" fillId="0" borderId="0" xfId="0" applyFont="1" applyAlignment="1">
      <alignment horizontal="right"/>
    </xf>
    <xf numFmtId="0" fontId="5" fillId="0" borderId="0" xfId="0" applyFont="1" applyAlignment="1">
      <alignment vertical="center" wrapText="1"/>
    </xf>
    <xf numFmtId="0" fontId="5" fillId="8" borderId="3" xfId="0" applyFont="1" applyFill="1" applyBorder="1" applyAlignment="1" applyProtection="1">
      <alignment vertical="center"/>
      <protection locked="0"/>
    </xf>
    <xf numFmtId="42" fontId="5" fillId="8" borderId="3" xfId="0" applyNumberFormat="1" applyFont="1" applyFill="1" applyBorder="1" applyAlignment="1" applyProtection="1">
      <alignment vertical="center"/>
      <protection locked="0"/>
    </xf>
    <xf numFmtId="0" fontId="5" fillId="0" borderId="18" xfId="0" applyFont="1" applyBorder="1"/>
    <xf numFmtId="0" fontId="10" fillId="0" borderId="0" xfId="0" applyFont="1"/>
    <xf numFmtId="0" fontId="10" fillId="0" borderId="0" xfId="0" applyFont="1" applyAlignment="1">
      <alignment horizontal="center"/>
    </xf>
    <xf numFmtId="0" fontId="10" fillId="0" borderId="0" xfId="0" applyFont="1" applyAlignment="1">
      <alignment horizontal="right"/>
    </xf>
    <xf numFmtId="164" fontId="5" fillId="0" borderId="0" xfId="0" applyNumberFormat="1" applyFont="1"/>
    <xf numFmtId="0" fontId="9" fillId="3" borderId="3" xfId="0" applyFont="1" applyFill="1" applyBorder="1" applyAlignment="1">
      <alignment horizontal="center"/>
    </xf>
    <xf numFmtId="0" fontId="9" fillId="3" borderId="3" xfId="0" applyFont="1" applyFill="1" applyBorder="1"/>
    <xf numFmtId="0" fontId="9" fillId="3" borderId="15" xfId="0" applyFont="1" applyFill="1" applyBorder="1" applyAlignment="1">
      <alignment vertical="top" wrapText="1"/>
    </xf>
    <xf numFmtId="9" fontId="5" fillId="8" borderId="3" xfId="2" applyFont="1" applyFill="1" applyBorder="1" applyProtection="1">
      <protection locked="0"/>
    </xf>
    <xf numFmtId="0" fontId="9" fillId="9" borderId="3" xfId="0" applyFont="1" applyFill="1" applyBorder="1"/>
    <xf numFmtId="0" fontId="9" fillId="0" borderId="0" xfId="0" applyFont="1" applyAlignment="1">
      <alignment horizontal="center"/>
    </xf>
    <xf numFmtId="0" fontId="9" fillId="9" borderId="3" xfId="0" applyFont="1" applyFill="1" applyBorder="1" applyAlignment="1">
      <alignment horizontal="center"/>
    </xf>
    <xf numFmtId="0" fontId="9" fillId="9" borderId="3" xfId="0" applyFont="1" applyFill="1" applyBorder="1" applyAlignment="1">
      <alignment horizontal="center" vertical="center"/>
    </xf>
    <xf numFmtId="0" fontId="9" fillId="3" borderId="3" xfId="0" applyFont="1" applyFill="1" applyBorder="1" applyAlignment="1">
      <alignment horizontal="center" vertical="center"/>
    </xf>
    <xf numFmtId="0" fontId="5" fillId="8" borderId="3" xfId="0" applyFont="1" applyFill="1" applyBorder="1" applyProtection="1">
      <protection locked="0"/>
    </xf>
    <xf numFmtId="0" fontId="5" fillId="10" borderId="3" xfId="0" applyFont="1" applyFill="1" applyBorder="1"/>
    <xf numFmtId="164" fontId="5" fillId="0" borderId="3" xfId="0" applyNumberFormat="1" applyFont="1" applyBorder="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9" fillId="0" borderId="0" xfId="0" applyFont="1"/>
    <xf numFmtId="0" fontId="20" fillId="0" borderId="0" xfId="0" applyFont="1" applyAlignment="1" applyProtection="1">
      <alignment vertical="center"/>
      <protection locked="0"/>
    </xf>
    <xf numFmtId="0" fontId="21" fillId="0" borderId="0" xfId="0" applyFont="1" applyAlignment="1" applyProtection="1">
      <alignment vertical="center"/>
      <protection locked="0"/>
    </xf>
    <xf numFmtId="42" fontId="20" fillId="0" borderId="0" xfId="0" applyNumberFormat="1" applyFont="1" applyAlignment="1" applyProtection="1">
      <alignment vertical="center"/>
      <protection locked="0"/>
    </xf>
    <xf numFmtId="42" fontId="20" fillId="0" borderId="0" xfId="0" applyNumberFormat="1" applyFont="1" applyAlignment="1">
      <alignment vertical="center"/>
    </xf>
    <xf numFmtId="0" fontId="20" fillId="0" borderId="0" xfId="0" applyFont="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42" fontId="23" fillId="0" borderId="0" xfId="0" applyNumberFormat="1" applyFont="1" applyAlignment="1" applyProtection="1">
      <alignment horizontal="left" vertical="center"/>
      <protection locked="0"/>
    </xf>
    <xf numFmtId="0" fontId="25" fillId="0" borderId="0" xfId="0" applyFont="1" applyAlignment="1" applyProtection="1">
      <alignment vertical="center" wrapText="1"/>
      <protection locked="0"/>
    </xf>
    <xf numFmtId="0" fontId="25" fillId="0" borderId="0" xfId="0" applyFont="1" applyAlignment="1" applyProtection="1">
      <alignment vertical="center"/>
      <protection locked="0"/>
    </xf>
    <xf numFmtId="0" fontId="26" fillId="0" borderId="0" xfId="0" applyFont="1" applyAlignment="1" applyProtection="1">
      <alignment horizontal="left" vertical="center" wrapText="1"/>
      <protection locked="0"/>
    </xf>
    <xf numFmtId="0" fontId="20" fillId="0" borderId="0" xfId="0" applyFont="1" applyAlignment="1" applyProtection="1">
      <alignment horizontal="right" vertical="center"/>
      <protection locked="0"/>
    </xf>
    <xf numFmtId="0" fontId="20" fillId="0" borderId="0" xfId="0" applyFont="1" applyAlignment="1" applyProtection="1">
      <alignment horizontal="left" vertical="center" wrapText="1"/>
      <protection locked="0"/>
    </xf>
    <xf numFmtId="44" fontId="20" fillId="0" borderId="0" xfId="0" applyNumberFormat="1" applyFont="1" applyAlignment="1">
      <alignment vertical="center"/>
    </xf>
    <xf numFmtId="42" fontId="20" fillId="0" borderId="3" xfId="0" applyNumberFormat="1" applyFont="1" applyBorder="1" applyAlignment="1">
      <alignment vertical="center"/>
    </xf>
    <xf numFmtId="42" fontId="23" fillId="8" borderId="3" xfId="0" applyNumberFormat="1" applyFont="1" applyFill="1" applyBorder="1" applyAlignment="1" applyProtection="1">
      <alignment vertical="center" wrapText="1"/>
      <protection locked="0"/>
    </xf>
    <xf numFmtId="37" fontId="23" fillId="8" borderId="3" xfId="0" applyNumberFormat="1" applyFont="1" applyFill="1" applyBorder="1" applyAlignment="1" applyProtection="1">
      <alignment horizontal="right" vertical="center"/>
      <protection locked="0"/>
    </xf>
    <xf numFmtId="42" fontId="23" fillId="8" borderId="3" xfId="0" applyNumberFormat="1" applyFont="1" applyFill="1" applyBorder="1" applyAlignment="1" applyProtection="1">
      <alignment horizontal="right" vertical="center"/>
      <protection locked="0"/>
    </xf>
    <xf numFmtId="42" fontId="23" fillId="0" borderId="3" xfId="0" applyNumberFormat="1" applyFont="1" applyBorder="1" applyAlignment="1">
      <alignment vertical="center"/>
    </xf>
    <xf numFmtId="44" fontId="23" fillId="8" borderId="3" xfId="0" applyNumberFormat="1" applyFont="1" applyFill="1" applyBorder="1" applyAlignment="1" applyProtection="1">
      <alignment vertical="center" wrapText="1"/>
      <protection locked="0"/>
    </xf>
    <xf numFmtId="0" fontId="27" fillId="3" borderId="3" xfId="0" applyFont="1" applyFill="1" applyBorder="1" applyAlignment="1" applyProtection="1">
      <alignment horizontal="left" vertical="center" wrapText="1"/>
      <protection locked="0"/>
    </xf>
    <xf numFmtId="42" fontId="25" fillId="0" borderId="0" xfId="0" applyNumberFormat="1" applyFont="1" applyAlignment="1">
      <alignment vertical="center"/>
    </xf>
    <xf numFmtId="0" fontId="20" fillId="8" borderId="3" xfId="0" applyFont="1" applyFill="1" applyBorder="1" applyAlignment="1" applyProtection="1">
      <alignment vertical="center"/>
      <protection locked="0"/>
    </xf>
    <xf numFmtId="42" fontId="20" fillId="8" borderId="3" xfId="0" applyNumberFormat="1" applyFont="1" applyFill="1" applyBorder="1" applyAlignment="1" applyProtection="1">
      <alignment vertical="center"/>
      <protection locked="0"/>
    </xf>
    <xf numFmtId="166" fontId="20" fillId="8" borderId="3" xfId="0" applyNumberFormat="1" applyFont="1" applyFill="1" applyBorder="1" applyAlignment="1" applyProtection="1">
      <alignment vertical="center"/>
      <protection locked="0"/>
    </xf>
    <xf numFmtId="44" fontId="20" fillId="0" borderId="3" xfId="0" applyNumberFormat="1" applyFont="1" applyBorder="1" applyAlignment="1">
      <alignment vertical="center"/>
    </xf>
    <xf numFmtId="0" fontId="27" fillId="0" borderId="0" xfId="0" applyFont="1" applyAlignment="1" applyProtection="1">
      <alignment horizontal="left" vertical="center" wrapText="1"/>
      <protection locked="0"/>
    </xf>
    <xf numFmtId="0" fontId="5" fillId="0" borderId="0" xfId="0" applyFont="1" applyAlignment="1">
      <alignment horizontal="center" vertical="top" wrapText="1"/>
    </xf>
    <xf numFmtId="44" fontId="20" fillId="8" borderId="3" xfId="0" applyNumberFormat="1" applyFont="1" applyFill="1" applyBorder="1" applyAlignment="1" applyProtection="1">
      <alignment vertical="center"/>
      <protection locked="0"/>
    </xf>
    <xf numFmtId="0" fontId="25" fillId="0" borderId="0" xfId="0" applyFont="1" applyAlignment="1" applyProtection="1">
      <alignment horizontal="right" vertical="center"/>
      <protection locked="0"/>
    </xf>
    <xf numFmtId="0" fontId="22" fillId="9" borderId="3"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0" fillId="9" borderId="3" xfId="0" applyFont="1" applyFill="1" applyBorder="1" applyAlignment="1">
      <alignment horizontal="center" vertical="center"/>
    </xf>
    <xf numFmtId="42" fontId="23" fillId="0" borderId="0" xfId="0" applyNumberFormat="1" applyFont="1" applyAlignment="1" applyProtection="1">
      <alignment horizontal="left" vertical="center" wrapText="1"/>
      <protection locked="0"/>
    </xf>
    <xf numFmtId="9" fontId="20" fillId="8" borderId="3" xfId="0" applyNumberFormat="1" applyFont="1" applyFill="1" applyBorder="1" applyAlignment="1" applyProtection="1">
      <alignment vertical="center"/>
      <protection locked="0"/>
    </xf>
    <xf numFmtId="37" fontId="23" fillId="8" borderId="3" xfId="0" applyNumberFormat="1" applyFont="1" applyFill="1" applyBorder="1" applyAlignment="1" applyProtection="1">
      <alignment horizontal="center" vertical="center" wrapText="1"/>
      <protection locked="0"/>
    </xf>
    <xf numFmtId="37" fontId="20" fillId="8" borderId="3" xfId="0" applyNumberFormat="1" applyFont="1" applyFill="1" applyBorder="1" applyAlignment="1" applyProtection="1">
      <alignment horizontal="center" vertical="center"/>
      <protection locked="0"/>
    </xf>
    <xf numFmtId="42" fontId="20" fillId="0" borderId="0" xfId="0" applyNumberFormat="1"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19" fillId="0" borderId="0" xfId="0" applyFont="1" applyAlignment="1">
      <alignment horizontal="center" vertical="center"/>
    </xf>
    <xf numFmtId="0" fontId="19" fillId="0" borderId="0" xfId="0" applyFont="1" applyAlignment="1">
      <alignment horizontal="center"/>
    </xf>
    <xf numFmtId="41" fontId="23" fillId="0" borderId="0" xfId="0" applyNumberFormat="1" applyFont="1" applyAlignment="1" applyProtection="1">
      <alignment horizontal="center" vertical="center"/>
      <protection locked="0"/>
    </xf>
    <xf numFmtId="42" fontId="23" fillId="0" borderId="0" xfId="0" applyNumberFormat="1" applyFont="1" applyAlignment="1" applyProtection="1">
      <alignment horizontal="center" vertical="center"/>
      <protection locked="0"/>
    </xf>
    <xf numFmtId="0" fontId="22" fillId="3" borderId="3" xfId="0" applyFont="1" applyFill="1" applyBorder="1" applyAlignment="1">
      <alignment horizontal="center" vertical="center" wrapText="1"/>
    </xf>
    <xf numFmtId="42" fontId="22" fillId="3" borderId="3" xfId="0" applyNumberFormat="1" applyFont="1" applyFill="1" applyBorder="1" applyAlignment="1">
      <alignment horizontal="center" vertical="center" wrapText="1"/>
    </xf>
    <xf numFmtId="0" fontId="27" fillId="3" borderId="15"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27" fillId="0" borderId="0" xfId="0" applyFont="1" applyAlignment="1">
      <alignment horizontal="left" vertical="center" wrapText="1"/>
    </xf>
    <xf numFmtId="0" fontId="25" fillId="9" borderId="3" xfId="0" applyFont="1" applyFill="1" applyBorder="1" applyAlignment="1">
      <alignment horizontal="center" vertical="center" wrapText="1"/>
    </xf>
    <xf numFmtId="0" fontId="10" fillId="3" borderId="0" xfId="0" applyFont="1" applyFill="1" applyAlignment="1">
      <alignment horizontal="center" vertical="center" wrapText="1"/>
    </xf>
    <xf numFmtId="0" fontId="9" fillId="0" borderId="0" xfId="0" applyFont="1" applyAlignment="1" applyProtection="1">
      <alignment horizontal="right" vertical="center"/>
      <protection locked="0"/>
    </xf>
    <xf numFmtId="0" fontId="9" fillId="3" borderId="0" xfId="0" applyFont="1" applyFill="1"/>
    <xf numFmtId="42" fontId="20" fillId="0" borderId="4" xfId="0" applyNumberFormat="1" applyFont="1" applyBorder="1" applyAlignment="1">
      <alignment horizontal="center" vertical="center"/>
    </xf>
    <xf numFmtId="42" fontId="20" fillId="0" borderId="5" xfId="0" applyNumberFormat="1" applyFont="1" applyBorder="1" applyAlignment="1">
      <alignment horizontal="center" vertical="center"/>
    </xf>
    <xf numFmtId="42" fontId="20" fillId="0" borderId="6" xfId="0" applyNumberFormat="1" applyFont="1" applyBorder="1" applyAlignment="1">
      <alignment horizontal="center" vertical="center"/>
    </xf>
    <xf numFmtId="0" fontId="37" fillId="0" borderId="0" xfId="0" applyFont="1"/>
    <xf numFmtId="0" fontId="37" fillId="0" borderId="0" xfId="0" applyFont="1" applyAlignment="1">
      <alignment horizontal="center"/>
    </xf>
    <xf numFmtId="0" fontId="37" fillId="0" borderId="0" xfId="0" applyFont="1" applyAlignment="1">
      <alignment horizontal="center" vertical="center"/>
    </xf>
    <xf numFmtId="0" fontId="25" fillId="3" borderId="0" xfId="0" applyFont="1" applyFill="1" applyAlignment="1" applyProtection="1">
      <alignment vertical="center"/>
      <protection locked="0"/>
    </xf>
    <xf numFmtId="44" fontId="20" fillId="0" borderId="0" xfId="0" applyNumberFormat="1" applyFont="1" applyAlignment="1" applyProtection="1">
      <alignment vertical="center"/>
      <protection locked="0"/>
    </xf>
    <xf numFmtId="0" fontId="31" fillId="0" borderId="0" xfId="0" applyFont="1"/>
    <xf numFmtId="0" fontId="37"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40" fillId="0" borderId="0" xfId="3" applyFont="1" applyAlignment="1">
      <alignment horizontal="left" vertical="center"/>
    </xf>
    <xf numFmtId="0" fontId="19"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0" fontId="0" fillId="0" borderId="28" xfId="0" applyBorder="1" applyAlignment="1">
      <alignment horizontal="center" vertical="top" wrapText="1"/>
    </xf>
    <xf numFmtId="169" fontId="48" fillId="0" borderId="28" xfId="0" applyNumberFormat="1" applyFont="1" applyBorder="1" applyAlignment="1">
      <alignment horizontal="left" vertical="top" shrinkToFit="1"/>
    </xf>
    <xf numFmtId="0" fontId="47" fillId="0" borderId="28" xfId="0" applyFont="1" applyBorder="1" applyAlignment="1">
      <alignment horizontal="left" vertical="top" wrapText="1"/>
    </xf>
    <xf numFmtId="0" fontId="0" fillId="0" borderId="28" xfId="0" applyBorder="1" applyAlignment="1">
      <alignment horizontal="right" vertical="top" wrapText="1"/>
    </xf>
    <xf numFmtId="0" fontId="0" fillId="0" borderId="28" xfId="0" applyBorder="1" applyAlignment="1">
      <alignment horizontal="left" vertical="center" wrapText="1"/>
    </xf>
    <xf numFmtId="2" fontId="48" fillId="0" borderId="28" xfId="0" applyNumberFormat="1" applyFont="1" applyBorder="1" applyAlignment="1">
      <alignment horizontal="right" vertical="top" shrinkToFit="1"/>
    </xf>
    <xf numFmtId="0" fontId="0" fillId="0" borderId="28" xfId="0" applyBorder="1" applyAlignment="1">
      <alignment horizontal="left" vertical="top" wrapText="1"/>
    </xf>
    <xf numFmtId="0" fontId="47" fillId="0" borderId="28" xfId="0" applyFont="1" applyBorder="1" applyAlignment="1">
      <alignment horizontal="left" vertical="top" wrapText="1" indent="4"/>
    </xf>
    <xf numFmtId="0" fontId="47" fillId="0" borderId="28" xfId="0" applyFont="1" applyBorder="1" applyAlignment="1">
      <alignment horizontal="left" vertical="top" wrapText="1" indent="3"/>
    </xf>
    <xf numFmtId="170" fontId="48" fillId="0" borderId="28" xfId="0" applyNumberFormat="1" applyFont="1" applyBorder="1" applyAlignment="1">
      <alignment horizontal="left" vertical="top" shrinkToFit="1"/>
    </xf>
    <xf numFmtId="0" fontId="50" fillId="0" borderId="28" xfId="0" applyFont="1" applyBorder="1" applyAlignment="1">
      <alignment horizontal="left" vertical="top" wrapText="1" indent="4"/>
    </xf>
    <xf numFmtId="0" fontId="15" fillId="3" borderId="0" xfId="0" applyFont="1" applyFill="1" applyAlignment="1">
      <alignment horizontal="right" vertical="center"/>
    </xf>
    <xf numFmtId="0" fontId="9" fillId="3" borderId="0" xfId="0" applyFont="1" applyFill="1" applyAlignment="1" applyProtection="1">
      <alignment horizontal="right" vertical="center"/>
      <protection locked="0"/>
    </xf>
    <xf numFmtId="0" fontId="5" fillId="3" borderId="0" xfId="0" applyFont="1" applyFill="1" applyAlignment="1" applyProtection="1">
      <alignment vertical="center"/>
      <protection locked="0"/>
    </xf>
    <xf numFmtId="42" fontId="5" fillId="8" borderId="0" xfId="0" applyNumberFormat="1" applyFont="1" applyFill="1" applyAlignment="1" applyProtection="1">
      <alignment horizontal="left" vertical="center"/>
      <protection locked="0"/>
    </xf>
    <xf numFmtId="42" fontId="5" fillId="8" borderId="1" xfId="0" applyNumberFormat="1" applyFont="1" applyFill="1" applyBorder="1" applyAlignment="1" applyProtection="1">
      <alignment horizontal="left" vertical="center"/>
      <protection locked="0"/>
    </xf>
    <xf numFmtId="42" fontId="5" fillId="8" borderId="13" xfId="0" applyNumberFormat="1" applyFont="1" applyFill="1" applyBorder="1" applyAlignment="1" applyProtection="1">
      <alignment vertical="center"/>
      <protection locked="0"/>
    </xf>
    <xf numFmtId="42" fontId="5" fillId="8" borderId="14" xfId="0" applyNumberFormat="1" applyFont="1" applyFill="1" applyBorder="1" applyAlignment="1" applyProtection="1">
      <alignment vertical="center"/>
      <protection locked="0"/>
    </xf>
    <xf numFmtId="0" fontId="9" fillId="3" borderId="12" xfId="0" applyFont="1" applyFill="1" applyBorder="1" applyAlignment="1" applyProtection="1">
      <alignment horizontal="right" vertical="center"/>
      <protection locked="0"/>
    </xf>
    <xf numFmtId="9" fontId="10" fillId="8" borderId="6"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42" fontId="5" fillId="0" borderId="0" xfId="0" applyNumberFormat="1" applyFont="1" applyAlignment="1" applyProtection="1">
      <alignment horizontal="right" vertical="center"/>
      <protection locked="0"/>
    </xf>
    <xf numFmtId="42" fontId="5" fillId="0" borderId="0" xfId="0" applyNumberFormat="1" applyFont="1" applyAlignment="1">
      <alignment horizontal="right" vertical="center"/>
    </xf>
    <xf numFmtId="0" fontId="5" fillId="0" borderId="0" xfId="0" applyFont="1" applyAlignment="1" applyProtection="1">
      <alignment horizontal="right" vertical="center" wrapText="1"/>
      <protection locked="0"/>
    </xf>
    <xf numFmtId="0" fontId="13" fillId="0" borderId="0" xfId="0" applyFont="1" applyAlignment="1" applyProtection="1">
      <alignment horizontal="right" wrapText="1"/>
      <protection locked="0"/>
    </xf>
    <xf numFmtId="0" fontId="13" fillId="0" borderId="0" xfId="0" applyFont="1" applyAlignment="1" applyProtection="1">
      <alignment horizontal="right"/>
      <protection locked="0"/>
    </xf>
    <xf numFmtId="42" fontId="5" fillId="0" borderId="3" xfId="0" applyNumberFormat="1" applyFont="1" applyBorder="1" applyAlignment="1">
      <alignment horizontal="right" vertical="center"/>
    </xf>
    <xf numFmtId="167" fontId="5" fillId="0" borderId="0" xfId="0" applyNumberFormat="1" applyFont="1" applyAlignment="1" applyProtection="1">
      <alignment horizontal="right" vertical="center"/>
      <protection locked="0"/>
    </xf>
    <xf numFmtId="9" fontId="10" fillId="8" borderId="3" xfId="0" applyNumberFormat="1" applyFont="1" applyFill="1" applyBorder="1" applyAlignment="1" applyProtection="1">
      <alignment horizontal="center" vertical="center"/>
      <protection locked="0"/>
    </xf>
    <xf numFmtId="9" fontId="9" fillId="8" borderId="6" xfId="0" applyNumberFormat="1" applyFont="1" applyFill="1" applyBorder="1" applyAlignment="1" applyProtection="1">
      <alignment horizontal="center" vertical="center"/>
      <protection locked="0"/>
    </xf>
    <xf numFmtId="9" fontId="9" fillId="8" borderId="3" xfId="0" applyNumberFormat="1" applyFont="1" applyFill="1" applyBorder="1" applyAlignment="1" applyProtection="1">
      <alignment horizontal="center" vertical="center"/>
      <protection locked="0"/>
    </xf>
    <xf numFmtId="44" fontId="47" fillId="0" borderId="28" xfId="0" applyNumberFormat="1" applyFont="1" applyBorder="1" applyAlignment="1">
      <alignment horizontal="left" vertical="top" wrapText="1"/>
    </xf>
    <xf numFmtId="42" fontId="8" fillId="0" borderId="1" xfId="0" applyNumberFormat="1" applyFont="1" applyBorder="1"/>
    <xf numFmtId="0" fontId="18" fillId="0" borderId="0" xfId="0" applyFont="1" applyAlignment="1">
      <alignment horizontal="right"/>
    </xf>
    <xf numFmtId="0" fontId="9" fillId="0" borderId="0" xfId="0" applyFont="1" applyAlignment="1" applyProtection="1">
      <alignment horizontal="center" vertical="center" wrapText="1"/>
      <protection locked="0"/>
    </xf>
    <xf numFmtId="0" fontId="5" fillId="3" borderId="4" xfId="0" applyFont="1" applyFill="1" applyBorder="1" applyAlignment="1">
      <alignment horizontal="right"/>
    </xf>
    <xf numFmtId="0" fontId="5" fillId="3" borderId="3" xfId="0" applyFont="1" applyFill="1" applyBorder="1" applyAlignment="1">
      <alignment horizontal="right"/>
    </xf>
    <xf numFmtId="0" fontId="25" fillId="3" borderId="0" xfId="0" applyFont="1" applyFill="1" applyAlignment="1">
      <alignment horizontal="right" vertical="center"/>
    </xf>
    <xf numFmtId="0" fontId="25" fillId="0" borderId="0" xfId="0" applyFont="1" applyAlignment="1">
      <alignment horizontal="right" vertical="center"/>
    </xf>
    <xf numFmtId="0" fontId="9" fillId="5" borderId="3"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wrapText="1"/>
      <protection locked="0"/>
    </xf>
    <xf numFmtId="0" fontId="10" fillId="0" borderId="0" xfId="0" applyFont="1" applyAlignment="1">
      <alignment vertical="center" wrapText="1"/>
    </xf>
    <xf numFmtId="0" fontId="10" fillId="0" borderId="0" xfId="0" applyFont="1" applyAlignment="1">
      <alignment horizontal="center" vertical="center" wrapText="1"/>
    </xf>
    <xf numFmtId="0" fontId="5" fillId="8" borderId="3" xfId="0" applyFont="1" applyFill="1" applyBorder="1" applyAlignment="1" applyProtection="1">
      <alignment vertical="center" wrapText="1"/>
      <protection locked="0"/>
    </xf>
    <xf numFmtId="9" fontId="5" fillId="8" borderId="3" xfId="0" applyNumberFormat="1" applyFont="1" applyFill="1" applyBorder="1" applyAlignment="1" applyProtection="1">
      <alignment vertical="center"/>
      <protection locked="0"/>
    </xf>
    <xf numFmtId="0" fontId="25" fillId="0" borderId="0" xfId="0" applyFont="1" applyAlignment="1">
      <alignment horizontal="center" vertical="center" wrapText="1"/>
    </xf>
    <xf numFmtId="0" fontId="9" fillId="3" borderId="3" xfId="0" applyFont="1" applyFill="1" applyBorder="1" applyAlignment="1" applyProtection="1">
      <alignment horizontal="right" vertical="center"/>
      <protection locked="0"/>
    </xf>
    <xf numFmtId="0" fontId="5" fillId="5" borderId="3" xfId="0" applyFont="1" applyFill="1" applyBorder="1" applyAlignment="1" applyProtection="1">
      <alignment horizontal="center" vertical="center" wrapText="1"/>
      <protection locked="0"/>
    </xf>
    <xf numFmtId="0" fontId="5" fillId="5" borderId="3" xfId="0" applyFont="1" applyFill="1" applyBorder="1" applyAlignment="1">
      <alignment horizontal="center" vertical="center" wrapText="1"/>
    </xf>
    <xf numFmtId="0" fontId="12" fillId="5" borderId="3" xfId="0" applyFont="1" applyFill="1" applyBorder="1" applyAlignment="1" applyProtection="1">
      <alignment horizontal="center" vertical="center" wrapText="1"/>
      <protection locked="0"/>
    </xf>
    <xf numFmtId="0" fontId="10" fillId="3" borderId="0" xfId="0" applyFont="1" applyFill="1" applyAlignment="1">
      <alignment horizontal="right" vertical="center"/>
    </xf>
    <xf numFmtId="0" fontId="10" fillId="0" borderId="0" xfId="0" applyFont="1" applyAlignment="1">
      <alignment horizontal="right" vertical="center"/>
    </xf>
    <xf numFmtId="44" fontId="5" fillId="0" borderId="11" xfId="0" applyNumberFormat="1" applyFont="1" applyBorder="1" applyAlignment="1">
      <alignment vertical="center"/>
    </xf>
    <xf numFmtId="166" fontId="5" fillId="8" borderId="3" xfId="0" applyNumberFormat="1" applyFont="1" applyFill="1" applyBorder="1" applyAlignment="1" applyProtection="1">
      <alignment vertical="center"/>
      <protection locked="0"/>
    </xf>
    <xf numFmtId="44" fontId="5" fillId="6" borderId="3" xfId="0" applyNumberFormat="1" applyFont="1" applyFill="1" applyBorder="1" applyAlignment="1">
      <alignment vertical="center"/>
    </xf>
    <xf numFmtId="0" fontId="37" fillId="0" borderId="0" xfId="0" applyFont="1" applyAlignment="1">
      <alignment vertical="center"/>
    </xf>
    <xf numFmtId="0" fontId="3" fillId="0" borderId="0" xfId="3"/>
    <xf numFmtId="0" fontId="0" fillId="10" borderId="0" xfId="0" applyFill="1"/>
    <xf numFmtId="0" fontId="10" fillId="0" borderId="17" xfId="0" applyFont="1" applyBorder="1" applyAlignment="1">
      <alignment vertical="center"/>
    </xf>
    <xf numFmtId="0" fontId="5" fillId="0" borderId="0" xfId="0" applyFont="1" applyAlignment="1">
      <alignment vertical="top"/>
    </xf>
    <xf numFmtId="0" fontId="15" fillId="3" borderId="0" xfId="0" applyFont="1" applyFill="1" applyAlignment="1">
      <alignment horizontal="center"/>
    </xf>
    <xf numFmtId="0" fontId="5" fillId="0" borderId="0" xfId="0" quotePrefix="1" applyFont="1" applyAlignment="1">
      <alignment horizontal="right" vertical="center"/>
    </xf>
    <xf numFmtId="167" fontId="5" fillId="0" borderId="0" xfId="0" applyNumberFormat="1" applyFont="1" applyAlignment="1">
      <alignment vertical="center"/>
    </xf>
    <xf numFmtId="0" fontId="10" fillId="3" borderId="0" xfId="0" applyFont="1" applyFill="1" applyAlignment="1" applyProtection="1">
      <alignment vertical="center"/>
      <protection locked="0"/>
    </xf>
    <xf numFmtId="0" fontId="30" fillId="3" borderId="0" xfId="0" applyFont="1" applyFill="1" applyAlignment="1" applyProtection="1">
      <alignment horizontal="center" vertical="center"/>
      <protection locked="0"/>
    </xf>
    <xf numFmtId="0" fontId="9" fillId="9" borderId="3" xfId="0" applyFont="1" applyFill="1" applyBorder="1" applyAlignment="1" applyProtection="1">
      <alignment horizontal="center" vertical="center" wrapText="1"/>
      <protection locked="0"/>
    </xf>
    <xf numFmtId="0" fontId="9" fillId="9" borderId="3" xfId="0" applyFont="1" applyFill="1" applyBorder="1" applyAlignment="1" applyProtection="1">
      <alignment horizontal="center" vertical="center"/>
      <protection locked="0"/>
    </xf>
    <xf numFmtId="167" fontId="9" fillId="0" borderId="0" xfId="0" applyNumberFormat="1" applyFont="1" applyAlignment="1">
      <alignment horizontal="left" vertical="center"/>
    </xf>
    <xf numFmtId="0" fontId="9" fillId="9" borderId="4" xfId="0" applyFont="1" applyFill="1" applyBorder="1" applyAlignment="1" applyProtection="1">
      <alignment vertical="center" wrapText="1"/>
      <protection locked="0"/>
    </xf>
    <xf numFmtId="0" fontId="9" fillId="3" borderId="4" xfId="0" applyFont="1" applyFill="1" applyBorder="1" applyAlignment="1" applyProtection="1">
      <alignment vertical="center"/>
      <protection locked="0"/>
    </xf>
    <xf numFmtId="0" fontId="5" fillId="8" borderId="4" xfId="0" applyFont="1" applyFill="1" applyBorder="1" applyAlignment="1" applyProtection="1">
      <alignment vertical="center" wrapText="1"/>
      <protection locked="0"/>
    </xf>
    <xf numFmtId="0" fontId="5" fillId="8" borderId="3" xfId="0" applyFont="1" applyFill="1" applyBorder="1" applyAlignment="1" applyProtection="1">
      <alignment horizontal="left" vertical="center"/>
      <protection locked="0"/>
    </xf>
    <xf numFmtId="0" fontId="5" fillId="8" borderId="4" xfId="0" applyFont="1" applyFill="1" applyBorder="1" applyAlignment="1" applyProtection="1">
      <alignment vertical="center"/>
      <protection locked="0"/>
    </xf>
    <xf numFmtId="42" fontId="5" fillId="8" borderId="3" xfId="0" applyNumberFormat="1" applyFont="1" applyFill="1" applyBorder="1" applyAlignment="1" applyProtection="1">
      <alignment horizontal="left" vertical="center"/>
      <protection locked="0"/>
    </xf>
    <xf numFmtId="0" fontId="5" fillId="8" borderId="3" xfId="0" applyFont="1" applyFill="1" applyBorder="1" applyAlignment="1">
      <alignment horizontal="left" vertical="center" wrapText="1"/>
    </xf>
    <xf numFmtId="0" fontId="5" fillId="8" borderId="3" xfId="0" applyFont="1" applyFill="1" applyBorder="1" applyAlignment="1">
      <alignment horizontal="center" vertical="center" wrapText="1"/>
    </xf>
    <xf numFmtId="0" fontId="10" fillId="5" borderId="0" xfId="0" applyFont="1" applyFill="1" applyAlignment="1" applyProtection="1">
      <alignment vertical="center"/>
      <protection locked="0"/>
    </xf>
    <xf numFmtId="0" fontId="15" fillId="9" borderId="3" xfId="0" applyFont="1" applyFill="1" applyBorder="1" applyAlignment="1" applyProtection="1">
      <alignment horizontal="center" vertical="center" wrapText="1"/>
      <protection locked="0"/>
    </xf>
    <xf numFmtId="0" fontId="35" fillId="9" borderId="3"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42" fontId="8" fillId="0" borderId="14" xfId="0" applyNumberFormat="1" applyFont="1" applyBorder="1"/>
    <xf numFmtId="0" fontId="5" fillId="0" borderId="12" xfId="0" applyFont="1" applyBorder="1" applyAlignment="1">
      <alignment vertical="top" wrapText="1"/>
    </xf>
    <xf numFmtId="0" fontId="5" fillId="0" borderId="13" xfId="0" applyFont="1" applyBorder="1" applyAlignment="1">
      <alignment vertical="top" wrapText="1"/>
    </xf>
    <xf numFmtId="0" fontId="64" fillId="0" borderId="0" xfId="0" applyFont="1"/>
    <xf numFmtId="0" fontId="57" fillId="3" borderId="0" xfId="0" applyFont="1" applyFill="1" applyAlignment="1">
      <alignment horizontal="right"/>
    </xf>
    <xf numFmtId="168" fontId="5" fillId="0" borderId="0" xfId="1" applyNumberFormat="1" applyFont="1"/>
    <xf numFmtId="167" fontId="5" fillId="0" borderId="3" xfId="0" applyNumberFormat="1" applyFont="1" applyBorder="1"/>
    <xf numFmtId="1" fontId="5" fillId="0" borderId="0" xfId="0" applyNumberFormat="1" applyFont="1"/>
    <xf numFmtId="1" fontId="10" fillId="0" borderId="0" xfId="0" applyNumberFormat="1" applyFont="1"/>
    <xf numFmtId="1" fontId="5" fillId="0" borderId="0" xfId="0" applyNumberFormat="1" applyFont="1" applyAlignment="1">
      <alignment horizontal="left"/>
    </xf>
    <xf numFmtId="1" fontId="5" fillId="0" borderId="0" xfId="0" applyNumberFormat="1" applyFont="1" applyAlignment="1">
      <alignment horizontal="right"/>
    </xf>
    <xf numFmtId="167" fontId="5" fillId="0" borderId="3" xfId="0" applyNumberFormat="1" applyFont="1" applyBorder="1" applyAlignment="1">
      <alignment horizontal="center"/>
    </xf>
    <xf numFmtId="9" fontId="5" fillId="0" borderId="3" xfId="2" applyFont="1" applyFill="1" applyBorder="1" applyProtection="1"/>
    <xf numFmtId="0" fontId="5" fillId="10" borderId="31" xfId="0" applyFont="1" applyFill="1" applyBorder="1" applyAlignment="1">
      <alignment horizontal="center" vertical="center"/>
    </xf>
    <xf numFmtId="0" fontId="40" fillId="0" borderId="0" xfId="3" applyFont="1" applyAlignment="1">
      <alignment horizontal="left" vertical="center" wrapText="1"/>
    </xf>
    <xf numFmtId="0" fontId="19" fillId="0" borderId="0" xfId="0" applyFont="1" applyAlignment="1">
      <alignment horizontal="left" vertical="center" wrapText="1"/>
    </xf>
    <xf numFmtId="0" fontId="41" fillId="0" borderId="0" xfId="0" applyFont="1"/>
    <xf numFmtId="0" fontId="9" fillId="0" borderId="0" xfId="0" applyFont="1" applyAlignment="1">
      <alignment vertical="center"/>
    </xf>
    <xf numFmtId="0" fontId="6" fillId="0" borderId="0" xfId="0" applyFont="1" applyAlignment="1">
      <alignment vertical="center"/>
    </xf>
    <xf numFmtId="0" fontId="9" fillId="12" borderId="3" xfId="0" applyFont="1" applyFill="1" applyBorder="1" applyAlignment="1">
      <alignment vertical="center"/>
    </xf>
    <xf numFmtId="0" fontId="9" fillId="12" borderId="3" xfId="0" applyFont="1" applyFill="1" applyBorder="1" applyAlignment="1">
      <alignment horizontal="center" vertical="center"/>
    </xf>
    <xf numFmtId="1" fontId="9" fillId="12" borderId="3" xfId="0" applyNumberFormat="1" applyFont="1" applyFill="1" applyBorder="1" applyAlignment="1">
      <alignment horizontal="center" vertical="center"/>
    </xf>
    <xf numFmtId="0" fontId="9" fillId="12" borderId="3" xfId="0" applyFont="1" applyFill="1" applyBorder="1" applyAlignment="1">
      <alignment horizontal="center" wrapText="1"/>
    </xf>
    <xf numFmtId="0" fontId="9" fillId="12" borderId="3" xfId="0" applyFont="1" applyFill="1" applyBorder="1" applyAlignment="1">
      <alignment horizontal="center"/>
    </xf>
    <xf numFmtId="0" fontId="9" fillId="12" borderId="5" xfId="0" applyFont="1" applyFill="1" applyBorder="1" applyAlignment="1">
      <alignment horizontal="center"/>
    </xf>
    <xf numFmtId="10" fontId="9" fillId="12" borderId="8" xfId="0" applyNumberFormat="1" applyFont="1" applyFill="1" applyBorder="1" applyAlignment="1">
      <alignment horizontal="center"/>
    </xf>
    <xf numFmtId="164" fontId="9" fillId="12" borderId="1" xfId="0" applyNumberFormat="1" applyFont="1" applyFill="1" applyBorder="1" applyAlignment="1">
      <alignment horizontal="center"/>
    </xf>
    <xf numFmtId="164" fontId="9" fillId="12" borderId="8" xfId="0" applyNumberFormat="1" applyFont="1" applyFill="1" applyBorder="1" applyAlignment="1">
      <alignment horizontal="center"/>
    </xf>
    <xf numFmtId="0" fontId="10" fillId="3" borderId="1" xfId="0" applyFont="1" applyFill="1" applyBorder="1" applyAlignment="1">
      <alignment horizontal="center"/>
    </xf>
    <xf numFmtId="0" fontId="15" fillId="3" borderId="1" xfId="0" applyFont="1" applyFill="1" applyBorder="1" applyAlignment="1">
      <alignment horizontal="center"/>
    </xf>
    <xf numFmtId="0" fontId="15" fillId="3" borderId="0" xfId="0" applyFont="1" applyFill="1" applyAlignment="1">
      <alignment horizontal="center" vertical="center"/>
    </xf>
    <xf numFmtId="0" fontId="5" fillId="12" borderId="3" xfId="0" applyFont="1" applyFill="1" applyBorder="1" applyAlignment="1">
      <alignment horizontal="center" vertical="center"/>
    </xf>
    <xf numFmtId="0" fontId="5" fillId="12" borderId="3" xfId="0" applyFont="1" applyFill="1" applyBorder="1" applyAlignment="1">
      <alignment horizontal="center" vertical="center" wrapText="1"/>
    </xf>
    <xf numFmtId="0" fontId="5" fillId="12" borderId="3" xfId="0" applyFont="1" applyFill="1" applyBorder="1" applyAlignment="1">
      <alignment horizontal="center" wrapText="1"/>
    </xf>
    <xf numFmtId="0" fontId="20" fillId="9" borderId="3" xfId="0" applyFont="1" applyFill="1" applyBorder="1" applyAlignment="1">
      <alignment horizontal="center" wrapText="1"/>
    </xf>
    <xf numFmtId="0" fontId="5" fillId="8" borderId="3" xfId="0" applyFont="1" applyFill="1" applyBorder="1" applyAlignment="1" applyProtection="1">
      <alignment horizontal="center" vertical="center"/>
      <protection locked="0"/>
    </xf>
    <xf numFmtId="0" fontId="25" fillId="0" borderId="0" xfId="0" applyFont="1" applyProtection="1">
      <protection locked="0"/>
    </xf>
    <xf numFmtId="0" fontId="28" fillId="0" borderId="0" xfId="0" applyFont="1" applyAlignment="1" applyProtection="1">
      <alignment wrapText="1"/>
      <protection locked="0"/>
    </xf>
    <xf numFmtId="0" fontId="21" fillId="3" borderId="0" xfId="0" applyFont="1" applyFill="1" applyAlignment="1">
      <alignment horizontal="right" vertical="center"/>
    </xf>
    <xf numFmtId="0" fontId="25" fillId="3" borderId="4" xfId="0" applyFont="1" applyFill="1" applyBorder="1" applyAlignment="1">
      <alignment horizontal="right" vertical="center"/>
    </xf>
    <xf numFmtId="0" fontId="21" fillId="3" borderId="0" xfId="0" applyFont="1" applyFill="1" applyAlignment="1">
      <alignment vertical="center"/>
    </xf>
    <xf numFmtId="0" fontId="25" fillId="9" borderId="3" xfId="0" applyFont="1" applyFill="1" applyBorder="1" applyAlignment="1">
      <alignment vertical="center" wrapText="1"/>
    </xf>
    <xf numFmtId="0" fontId="25" fillId="3" borderId="0" xfId="0" applyFont="1" applyFill="1" applyAlignment="1">
      <alignment vertical="center"/>
    </xf>
    <xf numFmtId="0" fontId="25" fillId="0" borderId="0" xfId="0" applyFont="1" applyAlignment="1">
      <alignment vertical="center"/>
    </xf>
    <xf numFmtId="0" fontId="9" fillId="5" borderId="3" xfId="0" applyFont="1" applyFill="1" applyBorder="1" applyAlignment="1">
      <alignment horizontal="center" vertical="center"/>
    </xf>
    <xf numFmtId="0" fontId="9" fillId="5" borderId="3" xfId="0" applyFont="1" applyFill="1" applyBorder="1" applyAlignment="1">
      <alignment horizontal="center" vertical="center" wrapText="1"/>
    </xf>
    <xf numFmtId="0" fontId="9" fillId="3" borderId="0" xfId="0" applyFont="1" applyFill="1" applyAlignment="1">
      <alignment horizontal="right" vertical="center"/>
    </xf>
    <xf numFmtId="0" fontId="5" fillId="5" borderId="3" xfId="0" applyFont="1" applyFill="1" applyBorder="1" applyAlignment="1">
      <alignment vertical="center" wrapText="1"/>
    </xf>
    <xf numFmtId="0" fontId="9" fillId="3" borderId="4" xfId="0" applyFont="1" applyFill="1" applyBorder="1" applyAlignment="1">
      <alignment horizontal="right" vertical="center"/>
    </xf>
    <xf numFmtId="0" fontId="9" fillId="9" borderId="3" xfId="0" applyFont="1" applyFill="1" applyBorder="1" applyAlignment="1">
      <alignment horizontal="center" vertical="center" wrapText="1"/>
    </xf>
    <xf numFmtId="9" fontId="5" fillId="8" borderId="3" xfId="0" applyNumberFormat="1" applyFont="1" applyFill="1" applyBorder="1" applyAlignment="1" applyProtection="1">
      <alignment horizontal="center" vertical="center"/>
      <protection locked="0"/>
    </xf>
    <xf numFmtId="0" fontId="9" fillId="3" borderId="3" xfId="0" applyFont="1" applyFill="1" applyBorder="1" applyAlignment="1">
      <alignment horizontal="left" vertical="center"/>
    </xf>
    <xf numFmtId="0" fontId="9" fillId="9" borderId="4" xfId="0" applyFont="1" applyFill="1" applyBorder="1" applyAlignment="1">
      <alignment vertical="center" wrapText="1"/>
    </xf>
    <xf numFmtId="0" fontId="9" fillId="9" borderId="7" xfId="0" applyFont="1" applyFill="1" applyBorder="1" applyAlignment="1">
      <alignmen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top" wrapText="1"/>
    </xf>
    <xf numFmtId="0" fontId="9" fillId="3" borderId="4" xfId="0" applyFont="1" applyFill="1" applyBorder="1" applyAlignment="1">
      <alignment horizontal="left" vertical="top"/>
    </xf>
    <xf numFmtId="167" fontId="15" fillId="3" borderId="0" xfId="0" applyNumberFormat="1" applyFont="1" applyFill="1" applyAlignment="1">
      <alignment horizontal="center" vertical="center"/>
    </xf>
    <xf numFmtId="0" fontId="9" fillId="3" borderId="0" xfId="0" applyFont="1" applyFill="1" applyAlignment="1">
      <alignment horizontal="center" vertical="center"/>
    </xf>
    <xf numFmtId="0" fontId="10" fillId="3" borderId="0" xfId="0" applyFont="1" applyFill="1" applyAlignment="1">
      <alignment vertical="center"/>
    </xf>
    <xf numFmtId="0" fontId="5" fillId="3" borderId="0" xfId="0" applyFont="1" applyFill="1" applyAlignment="1">
      <alignment vertical="center"/>
    </xf>
    <xf numFmtId="0" fontId="15" fillId="5" borderId="0" xfId="0" applyFont="1" applyFill="1" applyAlignment="1">
      <alignment horizontal="center" vertical="center"/>
    </xf>
    <xf numFmtId="42" fontId="5" fillId="8" borderId="0" xfId="0" applyNumberFormat="1" applyFont="1" applyFill="1" applyAlignment="1" applyProtection="1">
      <alignment horizontal="right" vertical="center"/>
      <protection locked="0"/>
    </xf>
    <xf numFmtId="42" fontId="5" fillId="8" borderId="2" xfId="0" applyNumberFormat="1" applyFont="1" applyFill="1" applyBorder="1" applyAlignment="1" applyProtection="1">
      <alignment horizontal="right" vertical="center"/>
      <protection locked="0"/>
    </xf>
    <xf numFmtId="0" fontId="18" fillId="3" borderId="0" xfId="0" applyFont="1" applyFill="1" applyAlignment="1">
      <alignment horizontal="right" vertical="center"/>
    </xf>
    <xf numFmtId="44" fontId="5" fillId="8" borderId="3" xfId="1" applyFont="1" applyFill="1" applyBorder="1" applyAlignment="1" applyProtection="1">
      <alignment horizontal="left" vertical="center"/>
      <protection locked="0"/>
    </xf>
    <xf numFmtId="44" fontId="5" fillId="8" borderId="3" xfId="0" applyNumberFormat="1" applyFont="1" applyFill="1" applyBorder="1" applyAlignment="1" applyProtection="1">
      <alignment vertical="center"/>
      <protection locked="0"/>
    </xf>
    <xf numFmtId="0" fontId="15" fillId="12" borderId="0" xfId="0" applyFont="1" applyFill="1" applyAlignment="1">
      <alignment horizontal="center" vertical="center"/>
    </xf>
    <xf numFmtId="42" fontId="5" fillId="8" borderId="0" xfId="0" applyNumberFormat="1" applyFont="1" applyFill="1" applyAlignment="1" applyProtection="1">
      <alignment vertical="center"/>
      <protection locked="0"/>
    </xf>
    <xf numFmtId="42" fontId="5" fillId="8" borderId="2" xfId="0" applyNumberFormat="1" applyFont="1" applyFill="1" applyBorder="1" applyAlignment="1" applyProtection="1">
      <alignment vertical="center"/>
      <protection locked="0"/>
    </xf>
    <xf numFmtId="0" fontId="68" fillId="0" borderId="0" xfId="3" applyFont="1"/>
    <xf numFmtId="0" fontId="69" fillId="0" borderId="0" xfId="0" applyFont="1"/>
    <xf numFmtId="44" fontId="5" fillId="10" borderId="31" xfId="0" applyNumberFormat="1" applyFont="1" applyFill="1" applyBorder="1" applyAlignment="1">
      <alignment horizontal="center"/>
    </xf>
    <xf numFmtId="44" fontId="5" fillId="0" borderId="3" xfId="0" applyNumberFormat="1" applyFont="1" applyBorder="1"/>
    <xf numFmtId="164" fontId="5" fillId="0" borderId="3" xfId="0" applyNumberFormat="1" applyFont="1" applyBorder="1"/>
    <xf numFmtId="164" fontId="5" fillId="8" borderId="3" xfId="0" applyNumberFormat="1" applyFont="1" applyFill="1" applyBorder="1" applyProtection="1">
      <protection locked="0"/>
    </xf>
    <xf numFmtId="10" fontId="5" fillId="8" borderId="3" xfId="0" applyNumberFormat="1" applyFont="1" applyFill="1" applyBorder="1" applyProtection="1">
      <protection locked="0"/>
    </xf>
    <xf numFmtId="164" fontId="5" fillId="0" borderId="18" xfId="0" applyNumberFormat="1" applyFont="1" applyBorder="1"/>
    <xf numFmtId="9" fontId="5" fillId="8" borderId="3" xfId="0" applyNumberFormat="1" applyFont="1" applyFill="1" applyBorder="1" applyProtection="1">
      <protection locked="0"/>
    </xf>
    <xf numFmtId="164" fontId="5" fillId="3" borderId="0" xfId="0" applyNumberFormat="1" applyFont="1" applyFill="1"/>
    <xf numFmtId="164" fontId="5" fillId="10" borderId="31" xfId="0" applyNumberFormat="1" applyFont="1" applyFill="1" applyBorder="1" applyAlignment="1">
      <alignment horizontal="center"/>
    </xf>
    <xf numFmtId="164" fontId="5" fillId="0" borderId="3" xfId="0" applyNumberFormat="1" applyFont="1" applyBorder="1" applyAlignment="1">
      <alignment horizontal="center"/>
    </xf>
    <xf numFmtId="164" fontId="9" fillId="0" borderId="18" xfId="0" applyNumberFormat="1" applyFont="1" applyBorder="1"/>
    <xf numFmtId="164" fontId="9" fillId="3" borderId="0" xfId="0" applyNumberFormat="1" applyFont="1" applyFill="1"/>
    <xf numFmtId="164" fontId="5" fillId="0" borderId="3" xfId="1" applyNumberFormat="1" applyFont="1" applyBorder="1"/>
    <xf numFmtId="164" fontId="5" fillId="0" borderId="0" xfId="1" applyNumberFormat="1" applyFont="1"/>
    <xf numFmtId="164" fontId="9" fillId="0" borderId="3" xfId="1" applyNumberFormat="1" applyFont="1" applyBorder="1"/>
    <xf numFmtId="164" fontId="9" fillId="5" borderId="0" xfId="0" applyNumberFormat="1" applyFont="1" applyFill="1" applyAlignment="1">
      <alignment vertical="center"/>
    </xf>
    <xf numFmtId="164" fontId="5" fillId="8" borderId="3" xfId="0" applyNumberFormat="1" applyFont="1" applyFill="1" applyBorder="1" applyAlignment="1" applyProtection="1">
      <alignment vertical="center"/>
      <protection locked="0"/>
    </xf>
    <xf numFmtId="164" fontId="5" fillId="8" borderId="3" xfId="0" applyNumberFormat="1" applyFont="1" applyFill="1" applyBorder="1" applyAlignment="1">
      <alignment vertical="center"/>
    </xf>
    <xf numFmtId="164" fontId="5" fillId="0" borderId="0" xfId="0" applyNumberFormat="1" applyFont="1" applyAlignment="1">
      <alignment vertical="center"/>
    </xf>
    <xf numFmtId="0" fontId="9" fillId="0" borderId="0" xfId="0" applyFont="1" applyAlignment="1">
      <alignment horizontal="right" vertical="center"/>
    </xf>
    <xf numFmtId="0" fontId="9" fillId="0" borderId="1" xfId="0" applyFont="1" applyBorder="1" applyAlignment="1">
      <alignment horizontal="right" vertical="center"/>
    </xf>
    <xf numFmtId="0" fontId="9" fillId="0" borderId="12" xfId="0" applyFont="1" applyBorder="1" applyAlignment="1">
      <alignment horizontal="right" vertical="center" wrapText="1"/>
    </xf>
    <xf numFmtId="0" fontId="9" fillId="0" borderId="15" xfId="0" applyFont="1" applyBorder="1" applyAlignment="1">
      <alignment horizontal="right" vertical="center" wrapText="1"/>
    </xf>
    <xf numFmtId="164" fontId="9" fillId="0" borderId="0" xfId="0" applyNumberFormat="1" applyFont="1" applyAlignment="1">
      <alignment vertical="center"/>
    </xf>
    <xf numFmtId="0" fontId="18" fillId="3" borderId="7" xfId="0" applyFont="1" applyFill="1" applyBorder="1" applyAlignment="1">
      <alignment horizontal="right" vertical="center"/>
    </xf>
    <xf numFmtId="0" fontId="18" fillId="3" borderId="12" xfId="0" applyFont="1" applyFill="1" applyBorder="1" applyAlignment="1">
      <alignment horizontal="right" vertical="center"/>
    </xf>
    <xf numFmtId="0" fontId="9" fillId="3" borderId="12" xfId="0" applyFont="1" applyFill="1" applyBorder="1" applyAlignment="1">
      <alignment horizontal="right" vertical="center"/>
    </xf>
    <xf numFmtId="0" fontId="9" fillId="3" borderId="16" xfId="0" applyFont="1" applyFill="1" applyBorder="1" applyAlignment="1">
      <alignment horizontal="right" vertical="center"/>
    </xf>
    <xf numFmtId="0" fontId="9" fillId="3" borderId="16" xfId="0" applyFont="1" applyFill="1" applyBorder="1" applyAlignment="1" applyProtection="1">
      <alignment vertical="center"/>
      <protection locked="0"/>
    </xf>
    <xf numFmtId="0" fontId="10" fillId="3" borderId="16" xfId="0" applyFont="1" applyFill="1" applyBorder="1" applyAlignment="1" applyProtection="1">
      <alignment vertical="center"/>
      <protection locked="0"/>
    </xf>
    <xf numFmtId="0" fontId="9" fillId="3" borderId="15" xfId="0" applyFont="1" applyFill="1" applyBorder="1" applyAlignment="1">
      <alignment horizontal="right" vertical="center"/>
    </xf>
    <xf numFmtId="0" fontId="10" fillId="3" borderId="4" xfId="0" applyFont="1" applyFill="1" applyBorder="1" applyAlignment="1">
      <alignment horizontal="right" vertical="center"/>
    </xf>
    <xf numFmtId="0" fontId="10" fillId="3" borderId="12" xfId="0" applyFont="1" applyFill="1" applyBorder="1" applyAlignment="1">
      <alignment horizontal="center" vertical="center"/>
    </xf>
    <xf numFmtId="0" fontId="10" fillId="3" borderId="3" xfId="0" applyFont="1" applyFill="1" applyBorder="1" applyAlignment="1">
      <alignment horizontal="right" vertical="center"/>
    </xf>
    <xf numFmtId="0" fontId="5" fillId="0" borderId="12" xfId="0" applyFont="1" applyBorder="1" applyAlignment="1">
      <alignment horizontal="right" vertical="center" wrapText="1"/>
    </xf>
    <xf numFmtId="0" fontId="5" fillId="0" borderId="15" xfId="0" applyFont="1" applyBorder="1" applyAlignment="1">
      <alignment horizontal="right" vertical="center" wrapText="1"/>
    </xf>
    <xf numFmtId="0" fontId="5" fillId="0" borderId="0" xfId="0" applyFont="1" applyAlignment="1">
      <alignment horizontal="right" vertical="center"/>
    </xf>
    <xf numFmtId="0" fontId="5" fillId="0" borderId="1" xfId="0" applyFont="1" applyBorder="1" applyAlignment="1">
      <alignment horizontal="right" vertical="center"/>
    </xf>
    <xf numFmtId="0" fontId="9" fillId="8" borderId="3" xfId="0" applyFont="1" applyFill="1" applyBorder="1" applyAlignment="1" applyProtection="1">
      <alignment horizontal="left" vertical="center" wrapText="1"/>
      <protection locked="0"/>
    </xf>
    <xf numFmtId="0" fontId="40" fillId="0" borderId="0" xfId="3" applyFont="1" applyFill="1" applyAlignment="1">
      <alignment horizontal="left" vertical="center"/>
    </xf>
    <xf numFmtId="0" fontId="19" fillId="0" borderId="0" xfId="0" applyFont="1" applyAlignment="1">
      <alignment horizontal="left" vertical="center"/>
    </xf>
    <xf numFmtId="0" fontId="37" fillId="8" borderId="0" xfId="0" applyFont="1" applyFill="1" applyAlignment="1">
      <alignment horizontal="left"/>
    </xf>
    <xf numFmtId="0" fontId="37" fillId="0" borderId="0" xfId="0" applyFont="1" applyAlignment="1">
      <alignment horizontal="left"/>
    </xf>
    <xf numFmtId="0" fontId="40" fillId="0" borderId="0" xfId="3" applyFont="1" applyAlignment="1">
      <alignment horizontal="left"/>
    </xf>
    <xf numFmtId="0" fontId="19" fillId="0" borderId="0" xfId="0" applyFont="1" applyAlignment="1">
      <alignment horizontal="left"/>
    </xf>
    <xf numFmtId="0" fontId="40" fillId="0" borderId="0" xfId="3" applyFont="1" applyAlignment="1">
      <alignment horizontal="left" vertical="center" wrapText="1"/>
    </xf>
    <xf numFmtId="0" fontId="19" fillId="0" borderId="0" xfId="0" applyFont="1" applyAlignment="1">
      <alignment horizontal="left" vertical="center" wrapText="1"/>
    </xf>
    <xf numFmtId="0" fontId="40" fillId="0" borderId="0" xfId="3" applyFont="1" applyAlignment="1">
      <alignment horizontal="left" vertical="center"/>
    </xf>
    <xf numFmtId="0" fontId="41" fillId="8" borderId="0" xfId="3" applyFont="1" applyFill="1" applyAlignment="1">
      <alignment horizontal="left" vertical="center"/>
    </xf>
    <xf numFmtId="0" fontId="37" fillId="0" borderId="0" xfId="0" applyFont="1" applyAlignment="1">
      <alignment horizontal="left" wrapText="1"/>
    </xf>
    <xf numFmtId="0" fontId="39" fillId="8" borderId="0" xfId="0" applyFont="1" applyFill="1" applyAlignment="1">
      <alignment horizontal="center" vertical="center"/>
    </xf>
    <xf numFmtId="0" fontId="37" fillId="8" borderId="0" xfId="0" applyFont="1" applyFill="1" applyAlignment="1">
      <alignment horizontal="left" vertical="center"/>
    </xf>
    <xf numFmtId="0" fontId="70" fillId="0" borderId="0" xfId="0" applyFont="1" applyAlignment="1">
      <alignment horizontal="left"/>
    </xf>
    <xf numFmtId="0" fontId="61" fillId="3" borderId="0" xfId="0" applyFont="1" applyFill="1" applyAlignment="1">
      <alignment horizontal="center" wrapText="1"/>
    </xf>
    <xf numFmtId="0" fontId="59" fillId="3" borderId="0" xfId="0" applyFont="1" applyFill="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7" fillId="3" borderId="0" xfId="0" applyFont="1" applyFill="1" applyAlignment="1">
      <alignment horizontal="center" vertical="center" wrapText="1"/>
    </xf>
    <xf numFmtId="0" fontId="5" fillId="0" borderId="0" xfId="0" applyFont="1" applyAlignment="1">
      <alignment horizontal="left" vertical="top"/>
    </xf>
    <xf numFmtId="0" fontId="0" fillId="0" borderId="0" xfId="0" applyAlignment="1">
      <alignment horizontal="left" vertical="top" wrapText="1" indent="28"/>
    </xf>
    <xf numFmtId="0" fontId="46" fillId="11" borderId="19" xfId="0" applyFont="1" applyFill="1" applyBorder="1" applyAlignment="1">
      <alignment horizontal="center" vertical="top" wrapText="1"/>
    </xf>
    <xf numFmtId="0" fontId="46" fillId="11" borderId="20" xfId="0" applyFont="1" applyFill="1" applyBorder="1" applyAlignment="1">
      <alignment horizontal="center" vertical="top" wrapText="1"/>
    </xf>
    <xf numFmtId="0" fontId="46" fillId="11" borderId="21" xfId="0" applyFont="1" applyFill="1" applyBorder="1" applyAlignment="1">
      <alignment horizontal="center" vertical="top" wrapText="1"/>
    </xf>
    <xf numFmtId="0" fontId="0" fillId="0" borderId="22" xfId="0" applyBorder="1" applyAlignment="1">
      <alignment horizontal="center" vertical="top" wrapText="1"/>
    </xf>
    <xf numFmtId="0" fontId="0" fillId="0" borderId="25" xfId="0" applyBorder="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0" fillId="0" borderId="26" xfId="0" applyBorder="1" applyAlignment="1">
      <alignment horizontal="center" vertical="top" wrapText="1"/>
    </xf>
    <xf numFmtId="0" fontId="0" fillId="0" borderId="27" xfId="0" applyBorder="1" applyAlignment="1">
      <alignment horizontal="center" vertical="top" wrapText="1"/>
    </xf>
    <xf numFmtId="0" fontId="47" fillId="0" borderId="19" xfId="0" applyFont="1" applyBorder="1" applyAlignment="1">
      <alignment horizontal="left" vertical="top" wrapText="1" indent="5"/>
    </xf>
    <xf numFmtId="0" fontId="47" fillId="0" borderId="20" xfId="0" applyFont="1" applyBorder="1" applyAlignment="1">
      <alignment horizontal="left" vertical="top" wrapText="1" indent="5"/>
    </xf>
    <xf numFmtId="0" fontId="47" fillId="0" borderId="21" xfId="0" applyFont="1" applyBorder="1" applyAlignment="1">
      <alignment horizontal="left" vertical="top" wrapText="1" indent="5"/>
    </xf>
    <xf numFmtId="0" fontId="47" fillId="0" borderId="19" xfId="0" applyFont="1" applyBorder="1" applyAlignment="1">
      <alignment horizontal="center" vertical="top" wrapText="1"/>
    </xf>
    <xf numFmtId="0" fontId="47" fillId="0" borderId="20" xfId="0" applyFont="1" applyBorder="1" applyAlignment="1">
      <alignment horizontal="center" vertical="top" wrapText="1"/>
    </xf>
    <xf numFmtId="0" fontId="47" fillId="0" borderId="21" xfId="0" applyFont="1"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20" xfId="0" applyBorder="1" applyAlignment="1">
      <alignment horizontal="left" vertical="center" wrapText="1"/>
    </xf>
    <xf numFmtId="0" fontId="47" fillId="0" borderId="19" xfId="0" applyFont="1" applyBorder="1" applyAlignment="1">
      <alignment horizontal="left" vertical="top" wrapText="1"/>
    </xf>
    <xf numFmtId="0" fontId="47" fillId="0" borderId="20" xfId="0" applyFont="1" applyBorder="1" applyAlignment="1">
      <alignment horizontal="left" vertical="top" wrapText="1"/>
    </xf>
    <xf numFmtId="0" fontId="47" fillId="0" borderId="21" xfId="0" applyFont="1" applyBorder="1" applyAlignment="1">
      <alignment horizontal="left" vertical="top" wrapText="1"/>
    </xf>
    <xf numFmtId="44" fontId="47" fillId="0" borderId="19" xfId="0" applyNumberFormat="1" applyFont="1" applyBorder="1" applyAlignment="1">
      <alignment horizontal="left" vertical="top" wrapText="1"/>
    </xf>
    <xf numFmtId="0" fontId="47" fillId="0" borderId="19" xfId="0" applyFont="1" applyBorder="1" applyAlignment="1">
      <alignment horizontal="left" vertical="top" wrapText="1" indent="4"/>
    </xf>
    <xf numFmtId="0" fontId="47" fillId="0" borderId="20" xfId="0" applyFont="1" applyBorder="1" applyAlignment="1">
      <alignment horizontal="left" vertical="top" wrapText="1" indent="4"/>
    </xf>
    <xf numFmtId="0" fontId="47" fillId="0" borderId="21" xfId="0" applyFont="1" applyBorder="1" applyAlignment="1">
      <alignment horizontal="left" vertical="top" wrapText="1" indent="4"/>
    </xf>
    <xf numFmtId="44" fontId="0" fillId="0" borderId="19" xfId="0" applyNumberFormat="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2" fontId="48" fillId="0" borderId="19" xfId="0" applyNumberFormat="1" applyFont="1" applyBorder="1" applyAlignment="1">
      <alignment horizontal="right" vertical="top" shrinkToFit="1"/>
    </xf>
    <xf numFmtId="2" fontId="48" fillId="0" borderId="20" xfId="0" applyNumberFormat="1" applyFont="1" applyBorder="1" applyAlignment="1">
      <alignment horizontal="right" vertical="top" shrinkToFit="1"/>
    </xf>
    <xf numFmtId="2" fontId="48" fillId="0" borderId="21" xfId="0" applyNumberFormat="1" applyFont="1" applyBorder="1" applyAlignment="1">
      <alignment horizontal="right" vertical="top" shrinkToFit="1"/>
    </xf>
    <xf numFmtId="0" fontId="0" fillId="0" borderId="19" xfId="0" applyBorder="1" applyAlignment="1">
      <alignment horizontal="left" vertical="top" wrapText="1"/>
    </xf>
    <xf numFmtId="0" fontId="47" fillId="0" borderId="23" xfId="0" applyFont="1" applyBorder="1" applyAlignment="1">
      <alignment horizontal="left" vertical="top" wrapText="1"/>
    </xf>
    <xf numFmtId="0" fontId="47" fillId="0" borderId="29" xfId="0" applyFont="1" applyBorder="1" applyAlignment="1">
      <alignment horizontal="left" vertical="top" wrapText="1"/>
    </xf>
    <xf numFmtId="0" fontId="47" fillId="0" borderId="24" xfId="0" applyFont="1" applyBorder="1" applyAlignment="1">
      <alignment horizontal="left" vertical="top" wrapText="1"/>
    </xf>
    <xf numFmtId="0" fontId="47" fillId="0" borderId="26" xfId="0" applyFont="1" applyBorder="1" applyAlignment="1">
      <alignment horizontal="left" vertical="top" wrapText="1"/>
    </xf>
    <xf numFmtId="0" fontId="47" fillId="0" borderId="30" xfId="0" applyFont="1" applyBorder="1" applyAlignment="1">
      <alignment horizontal="left" vertical="top" wrapText="1"/>
    </xf>
    <xf numFmtId="0" fontId="47" fillId="0" borderId="27" xfId="0" applyFont="1" applyBorder="1" applyAlignment="1">
      <alignment horizontal="left" vertical="top" wrapText="1"/>
    </xf>
    <xf numFmtId="0" fontId="50" fillId="0" borderId="19" xfId="0" applyFont="1" applyBorder="1" applyAlignment="1">
      <alignment horizontal="center" vertical="top" wrapText="1"/>
    </xf>
    <xf numFmtId="0" fontId="50" fillId="0" borderId="20" xfId="0" applyFont="1" applyBorder="1" applyAlignment="1">
      <alignment horizontal="center" vertical="top" wrapText="1"/>
    </xf>
    <xf numFmtId="0" fontId="50" fillId="0" borderId="21" xfId="0" applyFont="1" applyBorder="1" applyAlignment="1">
      <alignment horizontal="center" vertical="top" wrapText="1"/>
    </xf>
    <xf numFmtId="0" fontId="50" fillId="0" borderId="19" xfId="0" applyFont="1" applyBorder="1" applyAlignment="1">
      <alignment horizontal="left" vertical="top" wrapText="1"/>
    </xf>
    <xf numFmtId="0" fontId="50" fillId="0" borderId="20" xfId="0" applyFont="1" applyBorder="1" applyAlignment="1">
      <alignment horizontal="left" vertical="top" wrapText="1"/>
    </xf>
    <xf numFmtId="0" fontId="50" fillId="0" borderId="21" xfId="0" applyFont="1" applyBorder="1" applyAlignment="1">
      <alignment horizontal="left" vertical="top" wrapText="1"/>
    </xf>
    <xf numFmtId="42" fontId="0" fillId="0" borderId="19" xfId="0" applyNumberFormat="1" applyBorder="1" applyAlignment="1">
      <alignment horizontal="left" vertical="center" wrapText="1"/>
    </xf>
    <xf numFmtId="0" fontId="0" fillId="0" borderId="19" xfId="0" applyBorder="1" applyAlignment="1">
      <alignment horizontal="left" vertical="top" wrapText="1" indent="4"/>
    </xf>
    <xf numFmtId="0" fontId="0" fillId="0" borderId="20" xfId="0" applyBorder="1" applyAlignment="1">
      <alignment horizontal="left" vertical="top" wrapText="1" indent="4"/>
    </xf>
    <xf numFmtId="0" fontId="0" fillId="0" borderId="21" xfId="0" applyBorder="1" applyAlignment="1">
      <alignment horizontal="left" vertical="top" wrapText="1" indent="4"/>
    </xf>
    <xf numFmtId="44" fontId="0" fillId="0" borderId="19" xfId="0" applyNumberFormat="1" applyBorder="1" applyAlignment="1">
      <alignment horizontal="left" vertical="center" wrapText="1"/>
    </xf>
    <xf numFmtId="0" fontId="0" fillId="0" borderId="0" xfId="0" applyAlignment="1">
      <alignment horizontal="left" vertical="top" wrapText="1"/>
    </xf>
    <xf numFmtId="0" fontId="47" fillId="0" borderId="19" xfId="0" applyFont="1" applyBorder="1" applyAlignment="1">
      <alignment horizontal="left" vertical="top" wrapText="1" indent="14"/>
    </xf>
    <xf numFmtId="0" fontId="47" fillId="0" borderId="20" xfId="0" applyFont="1" applyBorder="1" applyAlignment="1">
      <alignment horizontal="left" vertical="top" wrapText="1" indent="14"/>
    </xf>
    <xf numFmtId="0" fontId="47" fillId="0" borderId="21" xfId="0" applyFont="1" applyBorder="1" applyAlignment="1">
      <alignment horizontal="left" vertical="top" wrapText="1" indent="14"/>
    </xf>
    <xf numFmtId="0" fontId="47" fillId="0" borderId="19" xfId="0" applyFont="1" applyBorder="1" applyAlignment="1">
      <alignment horizontal="left" vertical="top" wrapText="1" indent="3"/>
    </xf>
    <xf numFmtId="0" fontId="47" fillId="0" borderId="20" xfId="0" applyFont="1" applyBorder="1" applyAlignment="1">
      <alignment horizontal="left" vertical="top" wrapText="1" indent="3"/>
    </xf>
    <xf numFmtId="0" fontId="47" fillId="0" borderId="21" xfId="0" applyFont="1" applyBorder="1" applyAlignment="1">
      <alignment horizontal="left" vertical="top" wrapText="1" indent="3"/>
    </xf>
    <xf numFmtId="0" fontId="47" fillId="0" borderId="19" xfId="0" applyFont="1" applyBorder="1" applyAlignment="1">
      <alignment horizontal="left" vertical="top" wrapText="1" indent="1"/>
    </xf>
    <xf numFmtId="0" fontId="47" fillId="0" borderId="20" xfId="0" applyFont="1" applyBorder="1" applyAlignment="1">
      <alignment horizontal="left" vertical="top" wrapText="1" indent="1"/>
    </xf>
    <xf numFmtId="0" fontId="47" fillId="0" borderId="21" xfId="0" applyFont="1" applyBorder="1" applyAlignment="1">
      <alignment horizontal="left" vertical="top" wrapText="1" indent="1"/>
    </xf>
    <xf numFmtId="169" fontId="48" fillId="0" borderId="19" xfId="0" applyNumberFormat="1" applyFont="1" applyBorder="1" applyAlignment="1">
      <alignment horizontal="left" vertical="top" shrinkToFit="1"/>
    </xf>
    <xf numFmtId="169" fontId="48" fillId="0" borderId="20" xfId="0" applyNumberFormat="1" applyFont="1" applyBorder="1" applyAlignment="1">
      <alignment horizontal="left" vertical="top" shrinkToFit="1"/>
    </xf>
    <xf numFmtId="169" fontId="48" fillId="0" borderId="21" xfId="0" applyNumberFormat="1" applyFont="1" applyBorder="1" applyAlignment="1">
      <alignment horizontal="left" vertical="top" shrinkToFit="1"/>
    </xf>
    <xf numFmtId="170" fontId="48" fillId="0" borderId="19" xfId="0" applyNumberFormat="1" applyFont="1" applyBorder="1" applyAlignment="1">
      <alignment horizontal="left" vertical="top" shrinkToFit="1"/>
    </xf>
    <xf numFmtId="170" fontId="48" fillId="0" borderId="20" xfId="0" applyNumberFormat="1" applyFont="1" applyBorder="1" applyAlignment="1">
      <alignment horizontal="left" vertical="top" shrinkToFit="1"/>
    </xf>
    <xf numFmtId="170" fontId="48" fillId="0" borderId="21" xfId="0" applyNumberFormat="1" applyFont="1" applyBorder="1" applyAlignment="1">
      <alignment horizontal="left" vertical="top" shrinkToFit="1"/>
    </xf>
    <xf numFmtId="0" fontId="0" fillId="11" borderId="19" xfId="0" applyFill="1" applyBorder="1" applyAlignment="1">
      <alignment horizontal="left" wrapText="1"/>
    </xf>
    <xf numFmtId="0" fontId="0" fillId="11" borderId="20" xfId="0" applyFill="1" applyBorder="1" applyAlignment="1">
      <alignment horizontal="left" wrapText="1"/>
    </xf>
    <xf numFmtId="0" fontId="0" fillId="11" borderId="21" xfId="0" applyFill="1" applyBorder="1" applyAlignment="1">
      <alignment horizontal="left" wrapText="1"/>
    </xf>
    <xf numFmtId="170" fontId="48" fillId="0" borderId="19" xfId="0" applyNumberFormat="1" applyFont="1" applyBorder="1" applyAlignment="1">
      <alignment horizontal="right" vertical="top" shrinkToFit="1"/>
    </xf>
    <xf numFmtId="170" fontId="48" fillId="0" borderId="20" xfId="0" applyNumberFormat="1" applyFont="1" applyBorder="1" applyAlignment="1">
      <alignment horizontal="right" vertical="top" shrinkToFit="1"/>
    </xf>
    <xf numFmtId="170" fontId="48" fillId="0" borderId="21" xfId="0" applyNumberFormat="1" applyFont="1" applyBorder="1" applyAlignment="1">
      <alignment horizontal="right" vertical="top" shrinkToFit="1"/>
    </xf>
    <xf numFmtId="0" fontId="47" fillId="0" borderId="23" xfId="0" applyFont="1" applyBorder="1" applyAlignment="1">
      <alignment horizontal="left" vertical="center" wrapText="1"/>
    </xf>
    <xf numFmtId="0" fontId="47" fillId="0" borderId="24" xfId="0" applyFont="1" applyBorder="1" applyAlignment="1">
      <alignment horizontal="left" vertical="center" wrapText="1"/>
    </xf>
    <xf numFmtId="0" fontId="47" fillId="0" borderId="26" xfId="0" applyFont="1" applyBorder="1" applyAlignment="1">
      <alignment horizontal="left" vertical="center" wrapText="1"/>
    </xf>
    <xf numFmtId="0" fontId="47" fillId="0" borderId="27" xfId="0" applyFont="1" applyBorder="1" applyAlignment="1">
      <alignment horizontal="left" vertical="center" wrapText="1"/>
    </xf>
    <xf numFmtId="0" fontId="50" fillId="0" borderId="19" xfId="0" applyFont="1" applyBorder="1" applyAlignment="1">
      <alignment horizontal="left" vertical="top" wrapText="1" indent="2"/>
    </xf>
    <xf numFmtId="0" fontId="50" fillId="0" borderId="20" xfId="0" applyFont="1" applyBorder="1" applyAlignment="1">
      <alignment horizontal="left" vertical="top" wrapText="1" indent="2"/>
    </xf>
    <xf numFmtId="0" fontId="50" fillId="0" borderId="21" xfId="0" applyFont="1" applyBorder="1" applyAlignment="1">
      <alignment horizontal="left" vertical="top" wrapText="1" indent="2"/>
    </xf>
    <xf numFmtId="0" fontId="50" fillId="0" borderId="19" xfId="0" applyFont="1" applyBorder="1" applyAlignment="1">
      <alignment horizontal="left" vertical="top" wrapText="1" indent="4"/>
    </xf>
    <xf numFmtId="0" fontId="50" fillId="0" borderId="20" xfId="0" applyFont="1" applyBorder="1" applyAlignment="1">
      <alignment horizontal="left" vertical="top" wrapText="1" indent="4"/>
    </xf>
    <xf numFmtId="0" fontId="50" fillId="0" borderId="21" xfId="0" applyFont="1" applyBorder="1" applyAlignment="1">
      <alignment horizontal="left" vertical="top" wrapText="1" indent="4"/>
    </xf>
    <xf numFmtId="0" fontId="47" fillId="0" borderId="23" xfId="0" applyFont="1" applyBorder="1" applyAlignment="1">
      <alignment horizontal="left" vertical="top" wrapText="1" indent="14"/>
    </xf>
    <xf numFmtId="0" fontId="47" fillId="0" borderId="29" xfId="0" applyFont="1" applyBorder="1" applyAlignment="1">
      <alignment horizontal="left" vertical="top" wrapText="1" indent="14"/>
    </xf>
    <xf numFmtId="0" fontId="47" fillId="0" borderId="24" xfId="0" applyFont="1" applyBorder="1" applyAlignment="1">
      <alignment horizontal="left" vertical="top" wrapText="1" indent="14"/>
    </xf>
    <xf numFmtId="0" fontId="47" fillId="0" borderId="26" xfId="0" applyFont="1" applyBorder="1" applyAlignment="1">
      <alignment horizontal="left" vertical="top" wrapText="1" indent="14"/>
    </xf>
    <xf numFmtId="0" fontId="47" fillId="0" borderId="30" xfId="0" applyFont="1" applyBorder="1" applyAlignment="1">
      <alignment horizontal="left" vertical="top" wrapText="1" indent="14"/>
    </xf>
    <xf numFmtId="0" fontId="47" fillId="0" borderId="27" xfId="0" applyFont="1" applyBorder="1" applyAlignment="1">
      <alignment horizontal="left" vertical="top" wrapText="1" indent="14"/>
    </xf>
    <xf numFmtId="0" fontId="0" fillId="0" borderId="0" xfId="0" applyAlignment="1">
      <alignment horizontal="left" vertical="top" wrapText="1" indent="37"/>
    </xf>
    <xf numFmtId="0" fontId="46" fillId="0" borderId="0" xfId="0" applyFont="1" applyAlignment="1">
      <alignment horizontal="center" vertical="center" wrapText="1"/>
    </xf>
    <xf numFmtId="0" fontId="17" fillId="5" borderId="7"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9" xfId="0" applyFont="1" applyFill="1" applyBorder="1" applyAlignment="1">
      <alignment horizontal="center" vertical="center"/>
    </xf>
    <xf numFmtId="0" fontId="5" fillId="8" borderId="0" xfId="0" applyFont="1" applyFill="1" applyAlignment="1" applyProtection="1">
      <alignment horizontal="left"/>
      <protection locked="0"/>
    </xf>
    <xf numFmtId="0" fontId="25" fillId="3" borderId="0" xfId="0" applyFont="1" applyFill="1" applyAlignment="1">
      <alignment horizontal="center" vertical="center"/>
    </xf>
    <xf numFmtId="0" fontId="42" fillId="4" borderId="0" xfId="0" applyFont="1" applyFill="1" applyAlignment="1">
      <alignment horizontal="center" vertical="center" wrapText="1"/>
    </xf>
    <xf numFmtId="0" fontId="5" fillId="8" borderId="0" xfId="0" applyFont="1" applyFill="1" applyAlignment="1" applyProtection="1">
      <alignment horizontal="center"/>
      <protection locked="0"/>
    </xf>
    <xf numFmtId="164" fontId="5" fillId="8" borderId="4" xfId="0" applyNumberFormat="1" applyFont="1" applyFill="1" applyBorder="1" applyAlignment="1" applyProtection="1">
      <alignment horizontal="center"/>
      <protection locked="0"/>
    </xf>
    <xf numFmtId="164" fontId="5" fillId="8" borderId="6" xfId="0" applyNumberFormat="1" applyFont="1" applyFill="1" applyBorder="1" applyAlignment="1" applyProtection="1">
      <alignment horizontal="center"/>
      <protection locked="0"/>
    </xf>
    <xf numFmtId="167" fontId="5" fillId="0" borderId="4" xfId="0" applyNumberFormat="1" applyFont="1" applyBorder="1" applyAlignment="1">
      <alignment horizontal="center"/>
    </xf>
    <xf numFmtId="167" fontId="5" fillId="0" borderId="6" xfId="0" applyNumberFormat="1" applyFont="1" applyBorder="1" applyAlignment="1">
      <alignment horizontal="center"/>
    </xf>
    <xf numFmtId="0" fontId="5" fillId="8" borderId="4" xfId="0" applyFont="1" applyFill="1" applyBorder="1" applyAlignment="1" applyProtection="1">
      <alignment horizontal="center" wrapText="1"/>
      <protection locked="0"/>
    </xf>
    <xf numFmtId="0" fontId="5" fillId="8" borderId="5" xfId="0" applyFont="1" applyFill="1" applyBorder="1" applyAlignment="1" applyProtection="1">
      <alignment horizontal="center" wrapText="1"/>
      <protection locked="0"/>
    </xf>
    <xf numFmtId="0" fontId="5" fillId="8" borderId="6" xfId="0" applyFont="1" applyFill="1" applyBorder="1" applyAlignment="1" applyProtection="1">
      <alignment horizontal="center" wrapText="1"/>
      <protection locked="0"/>
    </xf>
    <xf numFmtId="0" fontId="5" fillId="8" borderId="3" xfId="0" applyFont="1" applyFill="1" applyBorder="1" applyAlignment="1" applyProtection="1">
      <alignment horizontal="center" wrapText="1"/>
      <protection locked="0"/>
    </xf>
    <xf numFmtId="0" fontId="5" fillId="8" borderId="4" xfId="0" applyFont="1" applyFill="1" applyBorder="1" applyAlignment="1" applyProtection="1">
      <alignment horizontal="left" vertical="top" wrapText="1"/>
      <protection locked="0"/>
    </xf>
    <xf numFmtId="0" fontId="5" fillId="8" borderId="5" xfId="0" applyFont="1" applyFill="1" applyBorder="1" applyAlignment="1" applyProtection="1">
      <alignment horizontal="left" vertical="top" wrapText="1"/>
      <protection locked="0"/>
    </xf>
    <xf numFmtId="0" fontId="5" fillId="8" borderId="6" xfId="0" applyFont="1" applyFill="1" applyBorder="1" applyAlignment="1" applyProtection="1">
      <alignment horizontal="left" vertical="top" wrapText="1"/>
      <protection locked="0"/>
    </xf>
    <xf numFmtId="0" fontId="9" fillId="12" borderId="3" xfId="0" applyFont="1" applyFill="1" applyBorder="1" applyAlignment="1">
      <alignment horizontal="center" vertical="center"/>
    </xf>
    <xf numFmtId="1" fontId="5" fillId="8" borderId="4" xfId="0" applyNumberFormat="1" applyFont="1" applyFill="1" applyBorder="1" applyAlignment="1" applyProtection="1">
      <alignment horizontal="left" vertical="top" wrapText="1"/>
      <protection locked="0"/>
    </xf>
    <xf numFmtId="1" fontId="5" fillId="8" borderId="5" xfId="0" applyNumberFormat="1" applyFont="1" applyFill="1" applyBorder="1" applyAlignment="1" applyProtection="1">
      <alignment horizontal="left" vertical="top" wrapText="1"/>
      <protection locked="0"/>
    </xf>
    <xf numFmtId="1" fontId="5" fillId="8" borderId="6" xfId="0" applyNumberFormat="1" applyFont="1" applyFill="1" applyBorder="1" applyAlignment="1" applyProtection="1">
      <alignment horizontal="left" vertical="top" wrapText="1"/>
      <protection locked="0"/>
    </xf>
    <xf numFmtId="0" fontId="5" fillId="8" borderId="3" xfId="0" applyFont="1" applyFill="1" applyBorder="1" applyAlignment="1" applyProtection="1">
      <alignment horizontal="left" wrapText="1"/>
      <protection locked="0"/>
    </xf>
    <xf numFmtId="0" fontId="25" fillId="3" borderId="7"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13" xfId="0" applyFont="1" applyFill="1" applyBorder="1" applyAlignment="1">
      <alignment horizontal="center" vertical="center" wrapText="1"/>
    </xf>
    <xf numFmtId="0" fontId="29" fillId="3" borderId="15"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4" xfId="0" applyFont="1" applyFill="1" applyBorder="1" applyAlignment="1">
      <alignment horizontal="center" vertical="center" wrapText="1"/>
    </xf>
    <xf numFmtId="0" fontId="57" fillId="12" borderId="3" xfId="0" applyFont="1" applyFill="1" applyBorder="1" applyAlignment="1">
      <alignment horizontal="left" vertical="center"/>
    </xf>
    <xf numFmtId="167" fontId="5" fillId="0" borderId="3" xfId="0" applyNumberFormat="1" applyFont="1" applyBorder="1" applyAlignment="1">
      <alignment horizontal="center"/>
    </xf>
    <xf numFmtId="164" fontId="5" fillId="0" borderId="11" xfId="0" applyNumberFormat="1" applyFont="1" applyBorder="1" applyAlignment="1">
      <alignment horizontal="center"/>
    </xf>
    <xf numFmtId="0" fontId="5" fillId="0" borderId="11" xfId="0" applyFont="1" applyBorder="1" applyAlignment="1">
      <alignment horizontal="center"/>
    </xf>
    <xf numFmtId="0" fontId="38" fillId="3" borderId="0" xfId="0" applyFont="1" applyFill="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9" fillId="3" borderId="4" xfId="0" applyFont="1" applyFill="1" applyBorder="1" applyAlignment="1">
      <alignment horizontal="left"/>
    </xf>
    <xf numFmtId="0" fontId="9" fillId="3" borderId="5" xfId="0" applyFont="1" applyFill="1" applyBorder="1" applyAlignment="1">
      <alignment horizontal="left"/>
    </xf>
    <xf numFmtId="0" fontId="5" fillId="8" borderId="1" xfId="0" applyFont="1" applyFill="1" applyBorder="1" applyAlignment="1" applyProtection="1">
      <alignment horizontal="left" vertical="top" wrapText="1"/>
      <protection locked="0"/>
    </xf>
    <xf numFmtId="0" fontId="5" fillId="8" borderId="14" xfId="0" applyFont="1" applyFill="1" applyBorder="1" applyAlignment="1" applyProtection="1">
      <alignment horizontal="left" vertical="top" wrapText="1"/>
      <protection locked="0"/>
    </xf>
    <xf numFmtId="0" fontId="5" fillId="8" borderId="11" xfId="0" applyFont="1" applyFill="1" applyBorder="1" applyAlignment="1" applyProtection="1">
      <alignment horizontal="left" vertical="top" wrapText="1"/>
      <protection locked="0"/>
    </xf>
    <xf numFmtId="0" fontId="5" fillId="8" borderId="9" xfId="0" applyFont="1" applyFill="1" applyBorder="1" applyAlignment="1" applyProtection="1">
      <alignment horizontal="left" vertical="top" wrapText="1"/>
      <protection locked="0"/>
    </xf>
    <xf numFmtId="0" fontId="5" fillId="0" borderId="3" xfId="0" applyFont="1" applyBorder="1" applyAlignment="1">
      <alignment horizontal="center"/>
    </xf>
    <xf numFmtId="0" fontId="5" fillId="8" borderId="3" xfId="0" applyFont="1" applyFill="1" applyBorder="1" applyAlignment="1" applyProtection="1">
      <alignment horizontal="left" vertical="top" wrapText="1"/>
      <protection locked="0"/>
    </xf>
    <xf numFmtId="0" fontId="5" fillId="8" borderId="5" xfId="0" applyFont="1" applyFill="1" applyBorder="1" applyAlignment="1">
      <alignment horizontal="left" vertical="top" wrapText="1"/>
    </xf>
    <xf numFmtId="0" fontId="5" fillId="8" borderId="6" xfId="0" applyFont="1" applyFill="1" applyBorder="1" applyAlignment="1">
      <alignment horizontal="left" vertical="top" wrapText="1"/>
    </xf>
    <xf numFmtId="0" fontId="9" fillId="3" borderId="7" xfId="0" applyFont="1" applyFill="1" applyBorder="1" applyAlignment="1">
      <alignment horizontal="left"/>
    </xf>
    <xf numFmtId="0" fontId="9" fillId="3" borderId="11" xfId="0" applyFont="1" applyFill="1" applyBorder="1" applyAlignment="1">
      <alignment horizontal="left"/>
    </xf>
    <xf numFmtId="0" fontId="9" fillId="3" borderId="3" xfId="0" applyFont="1" applyFill="1" applyBorder="1" applyAlignment="1">
      <alignment horizontal="left"/>
    </xf>
    <xf numFmtId="0" fontId="5" fillId="8" borderId="1" xfId="0" applyFont="1" applyFill="1" applyBorder="1" applyAlignment="1">
      <alignment horizontal="left" vertical="top" wrapText="1"/>
    </xf>
    <xf numFmtId="0" fontId="5" fillId="8" borderId="14" xfId="0" applyFont="1" applyFill="1" applyBorder="1" applyAlignment="1">
      <alignment horizontal="left" vertical="top" wrapText="1"/>
    </xf>
    <xf numFmtId="0" fontId="5" fillId="8" borderId="3" xfId="0" applyFont="1" applyFill="1" applyBorder="1" applyAlignment="1" applyProtection="1">
      <alignment horizontal="center"/>
      <protection locked="0"/>
    </xf>
    <xf numFmtId="0" fontId="36" fillId="0" borderId="0" xfId="0" applyFont="1" applyAlignment="1">
      <alignment horizontal="center"/>
    </xf>
    <xf numFmtId="0" fontId="9" fillId="0" borderId="0" xfId="0" applyFont="1" applyAlignment="1">
      <alignment horizontal="center"/>
    </xf>
    <xf numFmtId="0" fontId="9" fillId="9" borderId="3" xfId="0" applyFont="1" applyFill="1" applyBorder="1" applyAlignment="1">
      <alignment horizontal="center"/>
    </xf>
    <xf numFmtId="0" fontId="5" fillId="12" borderId="0" xfId="0" applyFont="1" applyFill="1" applyAlignment="1">
      <alignment horizontal="center"/>
    </xf>
    <xf numFmtId="0" fontId="25" fillId="7" borderId="0" xfId="0" applyFont="1" applyFill="1" applyAlignment="1">
      <alignment horizontal="center" vertical="center" wrapText="1"/>
    </xf>
    <xf numFmtId="0" fontId="5" fillId="3" borderId="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5"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14" xfId="0" applyFont="1" applyFill="1" applyBorder="1" applyAlignment="1">
      <alignment horizontal="center" vertical="top" wrapText="1"/>
    </xf>
    <xf numFmtId="0" fontId="25" fillId="3" borderId="4" xfId="0" applyFont="1" applyFill="1" applyBorder="1" applyAlignment="1">
      <alignment horizontal="center" vertical="center"/>
    </xf>
    <xf numFmtId="0" fontId="25" fillId="3" borderId="6" xfId="0" applyFont="1" applyFill="1" applyBorder="1" applyAlignment="1">
      <alignment horizontal="center" vertical="center"/>
    </xf>
    <xf numFmtId="37" fontId="20" fillId="0" borderId="15" xfId="0" applyNumberFormat="1" applyFont="1" applyBorder="1" applyAlignment="1">
      <alignment horizontal="center" vertical="center"/>
    </xf>
    <xf numFmtId="37" fontId="20" fillId="0" borderId="14" xfId="0" applyNumberFormat="1" applyFont="1" applyBorder="1" applyAlignment="1">
      <alignment horizontal="center" vertical="center"/>
    </xf>
    <xf numFmtId="0" fontId="23" fillId="8" borderId="4" xfId="0" applyFont="1" applyFill="1" applyBorder="1" applyAlignment="1" applyProtection="1">
      <alignment horizontal="left" vertical="top" wrapText="1"/>
      <protection locked="0"/>
    </xf>
    <xf numFmtId="0" fontId="23" fillId="8" borderId="5" xfId="0" applyFont="1" applyFill="1" applyBorder="1" applyAlignment="1" applyProtection="1">
      <alignment horizontal="left" vertical="top" wrapText="1"/>
      <protection locked="0"/>
    </xf>
    <xf numFmtId="0" fontId="23" fillId="8" borderId="6" xfId="0" applyFont="1" applyFill="1" applyBorder="1" applyAlignment="1" applyProtection="1">
      <alignment horizontal="left" vertical="top" wrapText="1"/>
      <protection locked="0"/>
    </xf>
    <xf numFmtId="0" fontId="22" fillId="3" borderId="4"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23" fillId="0" borderId="5" xfId="0" applyFont="1" applyBorder="1" applyAlignment="1">
      <alignment horizontal="left" vertical="center"/>
    </xf>
    <xf numFmtId="0" fontId="23" fillId="0" borderId="6" xfId="0" applyFont="1" applyBorder="1" applyAlignment="1">
      <alignment horizontal="left" vertical="center"/>
    </xf>
    <xf numFmtId="0" fontId="20" fillId="8" borderId="4" xfId="0" applyFont="1" applyFill="1" applyBorder="1" applyAlignment="1" applyProtection="1">
      <alignment horizontal="center" vertical="center"/>
      <protection locked="0"/>
    </xf>
    <xf numFmtId="0" fontId="20" fillId="8" borderId="6" xfId="0" applyFont="1" applyFill="1" applyBorder="1" applyAlignment="1" applyProtection="1">
      <alignment horizontal="center" vertical="center"/>
      <protection locked="0"/>
    </xf>
    <xf numFmtId="0" fontId="20" fillId="8" borderId="5" xfId="0" applyFont="1" applyFill="1" applyBorder="1" applyAlignment="1" applyProtection="1">
      <alignment horizontal="left" vertical="top" wrapText="1"/>
      <protection locked="0"/>
    </xf>
    <xf numFmtId="0" fontId="22" fillId="3" borderId="4" xfId="0" applyFont="1" applyFill="1" applyBorder="1" applyAlignment="1" applyProtection="1">
      <alignment horizontal="left" vertical="center" wrapText="1"/>
      <protection locked="0"/>
    </xf>
    <xf numFmtId="0" fontId="22" fillId="3" borderId="5" xfId="0" applyFont="1" applyFill="1" applyBorder="1" applyAlignment="1" applyProtection="1">
      <alignment horizontal="left" vertical="center" wrapText="1"/>
      <protection locked="0"/>
    </xf>
    <xf numFmtId="0" fontId="25" fillId="3" borderId="4" xfId="0" applyFont="1" applyFill="1" applyBorder="1" applyAlignment="1" applyProtection="1">
      <alignment horizontal="center" vertical="center"/>
      <protection locked="0"/>
    </xf>
    <xf numFmtId="0" fontId="25" fillId="3" borderId="6" xfId="0" applyFont="1" applyFill="1" applyBorder="1" applyAlignment="1" applyProtection="1">
      <alignment horizontal="center" vertical="center"/>
      <protection locked="0"/>
    </xf>
    <xf numFmtId="0" fontId="22" fillId="9" borderId="4"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3" fillId="8" borderId="4" xfId="0" applyFont="1" applyFill="1" applyBorder="1" applyAlignment="1" applyProtection="1">
      <alignment horizontal="left" vertical="center" wrapText="1"/>
      <protection locked="0"/>
    </xf>
    <xf numFmtId="0" fontId="23" fillId="8" borderId="6" xfId="0" applyFont="1" applyFill="1" applyBorder="1" applyAlignment="1" applyProtection="1">
      <alignment horizontal="left" vertical="center" wrapText="1"/>
      <protection locked="0"/>
    </xf>
    <xf numFmtId="0" fontId="20" fillId="8" borderId="4" xfId="0" applyFont="1" applyFill="1" applyBorder="1" applyAlignment="1" applyProtection="1">
      <alignment horizontal="left" vertical="center"/>
      <protection locked="0"/>
    </xf>
    <xf numFmtId="0" fontId="20" fillId="8" borderId="6" xfId="0" applyFont="1" applyFill="1" applyBorder="1" applyAlignment="1" applyProtection="1">
      <alignment horizontal="left" vertical="center"/>
      <protection locked="0"/>
    </xf>
    <xf numFmtId="37" fontId="20" fillId="0" borderId="4" xfId="0" applyNumberFormat="1" applyFont="1" applyBorder="1" applyAlignment="1">
      <alignment horizontal="center" vertical="center"/>
    </xf>
    <xf numFmtId="37" fontId="20" fillId="0" borderId="6" xfId="0" applyNumberFormat="1" applyFont="1" applyBorder="1" applyAlignment="1">
      <alignment horizontal="center" vertical="center"/>
    </xf>
    <xf numFmtId="42" fontId="23" fillId="8" borderId="4" xfId="0" applyNumberFormat="1" applyFont="1" applyFill="1" applyBorder="1" applyAlignment="1" applyProtection="1">
      <alignment horizontal="left" vertical="top" wrapText="1"/>
      <protection locked="0"/>
    </xf>
    <xf numFmtId="42" fontId="23" fillId="8" borderId="5" xfId="0" applyNumberFormat="1" applyFont="1" applyFill="1" applyBorder="1" applyAlignment="1" applyProtection="1">
      <alignment horizontal="left" vertical="top" wrapText="1"/>
      <protection locked="0"/>
    </xf>
    <xf numFmtId="42" fontId="23" fillId="8" borderId="6" xfId="0" applyNumberFormat="1" applyFont="1" applyFill="1" applyBorder="1" applyAlignment="1" applyProtection="1">
      <alignment horizontal="left" vertical="top" wrapText="1"/>
      <protection locked="0"/>
    </xf>
    <xf numFmtId="0" fontId="21" fillId="3" borderId="0" xfId="0" applyFont="1" applyFill="1" applyAlignment="1">
      <alignment horizontal="center" vertical="center"/>
    </xf>
    <xf numFmtId="37" fontId="20" fillId="0" borderId="15" xfId="0" applyNumberFormat="1" applyFont="1" applyBorder="1" applyAlignment="1" applyProtection="1">
      <alignment horizontal="center" vertical="center"/>
      <protection locked="0"/>
    </xf>
    <xf numFmtId="37" fontId="20" fillId="0" borderId="14" xfId="0" applyNumberFormat="1" applyFont="1" applyBorder="1" applyAlignment="1" applyProtection="1">
      <alignment horizontal="center" vertical="center"/>
      <protection locked="0"/>
    </xf>
    <xf numFmtId="0" fontId="20" fillId="8" borderId="4" xfId="0" applyFont="1" applyFill="1" applyBorder="1" applyAlignment="1" applyProtection="1">
      <alignment horizontal="left" vertical="top" wrapText="1"/>
      <protection locked="0"/>
    </xf>
    <xf numFmtId="0" fontId="20" fillId="8" borderId="6" xfId="0" applyFont="1" applyFill="1" applyBorder="1" applyAlignment="1" applyProtection="1">
      <alignment horizontal="left" vertical="top" wrapText="1"/>
      <protection locked="0"/>
    </xf>
    <xf numFmtId="0" fontId="37" fillId="3" borderId="0" xfId="0" applyFont="1" applyFill="1" applyAlignment="1">
      <alignment horizontal="center" vertical="center" wrapText="1"/>
    </xf>
    <xf numFmtId="0" fontId="62" fillId="3" borderId="0" xfId="0" applyFont="1" applyFill="1" applyAlignment="1">
      <alignment horizontal="right"/>
    </xf>
    <xf numFmtId="0" fontId="28" fillId="3" borderId="7" xfId="0" applyFont="1" applyFill="1" applyBorder="1" applyAlignment="1">
      <alignment horizontal="center" wrapText="1"/>
    </xf>
    <xf numFmtId="0" fontId="28" fillId="3" borderId="11" xfId="0" applyFont="1" applyFill="1" applyBorder="1" applyAlignment="1">
      <alignment horizontal="center" wrapText="1"/>
    </xf>
    <xf numFmtId="0" fontId="28" fillId="3" borderId="9" xfId="0" applyFont="1" applyFill="1" applyBorder="1" applyAlignment="1">
      <alignment horizontal="center" wrapText="1"/>
    </xf>
    <xf numFmtId="0" fontId="17" fillId="3" borderId="0" xfId="0" applyFont="1" applyFill="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5" borderId="4" xfId="0" applyFont="1" applyFill="1" applyBorder="1" applyAlignment="1">
      <alignment horizontal="center" vertical="center"/>
    </xf>
    <xf numFmtId="0" fontId="21" fillId="5" borderId="6" xfId="0" applyFont="1" applyFill="1" applyBorder="1" applyAlignment="1">
      <alignment horizontal="center" vertical="center"/>
    </xf>
    <xf numFmtId="0" fontId="17" fillId="5" borderId="3" xfId="0" applyFont="1" applyFill="1" applyBorder="1" applyAlignment="1">
      <alignment horizontal="center" vertical="center"/>
    </xf>
    <xf numFmtId="0" fontId="10" fillId="0" borderId="0" xfId="0" applyFont="1" applyAlignment="1">
      <alignment horizontal="center" vertical="center" wrapText="1"/>
    </xf>
    <xf numFmtId="0" fontId="25" fillId="3" borderId="15"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10" fillId="3" borderId="0" xfId="0" applyFont="1" applyFill="1" applyAlignment="1" applyProtection="1">
      <alignment horizontal="center" vertical="center"/>
      <protection locked="0"/>
    </xf>
    <xf numFmtId="0" fontId="9" fillId="0" borderId="4"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10" fillId="5" borderId="4"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38" fillId="3" borderId="7"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9"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13" xfId="0" applyFont="1" applyFill="1" applyBorder="1" applyAlignment="1">
      <alignment horizontal="center" vertical="center" wrapText="1"/>
    </xf>
    <xf numFmtId="0" fontId="38" fillId="3" borderId="15"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38" fillId="3" borderId="14" xfId="0" applyFont="1" applyFill="1" applyBorder="1" applyAlignment="1">
      <alignment horizontal="center" vertical="center" wrapText="1"/>
    </xf>
    <xf numFmtId="0" fontId="5" fillId="8" borderId="3"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57" fillId="3" borderId="4" xfId="0" applyFont="1" applyFill="1" applyBorder="1" applyAlignment="1" applyProtection="1">
      <alignment horizontal="center" vertical="center" wrapText="1"/>
      <protection locked="0"/>
    </xf>
    <xf numFmtId="0" fontId="57" fillId="3" borderId="5" xfId="0" applyFont="1" applyFill="1" applyBorder="1" applyAlignment="1" applyProtection="1">
      <alignment horizontal="center" vertical="center" wrapText="1"/>
      <protection locked="0"/>
    </xf>
    <xf numFmtId="0" fontId="57" fillId="3" borderId="6" xfId="0" applyFont="1" applyFill="1" applyBorder="1" applyAlignment="1" applyProtection="1">
      <alignment horizontal="center" vertical="center" wrapText="1"/>
      <protection locked="0"/>
    </xf>
    <xf numFmtId="0" fontId="10" fillId="5" borderId="0" xfId="0" applyFont="1" applyFill="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5" fillId="8" borderId="5" xfId="0" applyFont="1" applyFill="1" applyBorder="1" applyAlignment="1" applyProtection="1">
      <alignment horizontal="left" vertical="top"/>
      <protection locked="0"/>
    </xf>
    <xf numFmtId="0" fontId="5" fillId="8" borderId="6" xfId="0" applyFont="1" applyFill="1" applyBorder="1" applyAlignment="1" applyProtection="1">
      <alignment horizontal="left" vertical="top"/>
      <protection locked="0"/>
    </xf>
    <xf numFmtId="0" fontId="57" fillId="3" borderId="7" xfId="0" applyFont="1" applyFill="1" applyBorder="1" applyAlignment="1">
      <alignment horizontal="center" vertical="center" wrapText="1"/>
    </xf>
    <xf numFmtId="0" fontId="57" fillId="3" borderId="11" xfId="0" applyFont="1" applyFill="1" applyBorder="1" applyAlignment="1">
      <alignment horizontal="center" vertical="center" wrapText="1"/>
    </xf>
    <xf numFmtId="0" fontId="57" fillId="3" borderId="9" xfId="0" applyFont="1" applyFill="1" applyBorder="1" applyAlignment="1">
      <alignment horizontal="center" vertical="center" wrapText="1"/>
    </xf>
    <xf numFmtId="0" fontId="57" fillId="3" borderId="12" xfId="0" applyFont="1" applyFill="1" applyBorder="1" applyAlignment="1">
      <alignment horizontal="center" vertical="center" wrapText="1"/>
    </xf>
    <xf numFmtId="0" fontId="57" fillId="3" borderId="13" xfId="0" applyFont="1" applyFill="1" applyBorder="1" applyAlignment="1">
      <alignment horizontal="center" vertical="center" wrapText="1"/>
    </xf>
    <xf numFmtId="0" fontId="57" fillId="3" borderId="15"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57" fillId="3" borderId="14"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60" fillId="3" borderId="0" xfId="0" applyFont="1" applyFill="1" applyAlignment="1">
      <alignment horizontal="center" vertical="center" wrapText="1"/>
    </xf>
    <xf numFmtId="0" fontId="5" fillId="8" borderId="3" xfId="0" applyFont="1" applyFill="1" applyBorder="1" applyAlignment="1" applyProtection="1">
      <alignment horizontal="left" vertical="center" wrapText="1"/>
      <protection locked="0"/>
    </xf>
    <xf numFmtId="167" fontId="5" fillId="8" borderId="3" xfId="0" applyNumberFormat="1"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9" fillId="12" borderId="4" xfId="0" applyFont="1" applyFill="1" applyBorder="1" applyAlignment="1" applyProtection="1">
      <alignment horizontal="center" vertical="center" wrapText="1"/>
      <protection locked="0"/>
    </xf>
    <xf numFmtId="0" fontId="9" fillId="12" borderId="5" xfId="0" applyFont="1" applyFill="1" applyBorder="1" applyAlignment="1" applyProtection="1">
      <alignment horizontal="center" vertical="center" wrapText="1"/>
      <protection locked="0"/>
    </xf>
    <xf numFmtId="0" fontId="9" fillId="12" borderId="6" xfId="0" applyFont="1" applyFill="1" applyBorder="1" applyAlignment="1" applyProtection="1">
      <alignment horizontal="center" vertical="center" wrapText="1"/>
      <protection locked="0"/>
    </xf>
    <xf numFmtId="0" fontId="9" fillId="3" borderId="0" xfId="0" applyFont="1" applyFill="1" applyAlignment="1">
      <alignment horizontal="center" wrapText="1"/>
    </xf>
    <xf numFmtId="167" fontId="5" fillId="0" borderId="0" xfId="0" applyNumberFormat="1" applyFont="1" applyAlignment="1">
      <alignment horizontal="center" vertical="center"/>
    </xf>
    <xf numFmtId="42" fontId="5" fillId="0" borderId="3" xfId="0" applyNumberFormat="1" applyFont="1" applyBorder="1" applyAlignment="1">
      <alignment horizontal="left" vertical="center" wrapText="1"/>
    </xf>
    <xf numFmtId="0" fontId="5" fillId="0" borderId="3" xfId="0" applyFont="1" applyBorder="1" applyAlignment="1">
      <alignment horizontal="left" vertical="center" wrapText="1"/>
    </xf>
    <xf numFmtId="0" fontId="9" fillId="12" borderId="4"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5" fillId="0" borderId="0" xfId="0" applyFont="1" applyAlignment="1" applyProtection="1">
      <alignment horizontal="center" vertical="center" wrapText="1"/>
      <protection locked="0"/>
    </xf>
    <xf numFmtId="0" fontId="5" fillId="0" borderId="3" xfId="0" applyFont="1" applyBorder="1" applyAlignment="1">
      <alignment horizontal="left" vertical="center"/>
    </xf>
    <xf numFmtId="167" fontId="5" fillId="0" borderId="3" xfId="0" applyNumberFormat="1" applyFont="1" applyBorder="1" applyAlignment="1">
      <alignment horizontal="center" vertical="center"/>
    </xf>
    <xf numFmtId="0" fontId="5" fillId="8" borderId="3" xfId="0" applyFont="1" applyFill="1" applyBorder="1" applyAlignment="1" applyProtection="1">
      <alignment horizontal="center" vertical="center"/>
      <protection locked="0"/>
    </xf>
    <xf numFmtId="0" fontId="5" fillId="8" borderId="4" xfId="0" applyFont="1" applyFill="1" applyBorder="1" applyAlignment="1" applyProtection="1">
      <alignment horizontal="left" vertical="center" wrapText="1"/>
      <protection locked="0"/>
    </xf>
    <xf numFmtId="0" fontId="5" fillId="8" borderId="6" xfId="0" applyFont="1" applyFill="1" applyBorder="1" applyAlignment="1" applyProtection="1">
      <alignment horizontal="left" vertical="center" wrapText="1"/>
      <protection locked="0"/>
    </xf>
    <xf numFmtId="44" fontId="5" fillId="0" borderId="3" xfId="1" applyFont="1" applyFill="1" applyBorder="1" applyAlignment="1" applyProtection="1">
      <alignment horizontal="left"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5" borderId="0" xfId="0" applyFont="1" applyFill="1" applyAlignment="1">
      <alignment horizontal="center" vertical="center"/>
    </xf>
    <xf numFmtId="0" fontId="15" fillId="5" borderId="1" xfId="0" applyFont="1" applyFill="1" applyBorder="1" applyAlignment="1">
      <alignment horizontal="center" vertical="center"/>
    </xf>
    <xf numFmtId="167" fontId="5" fillId="8" borderId="3" xfId="0" applyNumberFormat="1" applyFont="1" applyFill="1" applyBorder="1" applyAlignment="1" applyProtection="1">
      <alignment horizontal="left" vertical="top" wrapText="1"/>
      <protection locked="0"/>
    </xf>
    <xf numFmtId="167" fontId="5" fillId="0" borderId="0" xfId="0" applyNumberFormat="1" applyFont="1" applyAlignment="1" applyProtection="1">
      <alignment horizontal="center" vertical="center"/>
      <protection locked="0"/>
    </xf>
    <xf numFmtId="0" fontId="15" fillId="12" borderId="0" xfId="0" applyFont="1" applyFill="1" applyAlignment="1">
      <alignment horizontal="center" vertical="center"/>
    </xf>
    <xf numFmtId="0" fontId="25" fillId="4" borderId="0" xfId="0" applyFont="1" applyFill="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10" fillId="0" borderId="0" xfId="0" applyFont="1" applyAlignment="1" applyProtection="1">
      <alignment horizontal="right" vertical="center"/>
      <protection locked="0"/>
    </xf>
    <xf numFmtId="0" fontId="10" fillId="3" borderId="0" xfId="0" applyFont="1" applyFill="1" applyAlignment="1">
      <alignment horizontal="center" vertical="center" wrapText="1"/>
    </xf>
    <xf numFmtId="0" fontId="9" fillId="2" borderId="0" xfId="0" applyFont="1" applyFill="1" applyAlignment="1">
      <alignment horizontal="center"/>
    </xf>
    <xf numFmtId="0" fontId="9" fillId="0" borderId="0" xfId="0" applyFont="1" applyAlignment="1" applyProtection="1">
      <alignment horizontal="right" vertical="center"/>
      <protection locked="0"/>
    </xf>
    <xf numFmtId="0" fontId="10" fillId="3" borderId="0" xfId="0" applyFont="1" applyFill="1" applyAlignment="1">
      <alignment horizontal="center"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E8FFFF"/>
      <color rgb="FFFFFFCC"/>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Griffin, Twana" id="{F76608D7-9662-4D82-8485-5A7C676BCBB1}" userId="S::TGriffin@isdh.IN.gov::61df2e5d-c436-4a7c-b967-ae93bc5bf42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47" dT="2021-05-03T22:19:33.54" personId="{F76608D7-9662-4D82-8485-5A7C676BCBB1}" id="{C4A8F2B2-BEDC-4D43-A582-11AA056168C1}">
    <text>This information should be entered on line 470.</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42/chapter-I/subchapter-E/part-66/subpart-B/section-66.206" TargetMode="External"/><Relationship Id="rId13" Type="http://schemas.openxmlformats.org/officeDocument/2006/relationships/hyperlink" Target="https://www.ecfr.gov/current/title-20/chapter-V/part-662/subpart-C/secton-662.300" TargetMode="External"/><Relationship Id="rId18" Type="http://schemas.openxmlformats.org/officeDocument/2006/relationships/hyperlink" Target="https://www.ecfr.gov/current/title-34/subtitle-A/part-75/subpart-E/subject-group-ECFRbcd9b7674b344f2/section-75.560" TargetMode="External"/><Relationship Id="rId3" Type="http://schemas.openxmlformats.org/officeDocument/2006/relationships/hyperlink" Target="https://www.ecfr.gov/current/title-10/chapter-II/subchapter-D/part-420/subpart-B/section-420.12" TargetMode="External"/><Relationship Id="rId7" Type="http://schemas.openxmlformats.org/officeDocument/2006/relationships/hyperlink" Target="https://www.ecfr.gov/current/title-7/subtitle-B/chapter-XIV/subchapter-C/part-1486/subpart-D/section-1486.402" TargetMode="External"/><Relationship Id="rId12" Type="http://schemas.openxmlformats.org/officeDocument/2006/relationships/hyperlink" Target="https://grants.gov/applicants/grant-applications/how-to-apply-for-grants" TargetMode="External"/><Relationship Id="rId17" Type="http://schemas.openxmlformats.org/officeDocument/2006/relationships/hyperlink" Target="https://www.in.gov/health/thenervecenter/finance/" TargetMode="External"/><Relationship Id="rId2" Type="http://schemas.openxmlformats.org/officeDocument/2006/relationships/hyperlink" Target="https://www.ecfr.gov/current/title-2/subtitle-A/chapter-II/part-200/subpart-D/subject-group-ECFR031321e29ac5bbd/section-200.331" TargetMode="External"/><Relationship Id="rId16" Type="http://schemas.openxmlformats.org/officeDocument/2006/relationships/hyperlink" Target="https://www.ecfr.gov/current/title-45/subtitle-B/chapter-II/part-263/subpart-A/section-263.2" TargetMode="External"/><Relationship Id="rId20" Type="http://schemas.openxmlformats.org/officeDocument/2006/relationships/printerSettings" Target="../printerSettings/printerSettings1.bin"/><Relationship Id="rId1" Type="http://schemas.openxmlformats.org/officeDocument/2006/relationships/hyperlink" Target="https://jhura.jhu.edu/wp-content/uploads/2020/10/subawards-sub-determination-form.pdf" TargetMode="External"/><Relationship Id="rId6" Type="http://schemas.openxmlformats.org/officeDocument/2006/relationships/hyperlink" Target="https://www.ecfr.gov/current/title-7/subtitle-B/chapter-XIV/subchapter-C/part-1486/subpart-D/section-1486.401" TargetMode="External"/><Relationship Id="rId11" Type="http://schemas.openxmlformats.org/officeDocument/2006/relationships/hyperlink" Target="https://grants.gov/learn-grants/grants-101/" TargetMode="External"/><Relationship Id="rId5" Type="http://schemas.openxmlformats.org/officeDocument/2006/relationships/hyperlink" Target="https://www.ecfr.gov/current/title-7/subtitle-B/chapter-XIV/subchapter-C/part-1486/subpart-D/section-1486.400" TargetMode="External"/><Relationship Id="rId15" Type="http://schemas.openxmlformats.org/officeDocument/2006/relationships/hyperlink" Target="https://help.hrsa.gov/pages/releaseview.action?pageId=112460729" TargetMode="External"/><Relationship Id="rId10" Type="http://schemas.openxmlformats.org/officeDocument/2006/relationships/hyperlink" Target="https://grants.gov/learn-grants/grants-101/" TargetMode="External"/><Relationship Id="rId19" Type="http://schemas.openxmlformats.org/officeDocument/2006/relationships/hyperlink" Target="https://www.ecfr.gov/current/title-20/chapter-V/part-662/subpart-C/section-662.300" TargetMode="External"/><Relationship Id="rId4" Type="http://schemas.openxmlformats.org/officeDocument/2006/relationships/hyperlink" Target="https://www.ecfr.gov/current/title-24/subtitle-B/chapter-V/subchapter-C/part-578/subpart-F/section-578.73" TargetMode="External"/><Relationship Id="rId9" Type="http://schemas.openxmlformats.org/officeDocument/2006/relationships/hyperlink" Target="https://www.acf.gov/sites/default/files/documents/ocs/ced_notice_of_award_explainer_2019.pdf" TargetMode="External"/><Relationship Id="rId14" Type="http://schemas.openxmlformats.org/officeDocument/2006/relationships/hyperlink" Target="https://www.ecfr.gov/current/title-40/chapter-I/subchapter-B/part-35/subpart-A/subject-group-ECFR38c18ae633696e6/section-35.14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4FF62-53AA-4CDE-93B5-B664C637C752}">
  <dimension ref="A2:O88"/>
  <sheetViews>
    <sheetView topLeftCell="A70" zoomScaleNormal="100" zoomScaleSheetLayoutView="92" workbookViewId="0">
      <selection activeCell="A77" sqref="A77:N77"/>
    </sheetView>
  </sheetViews>
  <sheetFormatPr defaultRowHeight="15" x14ac:dyDescent="0.25"/>
  <cols>
    <col min="14" max="14" width="84.85546875" customWidth="1"/>
    <col min="15" max="15" width="38.85546875" customWidth="1"/>
  </cols>
  <sheetData>
    <row r="2" spans="1:14" ht="42" customHeight="1" x14ac:dyDescent="0.25">
      <c r="A2" s="399" t="s">
        <v>252</v>
      </c>
      <c r="B2" s="399"/>
      <c r="C2" s="399"/>
      <c r="D2" s="399"/>
      <c r="E2" s="399"/>
      <c r="F2" s="399"/>
      <c r="G2" s="399"/>
      <c r="H2" s="399"/>
      <c r="I2" s="399"/>
      <c r="J2" s="399"/>
      <c r="K2" s="399"/>
      <c r="L2" s="399"/>
      <c r="M2" s="399"/>
      <c r="N2" s="399"/>
    </row>
    <row r="5" spans="1:14" s="123" customFormat="1" ht="24" x14ac:dyDescent="0.4">
      <c r="A5" s="390" t="s">
        <v>255</v>
      </c>
      <c r="B5" s="390"/>
      <c r="C5" s="390"/>
      <c r="D5" s="390"/>
      <c r="E5" s="390"/>
      <c r="F5" s="390"/>
      <c r="G5" s="390"/>
      <c r="H5" s="390"/>
      <c r="I5" s="390"/>
      <c r="J5" s="390"/>
      <c r="K5" s="390"/>
      <c r="L5" s="390"/>
      <c r="M5" s="390"/>
      <c r="N5" s="390"/>
    </row>
    <row r="6" spans="1:14" s="123" customFormat="1" ht="43.5" customHeight="1" x14ac:dyDescent="0.4">
      <c r="A6" s="396" t="s">
        <v>254</v>
      </c>
      <c r="B6" s="389"/>
      <c r="C6" s="389"/>
      <c r="D6" s="389"/>
      <c r="E6" s="389"/>
      <c r="F6" s="389"/>
      <c r="G6" s="389"/>
      <c r="H6" s="389"/>
      <c r="I6" s="389"/>
      <c r="J6" s="389"/>
      <c r="K6" s="389"/>
      <c r="L6" s="389"/>
      <c r="M6" s="389"/>
      <c r="N6" s="389"/>
    </row>
    <row r="9" spans="1:14" ht="29.25" customHeight="1" x14ac:dyDescent="0.25">
      <c r="A9" s="400" t="s">
        <v>253</v>
      </c>
      <c r="B9" s="400"/>
      <c r="C9" s="400"/>
      <c r="D9" s="400"/>
      <c r="E9" s="400"/>
      <c r="F9" s="400"/>
      <c r="G9" s="400"/>
      <c r="H9" s="400"/>
      <c r="I9" s="400"/>
      <c r="J9" s="400"/>
      <c r="K9" s="400"/>
      <c r="L9" s="400"/>
      <c r="M9" s="400"/>
      <c r="N9" s="400"/>
    </row>
    <row r="10" spans="1:14" s="190" customFormat="1" ht="34.5" customHeight="1" x14ac:dyDescent="0.25">
      <c r="A10" s="396" t="s">
        <v>254</v>
      </c>
      <c r="B10" s="389"/>
      <c r="C10" s="389"/>
      <c r="D10" s="389"/>
      <c r="E10" s="389"/>
      <c r="F10" s="389"/>
      <c r="G10" s="389"/>
      <c r="H10" s="389"/>
      <c r="I10" s="389"/>
      <c r="J10" s="389"/>
      <c r="K10" s="389"/>
      <c r="L10" s="389"/>
      <c r="M10" s="389"/>
      <c r="N10" s="389"/>
    </row>
    <row r="11" spans="1:14" s="190" customFormat="1" ht="16.5" customHeight="1" x14ac:dyDescent="0.25">
      <c r="A11" s="189"/>
      <c r="B11" s="188"/>
      <c r="C11" s="188"/>
      <c r="D11" s="188"/>
      <c r="E11" s="188"/>
      <c r="F11" s="188"/>
      <c r="G11" s="188"/>
      <c r="H11" s="188"/>
      <c r="I11" s="188"/>
      <c r="J11" s="188"/>
      <c r="K11" s="188"/>
      <c r="L11" s="188"/>
      <c r="M11" s="188"/>
      <c r="N11" s="188"/>
    </row>
    <row r="12" spans="1:14" s="190" customFormat="1" ht="34.5" customHeight="1" x14ac:dyDescent="0.25">
      <c r="A12" s="397" t="s">
        <v>355</v>
      </c>
      <c r="B12" s="397"/>
      <c r="C12" s="397"/>
      <c r="D12" s="397"/>
      <c r="E12" s="397"/>
      <c r="F12" s="397"/>
      <c r="G12" s="397"/>
      <c r="H12" s="397"/>
      <c r="I12" s="397"/>
      <c r="J12" s="397"/>
      <c r="K12" s="397"/>
      <c r="L12" s="397"/>
      <c r="M12" s="397"/>
      <c r="N12" s="397"/>
    </row>
    <row r="13" spans="1:14" s="188" customFormat="1" ht="34.5" customHeight="1" x14ac:dyDescent="0.25">
      <c r="A13" s="396" t="s">
        <v>354</v>
      </c>
      <c r="B13" s="396"/>
      <c r="C13" s="396"/>
      <c r="D13" s="396"/>
      <c r="E13" s="396"/>
      <c r="F13" s="396"/>
      <c r="G13" s="396"/>
      <c r="H13" s="396"/>
      <c r="I13" s="396"/>
      <c r="J13" s="396"/>
      <c r="K13" s="396"/>
      <c r="L13" s="396"/>
      <c r="M13" s="396"/>
      <c r="N13" s="396"/>
    </row>
    <row r="14" spans="1:14" s="190" customFormat="1" ht="18.75" customHeight="1" x14ac:dyDescent="0.25">
      <c r="A14" s="189"/>
      <c r="B14" s="188"/>
      <c r="C14" s="188"/>
      <c r="D14" s="188"/>
      <c r="E14" s="188"/>
      <c r="F14" s="188"/>
      <c r="G14" s="188"/>
      <c r="H14" s="188"/>
      <c r="I14" s="188"/>
      <c r="J14" s="188"/>
      <c r="K14" s="188"/>
      <c r="L14" s="188"/>
      <c r="M14" s="188"/>
      <c r="N14" s="188"/>
    </row>
    <row r="16" spans="1:14" ht="24" x14ac:dyDescent="0.4">
      <c r="A16" s="390" t="s">
        <v>357</v>
      </c>
      <c r="B16" s="390"/>
      <c r="C16" s="390"/>
      <c r="D16" s="390"/>
      <c r="E16" s="390"/>
      <c r="F16" s="390"/>
      <c r="G16" s="390"/>
      <c r="H16" s="390"/>
      <c r="I16" s="390"/>
      <c r="J16" s="390"/>
      <c r="K16" s="390"/>
      <c r="L16" s="390"/>
      <c r="M16" s="390"/>
      <c r="N16" s="390"/>
    </row>
    <row r="17" spans="1:15" s="180" customFormat="1" ht="33" customHeight="1" x14ac:dyDescent="0.4">
      <c r="A17" s="398" t="s">
        <v>356</v>
      </c>
      <c r="B17" s="398"/>
      <c r="C17" s="398"/>
      <c r="D17" s="398"/>
      <c r="E17" s="398"/>
      <c r="F17" s="398"/>
      <c r="G17" s="398"/>
      <c r="H17" s="398"/>
      <c r="I17" s="398"/>
      <c r="J17" s="398"/>
      <c r="K17" s="398"/>
      <c r="L17" s="398"/>
      <c r="M17" s="398"/>
      <c r="N17" s="398"/>
    </row>
    <row r="18" spans="1:15" s="123" customFormat="1" ht="103.5" customHeight="1" x14ac:dyDescent="0.4">
      <c r="A18" s="394" t="s">
        <v>236</v>
      </c>
      <c r="B18" s="395"/>
      <c r="C18" s="395"/>
      <c r="D18" s="395"/>
      <c r="E18" s="395"/>
      <c r="F18" s="395"/>
      <c r="G18" s="395"/>
      <c r="H18" s="395"/>
      <c r="I18" s="395"/>
      <c r="J18" s="395"/>
      <c r="K18" s="395"/>
      <c r="L18" s="395"/>
      <c r="M18" s="395"/>
      <c r="N18" s="395"/>
    </row>
    <row r="19" spans="1:15" s="123" customFormat="1" ht="15.75" customHeight="1" x14ac:dyDescent="0.4">
      <c r="A19" s="291"/>
      <c r="B19" s="292"/>
      <c r="C19" s="292"/>
      <c r="D19" s="292"/>
      <c r="E19" s="292"/>
      <c r="F19" s="292"/>
      <c r="G19" s="292"/>
      <c r="H19" s="292"/>
      <c r="I19" s="292"/>
      <c r="J19" s="292"/>
      <c r="K19" s="292"/>
      <c r="L19" s="292"/>
      <c r="M19" s="292"/>
      <c r="N19" s="292"/>
    </row>
    <row r="21" spans="1:15" s="186" customFormat="1" ht="24" x14ac:dyDescent="0.4">
      <c r="A21" s="390" t="s">
        <v>358</v>
      </c>
      <c r="B21" s="390"/>
      <c r="C21" s="390"/>
      <c r="D21" s="390"/>
      <c r="E21" s="390"/>
      <c r="F21" s="390"/>
      <c r="G21" s="390"/>
      <c r="H21" s="390"/>
      <c r="I21" s="390"/>
      <c r="J21" s="390"/>
      <c r="K21" s="390"/>
      <c r="L21" s="390"/>
      <c r="M21" s="390"/>
      <c r="N21" s="390"/>
    </row>
    <row r="22" spans="1:15" ht="24" x14ac:dyDescent="0.4">
      <c r="A22" s="180" t="s">
        <v>360</v>
      </c>
      <c r="B22" s="180"/>
      <c r="C22" s="180"/>
      <c r="D22" s="180"/>
      <c r="E22" s="180"/>
      <c r="F22" s="180"/>
      <c r="G22" s="180"/>
      <c r="H22" s="180"/>
      <c r="I22" s="180"/>
      <c r="J22" s="180"/>
      <c r="K22" s="180"/>
      <c r="L22" s="180"/>
      <c r="M22" s="180"/>
    </row>
    <row r="23" spans="1:15" s="187" customFormat="1" ht="41.25" customHeight="1" x14ac:dyDescent="0.4">
      <c r="A23" s="394" t="s">
        <v>237</v>
      </c>
      <c r="B23" s="395"/>
      <c r="C23" s="395"/>
      <c r="D23" s="395"/>
      <c r="E23" s="395"/>
      <c r="F23" s="395"/>
      <c r="G23" s="395"/>
      <c r="H23" s="395"/>
      <c r="I23" s="395"/>
      <c r="J23" s="395"/>
      <c r="K23" s="395"/>
      <c r="L23" s="395"/>
      <c r="M23" s="395"/>
      <c r="N23" s="395"/>
    </row>
    <row r="26" spans="1:15" s="185" customFormat="1" ht="24" x14ac:dyDescent="0.4">
      <c r="A26" s="390" t="s">
        <v>359</v>
      </c>
      <c r="B26" s="390"/>
      <c r="C26" s="390"/>
      <c r="D26" s="390"/>
      <c r="E26" s="390"/>
      <c r="F26" s="390"/>
      <c r="G26" s="390"/>
      <c r="H26" s="390"/>
      <c r="I26" s="390"/>
      <c r="J26" s="390"/>
      <c r="K26" s="390"/>
    </row>
    <row r="27" spans="1:15" s="186" customFormat="1" ht="24" x14ac:dyDescent="0.4">
      <c r="A27" s="391" t="s">
        <v>241</v>
      </c>
      <c r="B27" s="391"/>
      <c r="C27" s="391"/>
      <c r="D27" s="391"/>
      <c r="E27" s="391"/>
      <c r="F27" s="391"/>
      <c r="G27" s="391"/>
      <c r="H27" s="391"/>
      <c r="I27" s="391"/>
      <c r="J27" s="391"/>
      <c r="K27" s="391"/>
      <c r="L27" s="391"/>
      <c r="M27" s="391"/>
      <c r="N27" s="391"/>
      <c r="O27" s="391"/>
    </row>
    <row r="28" spans="1:15" s="123" customFormat="1" ht="24" x14ac:dyDescent="0.4">
      <c r="A28" s="392" t="s">
        <v>238</v>
      </c>
      <c r="B28" s="393"/>
      <c r="C28" s="393"/>
      <c r="D28" s="393"/>
      <c r="E28" s="393"/>
      <c r="F28" s="393"/>
      <c r="G28" s="393"/>
      <c r="H28" s="393"/>
      <c r="I28" s="393"/>
      <c r="J28" s="393"/>
      <c r="K28" s="393"/>
      <c r="L28" s="393"/>
      <c r="M28" s="393"/>
      <c r="N28" s="393"/>
    </row>
    <row r="31" spans="1:15" ht="29.25" customHeight="1" x14ac:dyDescent="0.4">
      <c r="A31" s="390" t="s">
        <v>239</v>
      </c>
      <c r="B31" s="390"/>
      <c r="C31" s="390"/>
      <c r="D31" s="390"/>
      <c r="E31" s="390"/>
      <c r="F31" s="390"/>
      <c r="G31" s="390"/>
      <c r="H31" s="390"/>
      <c r="I31" s="390"/>
      <c r="J31" s="390"/>
      <c r="K31" s="390"/>
      <c r="L31" s="390"/>
      <c r="M31" s="390"/>
      <c r="N31" s="390"/>
    </row>
    <row r="32" spans="1:15" s="186" customFormat="1" ht="24" x14ac:dyDescent="0.4">
      <c r="A32" s="391" t="s">
        <v>361</v>
      </c>
      <c r="B32" s="391"/>
      <c r="C32" s="391"/>
      <c r="D32" s="391"/>
      <c r="E32" s="391"/>
      <c r="F32" s="391"/>
      <c r="G32" s="391"/>
      <c r="H32" s="391"/>
      <c r="I32" s="391"/>
      <c r="J32" s="391"/>
      <c r="K32" s="391"/>
      <c r="L32" s="391"/>
      <c r="M32" s="391"/>
      <c r="N32" s="391"/>
      <c r="O32" s="391"/>
    </row>
    <row r="33" spans="1:14" s="123" customFormat="1" ht="24" x14ac:dyDescent="0.4">
      <c r="A33" s="392" t="s">
        <v>240</v>
      </c>
      <c r="B33" s="393"/>
      <c r="C33" s="393"/>
      <c r="D33" s="393"/>
      <c r="E33" s="393"/>
      <c r="F33" s="393"/>
      <c r="G33" s="393"/>
      <c r="H33" s="393"/>
      <c r="I33" s="393"/>
      <c r="J33" s="393"/>
      <c r="K33" s="393"/>
      <c r="L33" s="393"/>
      <c r="M33" s="393"/>
      <c r="N33" s="393"/>
    </row>
    <row r="36" spans="1:14" s="187" customFormat="1" ht="24" x14ac:dyDescent="0.4">
      <c r="A36" s="390" t="s">
        <v>362</v>
      </c>
      <c r="B36" s="390"/>
      <c r="C36" s="390"/>
      <c r="D36" s="390"/>
      <c r="E36" s="390"/>
      <c r="F36" s="390"/>
      <c r="G36" s="390"/>
      <c r="H36" s="390"/>
      <c r="I36" s="390"/>
      <c r="J36" s="390"/>
      <c r="K36" s="390"/>
      <c r="L36" s="390"/>
      <c r="M36" s="390"/>
      <c r="N36" s="390"/>
    </row>
    <row r="37" spans="1:14" ht="21.75" customHeight="1" x14ac:dyDescent="0.4">
      <c r="A37" s="391" t="s">
        <v>242</v>
      </c>
      <c r="B37" s="391"/>
      <c r="C37" s="391"/>
      <c r="D37" s="391"/>
      <c r="E37" s="391"/>
      <c r="F37" s="391"/>
      <c r="G37" s="391"/>
      <c r="H37" s="391"/>
      <c r="I37" s="391"/>
      <c r="J37" s="391"/>
      <c r="K37" s="391"/>
      <c r="L37" s="391"/>
      <c r="M37" s="391"/>
      <c r="N37" s="391"/>
    </row>
    <row r="38" spans="1:14" s="123" customFormat="1" ht="24" x14ac:dyDescent="0.4">
      <c r="A38" s="392" t="s">
        <v>243</v>
      </c>
      <c r="B38" s="393"/>
      <c r="C38" s="393"/>
      <c r="D38" s="393"/>
      <c r="E38" s="393"/>
      <c r="F38" s="393"/>
      <c r="G38" s="393"/>
      <c r="H38" s="393"/>
      <c r="I38" s="393"/>
      <c r="J38" s="393"/>
      <c r="K38" s="393"/>
      <c r="L38" s="393"/>
      <c r="M38" s="393"/>
      <c r="N38" s="393"/>
    </row>
    <row r="41" spans="1:14" s="123" customFormat="1" ht="30.75" customHeight="1" x14ac:dyDescent="0.4">
      <c r="A41" s="390" t="s">
        <v>363</v>
      </c>
      <c r="B41" s="390"/>
      <c r="C41" s="390"/>
      <c r="D41" s="390"/>
      <c r="E41" s="390"/>
      <c r="F41" s="390"/>
      <c r="G41" s="390"/>
      <c r="H41" s="390"/>
      <c r="I41" s="390"/>
      <c r="J41" s="390"/>
      <c r="K41" s="390"/>
      <c r="L41" s="390"/>
      <c r="M41" s="390"/>
      <c r="N41" s="390"/>
    </row>
    <row r="42" spans="1:14" ht="21.75" customHeight="1" x14ac:dyDescent="0.4">
      <c r="A42" s="391" t="s">
        <v>245</v>
      </c>
      <c r="B42" s="391"/>
      <c r="C42" s="391"/>
      <c r="D42" s="391"/>
      <c r="E42" s="391"/>
      <c r="F42" s="391"/>
      <c r="G42" s="391"/>
      <c r="H42" s="391"/>
      <c r="I42" s="391"/>
      <c r="J42" s="391"/>
      <c r="K42" s="391"/>
      <c r="L42" s="391"/>
      <c r="M42" s="391"/>
      <c r="N42" s="391"/>
    </row>
    <row r="43" spans="1:14" s="123" customFormat="1" ht="36.75" customHeight="1" x14ac:dyDescent="0.4">
      <c r="A43" s="392" t="s">
        <v>244</v>
      </c>
      <c r="B43" s="393"/>
      <c r="C43" s="393"/>
      <c r="D43" s="393"/>
      <c r="E43" s="393"/>
      <c r="F43" s="393"/>
      <c r="G43" s="393"/>
      <c r="H43" s="393"/>
      <c r="I43" s="393"/>
      <c r="J43" s="393"/>
      <c r="K43" s="393"/>
      <c r="L43" s="393"/>
      <c r="M43" s="393"/>
      <c r="N43" s="393"/>
    </row>
    <row r="46" spans="1:14" s="123" customFormat="1" ht="30.75" customHeight="1" x14ac:dyDescent="0.4">
      <c r="A46" s="390" t="s">
        <v>364</v>
      </c>
      <c r="B46" s="390"/>
      <c r="C46" s="390"/>
      <c r="D46" s="390"/>
      <c r="E46" s="390"/>
      <c r="F46" s="390"/>
      <c r="G46" s="390"/>
      <c r="H46" s="390"/>
      <c r="I46" s="390"/>
      <c r="J46" s="390"/>
      <c r="K46" s="390"/>
      <c r="L46" s="390"/>
      <c r="M46" s="390"/>
      <c r="N46" s="390"/>
    </row>
    <row r="47" spans="1:14" ht="21.75" customHeight="1" x14ac:dyDescent="0.4">
      <c r="A47" s="391" t="s">
        <v>246</v>
      </c>
      <c r="B47" s="391"/>
      <c r="C47" s="391"/>
      <c r="D47" s="391"/>
      <c r="E47" s="391"/>
      <c r="F47" s="391"/>
      <c r="G47" s="391"/>
      <c r="H47" s="391"/>
      <c r="I47" s="391"/>
      <c r="J47" s="391"/>
      <c r="K47" s="391"/>
      <c r="L47" s="391"/>
      <c r="M47" s="391"/>
      <c r="N47" s="391"/>
    </row>
    <row r="48" spans="1:14" s="123" customFormat="1" ht="18.75" customHeight="1" x14ac:dyDescent="0.4">
      <c r="A48" s="392" t="s">
        <v>247</v>
      </c>
      <c r="B48" s="393"/>
      <c r="C48" s="393"/>
      <c r="D48" s="393"/>
      <c r="E48" s="393"/>
      <c r="F48" s="393"/>
      <c r="G48" s="393"/>
      <c r="H48" s="393"/>
      <c r="I48" s="393"/>
      <c r="J48" s="393"/>
      <c r="K48" s="393"/>
      <c r="L48" s="393"/>
      <c r="M48" s="393"/>
      <c r="N48" s="393"/>
    </row>
    <row r="51" spans="1:14" s="123" customFormat="1" ht="24" x14ac:dyDescent="0.4">
      <c r="A51" s="390" t="s">
        <v>365</v>
      </c>
      <c r="B51" s="390"/>
      <c r="C51" s="390"/>
      <c r="D51" s="390"/>
      <c r="E51" s="390"/>
      <c r="F51" s="390"/>
      <c r="G51" s="390"/>
      <c r="H51" s="390"/>
      <c r="I51" s="390"/>
      <c r="J51" s="390"/>
      <c r="K51" s="390"/>
      <c r="L51" s="390"/>
      <c r="M51" s="390"/>
      <c r="N51" s="390"/>
    </row>
    <row r="52" spans="1:14" ht="96.75" customHeight="1" x14ac:dyDescent="0.25">
      <c r="A52" s="395" t="s">
        <v>351</v>
      </c>
      <c r="B52" s="395"/>
      <c r="C52" s="395"/>
      <c r="D52" s="395"/>
      <c r="E52" s="395"/>
      <c r="F52" s="395"/>
      <c r="G52" s="395"/>
      <c r="H52" s="395"/>
      <c r="I52" s="395"/>
      <c r="J52" s="395"/>
      <c r="K52" s="395"/>
      <c r="L52" s="395"/>
      <c r="M52" s="395"/>
      <c r="N52" s="395"/>
    </row>
    <row r="53" spans="1:14" s="188" customFormat="1" ht="32.25" customHeight="1" x14ac:dyDescent="0.25">
      <c r="A53" s="396" t="s">
        <v>248</v>
      </c>
      <c r="B53" s="389"/>
      <c r="C53" s="389"/>
      <c r="D53" s="389"/>
      <c r="E53" s="389"/>
      <c r="F53" s="389"/>
      <c r="G53" s="389"/>
      <c r="H53" s="389"/>
      <c r="I53" s="389"/>
      <c r="J53" s="389"/>
      <c r="K53" s="389"/>
      <c r="L53" s="389"/>
      <c r="M53" s="389"/>
      <c r="N53" s="389"/>
    </row>
    <row r="56" spans="1:14" s="187" customFormat="1" ht="24" x14ac:dyDescent="0.4">
      <c r="A56" s="390" t="s">
        <v>250</v>
      </c>
      <c r="B56" s="390"/>
      <c r="C56" s="390"/>
      <c r="D56" s="390"/>
      <c r="E56" s="390"/>
      <c r="F56" s="390"/>
      <c r="G56" s="390"/>
      <c r="H56" s="390"/>
      <c r="I56" s="390"/>
      <c r="J56" s="390"/>
      <c r="K56" s="390"/>
      <c r="L56" s="390"/>
      <c r="M56" s="390"/>
      <c r="N56" s="390"/>
    </row>
    <row r="57" spans="1:14" ht="24" x14ac:dyDescent="0.4">
      <c r="A57" s="393" t="s">
        <v>251</v>
      </c>
      <c r="B57" s="393"/>
      <c r="C57" s="393"/>
      <c r="D57" s="393"/>
      <c r="E57" s="393"/>
      <c r="F57" s="393"/>
      <c r="G57" s="393"/>
      <c r="H57" s="393"/>
      <c r="I57" s="393"/>
      <c r="J57" s="393"/>
      <c r="K57" s="393"/>
      <c r="L57" s="393"/>
      <c r="M57" s="393"/>
      <c r="N57" s="393"/>
    </row>
    <row r="58" spans="1:14" s="190" customFormat="1" ht="28.5" customHeight="1" x14ac:dyDescent="0.25">
      <c r="A58" s="394" t="s">
        <v>249</v>
      </c>
      <c r="B58" s="395"/>
      <c r="C58" s="395"/>
      <c r="D58" s="395"/>
      <c r="E58" s="395"/>
      <c r="F58" s="395"/>
      <c r="G58" s="395"/>
      <c r="H58" s="395"/>
      <c r="I58" s="395"/>
      <c r="J58" s="395"/>
      <c r="K58" s="395"/>
      <c r="L58" s="395"/>
      <c r="M58" s="395"/>
      <c r="N58" s="395"/>
    </row>
    <row r="59" spans="1:14" x14ac:dyDescent="0.25">
      <c r="A59" s="252"/>
    </row>
    <row r="60" spans="1:14" x14ac:dyDescent="0.25">
      <c r="A60" s="252"/>
    </row>
    <row r="61" spans="1:14" s="293" customFormat="1" ht="30.75" customHeight="1" x14ac:dyDescent="0.4">
      <c r="A61" s="397" t="s">
        <v>327</v>
      </c>
      <c r="B61" s="397"/>
      <c r="C61" s="397"/>
      <c r="D61" s="397"/>
      <c r="E61" s="397"/>
      <c r="F61" s="397"/>
      <c r="G61" s="397"/>
      <c r="H61" s="397"/>
      <c r="I61" s="397"/>
      <c r="J61" s="397"/>
      <c r="K61" s="397"/>
      <c r="L61" s="397"/>
      <c r="M61" s="397"/>
      <c r="N61" s="397"/>
    </row>
    <row r="62" spans="1:14" s="123" customFormat="1" ht="41.25" customHeight="1" x14ac:dyDescent="0.4">
      <c r="A62" s="396" t="s">
        <v>328</v>
      </c>
      <c r="B62" s="396"/>
      <c r="C62" s="396"/>
      <c r="D62" s="396"/>
      <c r="E62" s="396"/>
      <c r="F62" s="396"/>
      <c r="G62" s="396"/>
      <c r="H62" s="396"/>
      <c r="I62" s="396"/>
      <c r="J62" s="396"/>
      <c r="K62" s="396"/>
      <c r="L62" s="396"/>
      <c r="M62" s="396"/>
      <c r="N62" s="396"/>
    </row>
    <row r="63" spans="1:14" x14ac:dyDescent="0.25">
      <c r="I63" s="253"/>
    </row>
    <row r="64" spans="1:14" s="251" customFormat="1" ht="37.5" customHeight="1" x14ac:dyDescent="0.25">
      <c r="A64" s="400" t="s">
        <v>366</v>
      </c>
      <c r="B64" s="400"/>
      <c r="C64" s="400"/>
      <c r="D64" s="400"/>
      <c r="E64" s="400"/>
      <c r="F64" s="400"/>
      <c r="G64" s="400"/>
      <c r="H64" s="400"/>
      <c r="I64" s="400"/>
      <c r="J64" s="400"/>
      <c r="K64" s="400"/>
      <c r="L64" s="400"/>
      <c r="M64" s="400"/>
      <c r="N64" s="400"/>
    </row>
    <row r="65" spans="1:14" s="190" customFormat="1" ht="37.5" hidden="1" customHeight="1" x14ac:dyDescent="0.25">
      <c r="A65" s="388" t="s">
        <v>405</v>
      </c>
      <c r="B65" s="389"/>
      <c r="C65" s="389"/>
      <c r="D65" s="389"/>
      <c r="E65" s="389"/>
      <c r="F65" s="389"/>
      <c r="G65" s="389"/>
      <c r="H65" s="389"/>
      <c r="I65" s="389"/>
      <c r="J65" s="389"/>
      <c r="K65" s="389"/>
      <c r="L65" s="389"/>
      <c r="M65" s="389"/>
      <c r="N65" s="389"/>
    </row>
    <row r="66" spans="1:14" s="348" customFormat="1" ht="24" x14ac:dyDescent="0.4">
      <c r="A66" s="347" t="s">
        <v>406</v>
      </c>
      <c r="B66" s="347"/>
    </row>
    <row r="68" spans="1:14" s="251" customFormat="1" ht="36.75" customHeight="1" x14ac:dyDescent="0.25">
      <c r="A68" s="400" t="s">
        <v>367</v>
      </c>
      <c r="B68" s="400"/>
      <c r="C68" s="400"/>
      <c r="D68" s="400"/>
      <c r="E68" s="400"/>
      <c r="F68" s="400"/>
      <c r="G68" s="400"/>
      <c r="H68" s="400"/>
      <c r="I68" s="400"/>
      <c r="J68" s="400"/>
      <c r="K68" s="400"/>
      <c r="L68" s="400"/>
      <c r="M68" s="400"/>
      <c r="N68" s="400"/>
    </row>
    <row r="69" spans="1:14" s="190" customFormat="1" ht="50.25" customHeight="1" x14ac:dyDescent="0.25">
      <c r="A69" s="388" t="s">
        <v>326</v>
      </c>
      <c r="B69" s="389"/>
      <c r="C69" s="389"/>
      <c r="D69" s="389"/>
      <c r="E69" s="389"/>
      <c r="F69" s="389"/>
      <c r="G69" s="389"/>
      <c r="H69" s="389"/>
      <c r="I69" s="389"/>
      <c r="J69" s="389"/>
      <c r="K69" s="389"/>
      <c r="L69" s="389"/>
      <c r="M69" s="389"/>
      <c r="N69" s="389"/>
    </row>
    <row r="71" spans="1:14" ht="18" customHeight="1" x14ac:dyDescent="0.25"/>
    <row r="72" spans="1:14" ht="30.75" customHeight="1" x14ac:dyDescent="0.25">
      <c r="A72" s="400" t="s">
        <v>368</v>
      </c>
      <c r="B72" s="400"/>
      <c r="C72" s="400"/>
      <c r="D72" s="400"/>
      <c r="E72" s="400"/>
      <c r="F72" s="400"/>
      <c r="G72" s="400"/>
      <c r="H72" s="400"/>
      <c r="I72" s="400"/>
      <c r="J72" s="400"/>
      <c r="K72" s="400"/>
      <c r="L72" s="400"/>
      <c r="M72" s="400"/>
      <c r="N72" s="400"/>
    </row>
    <row r="73" spans="1:14" s="190" customFormat="1" ht="43.5" customHeight="1" x14ac:dyDescent="0.25">
      <c r="A73" s="388" t="s">
        <v>329</v>
      </c>
      <c r="B73" s="389"/>
      <c r="C73" s="389"/>
      <c r="D73" s="389"/>
      <c r="E73" s="389"/>
      <c r="F73" s="389"/>
      <c r="G73" s="389"/>
      <c r="H73" s="389"/>
      <c r="I73" s="389"/>
      <c r="J73" s="389"/>
      <c r="K73" s="389"/>
      <c r="L73" s="389"/>
      <c r="M73" s="389"/>
      <c r="N73" s="389"/>
    </row>
    <row r="76" spans="1:14" ht="24" x14ac:dyDescent="0.4">
      <c r="A76" s="390" t="s">
        <v>330</v>
      </c>
      <c r="B76" s="390"/>
      <c r="C76" s="390"/>
      <c r="D76" s="390"/>
      <c r="E76" s="390"/>
      <c r="F76" s="390"/>
      <c r="G76" s="390"/>
      <c r="H76" s="390"/>
      <c r="I76" s="390"/>
      <c r="J76" s="390"/>
      <c r="K76" s="390"/>
      <c r="L76" s="390"/>
      <c r="M76" s="390"/>
      <c r="N76" s="390"/>
    </row>
    <row r="77" spans="1:14" s="187" customFormat="1" ht="27.75" customHeight="1" x14ac:dyDescent="0.4">
      <c r="A77" s="401" t="s">
        <v>369</v>
      </c>
      <c r="B77" s="401"/>
      <c r="C77" s="401"/>
      <c r="D77" s="401"/>
      <c r="E77" s="401"/>
      <c r="F77" s="401"/>
      <c r="G77" s="401"/>
      <c r="H77" s="401"/>
      <c r="I77" s="401"/>
      <c r="J77" s="401"/>
      <c r="K77" s="401"/>
      <c r="L77" s="401"/>
      <c r="M77" s="401"/>
      <c r="N77" s="401"/>
    </row>
    <row r="80" spans="1:14" s="186" customFormat="1" ht="24" x14ac:dyDescent="0.4">
      <c r="A80" s="390" t="s">
        <v>331</v>
      </c>
      <c r="B80" s="390"/>
      <c r="C80" s="390"/>
      <c r="D80" s="390"/>
      <c r="E80" s="390"/>
      <c r="F80" s="390"/>
      <c r="G80" s="390"/>
      <c r="H80" s="390"/>
      <c r="I80" s="390"/>
      <c r="J80" s="390"/>
      <c r="K80" s="390"/>
      <c r="L80" s="390"/>
      <c r="M80" s="390"/>
      <c r="N80" s="390"/>
    </row>
    <row r="81" spans="1:14" s="187" customFormat="1" ht="29.25" customHeight="1" x14ac:dyDescent="0.4">
      <c r="A81" s="392" t="s">
        <v>332</v>
      </c>
      <c r="B81" s="393"/>
      <c r="C81" s="393"/>
      <c r="D81" s="393"/>
      <c r="E81" s="393"/>
      <c r="F81" s="393"/>
      <c r="G81" s="393"/>
      <c r="H81" s="393"/>
      <c r="I81" s="393"/>
      <c r="J81" s="393"/>
      <c r="K81" s="393"/>
      <c r="L81" s="393"/>
      <c r="M81" s="393"/>
      <c r="N81" s="393"/>
    </row>
    <row r="84" spans="1:14" s="123" customFormat="1" ht="24" x14ac:dyDescent="0.4">
      <c r="A84" s="390" t="s">
        <v>348</v>
      </c>
      <c r="B84" s="390"/>
      <c r="C84" s="390"/>
      <c r="D84" s="390"/>
      <c r="E84" s="390"/>
      <c r="F84" s="390"/>
      <c r="G84" s="390"/>
      <c r="H84" s="390"/>
      <c r="I84" s="390"/>
      <c r="J84" s="390"/>
      <c r="K84" s="390"/>
      <c r="L84" s="390"/>
      <c r="M84" s="390"/>
      <c r="N84" s="390"/>
    </row>
    <row r="85" spans="1:14" s="190" customFormat="1" ht="40.15" customHeight="1" x14ac:dyDescent="0.25">
      <c r="A85" s="396" t="s">
        <v>349</v>
      </c>
      <c r="B85" s="389"/>
      <c r="C85" s="389"/>
      <c r="D85" s="389"/>
      <c r="E85" s="389"/>
      <c r="F85" s="389"/>
      <c r="G85" s="389"/>
      <c r="H85" s="389"/>
      <c r="I85" s="389"/>
      <c r="J85" s="389"/>
      <c r="K85" s="389"/>
      <c r="L85" s="389"/>
      <c r="M85" s="389"/>
      <c r="N85" s="389"/>
    </row>
    <row r="87" spans="1:14" s="185" customFormat="1" ht="24" x14ac:dyDescent="0.4">
      <c r="A87" s="391"/>
      <c r="B87" s="391"/>
      <c r="C87" s="391"/>
      <c r="D87" s="391"/>
      <c r="E87" s="391"/>
      <c r="F87" s="391"/>
      <c r="G87" s="391"/>
      <c r="H87" s="391"/>
      <c r="I87" s="391"/>
      <c r="J87" s="391"/>
      <c r="K87" s="391"/>
      <c r="L87" s="391"/>
      <c r="M87" s="391"/>
      <c r="N87" s="391"/>
    </row>
    <row r="88" spans="1:14" s="123" customFormat="1" ht="24" x14ac:dyDescent="0.4">
      <c r="A88" s="393"/>
      <c r="B88" s="393"/>
      <c r="C88" s="393"/>
      <c r="D88" s="393"/>
      <c r="E88" s="393"/>
      <c r="F88" s="393"/>
      <c r="G88" s="393"/>
      <c r="H88" s="393"/>
      <c r="I88" s="393"/>
      <c r="J88" s="393"/>
      <c r="K88" s="393"/>
      <c r="L88" s="393"/>
      <c r="M88" s="393"/>
      <c r="N88" s="393"/>
    </row>
  </sheetData>
  <sheetProtection algorithmName="SHA-512" hashValue="ipUenF0y/Y24tcMIYJh8WBW8q8RCbVRc0hN5MnIOHmY1Cbev9Mo/aso9pOJAbQ7l3L8pI3YJvsbSzkzQpkSvpQ==" saltValue="4SGWFyiwNIsTxbOmej2ZKQ==" spinCount="100000" sheet="1" objects="1" scenarios="1" formatCells="0" formatColumns="0" formatRows="0" insertColumns="0" insertRows="0" deleteColumns="0" deleteRows="0"/>
  <mergeCells count="49">
    <mergeCell ref="A87:N87"/>
    <mergeCell ref="A88:N88"/>
    <mergeCell ref="A53:N53"/>
    <mergeCell ref="A84:N84"/>
    <mergeCell ref="A85:N85"/>
    <mergeCell ref="A61:N61"/>
    <mergeCell ref="A62:N62"/>
    <mergeCell ref="A76:N76"/>
    <mergeCell ref="A64:N64"/>
    <mergeCell ref="A65:N65"/>
    <mergeCell ref="A68:N68"/>
    <mergeCell ref="A69:N69"/>
    <mergeCell ref="A72:N72"/>
    <mergeCell ref="A77:N77"/>
    <mergeCell ref="A80:N80"/>
    <mergeCell ref="A81:N81"/>
    <mergeCell ref="A2:N2"/>
    <mergeCell ref="A5:N5"/>
    <mergeCell ref="A9:N9"/>
    <mergeCell ref="A10:N10"/>
    <mergeCell ref="A6:N6"/>
    <mergeCell ref="A13:N13"/>
    <mergeCell ref="A12:N12"/>
    <mergeCell ref="A46:N46"/>
    <mergeCell ref="A47:N47"/>
    <mergeCell ref="A48:N48"/>
    <mergeCell ref="A43:N43"/>
    <mergeCell ref="A31:N31"/>
    <mergeCell ref="A16:N16"/>
    <mergeCell ref="A21:N21"/>
    <mergeCell ref="A33:N33"/>
    <mergeCell ref="A32:O32"/>
    <mergeCell ref="A17:N17"/>
    <mergeCell ref="A18:N18"/>
    <mergeCell ref="A23:N23"/>
    <mergeCell ref="A27:O27"/>
    <mergeCell ref="A28:N28"/>
    <mergeCell ref="A73:N73"/>
    <mergeCell ref="A26:K26"/>
    <mergeCell ref="A36:N36"/>
    <mergeCell ref="A37:N37"/>
    <mergeCell ref="A38:N38"/>
    <mergeCell ref="A41:N41"/>
    <mergeCell ref="A42:N42"/>
    <mergeCell ref="A58:N58"/>
    <mergeCell ref="A56:N56"/>
    <mergeCell ref="A57:N57"/>
    <mergeCell ref="A51:N51"/>
    <mergeCell ref="A52:N52"/>
  </mergeCells>
  <hyperlinks>
    <hyperlink ref="A18" r:id="rId1" location=":~:text=A%20subrecipient%20receives%20an%20award%20of%20assistance,and%20conducts%20its%20own%20scope%20of%20work.&amp;text=This%20form%20is%20used%20to%20document%20the,a%20subrecipient%20as%20opposed%20to%20a%20vendor/contractor." display="https://jhura.jhu.edu/wp-content/uploads/2020/10/subawards-sub-determination-form.pdf#:~:text=A%20subrecipient%20receives%20an%20award%20of%20assistance,and%20conducts%20its%20own%20scope%20of%20work.&amp;text=This%20form%20is%20used%20to%20document%20the,a%20subrecipient%20as%20opposed%20to%20a%20vendor/contractor." xr:uid="{C81E9ACF-A1A9-4B11-9E08-9EA2C43605FD}"/>
    <hyperlink ref="A23" r:id="rId2" xr:uid="{C3099D5B-70F2-4CCD-AD19-1EBB7734D670}"/>
    <hyperlink ref="A28" r:id="rId3" xr:uid="{0ECBAE52-54BA-4233-9AA9-A00EB59F3896}"/>
    <hyperlink ref="A33" r:id="rId4" xr:uid="{5887F8EE-82A4-45E3-AB6E-38A9BF2D9257}"/>
    <hyperlink ref="A38" r:id="rId5" xr:uid="{5DC19B3F-4F4D-4992-AC04-3535E5649B39}"/>
    <hyperlink ref="A43" r:id="rId6" xr:uid="{9C62ED96-2E8A-4122-92BD-0A48F49F662C}"/>
    <hyperlink ref="A48" r:id="rId7" xr:uid="{CD8B5577-5C12-4636-A6C2-84D7DE2A5C39}"/>
    <hyperlink ref="A53" r:id="rId8" xr:uid="{973EEEFA-9982-4EF9-A01B-73AF52DA6455}"/>
    <hyperlink ref="A58" r:id="rId9" xr:uid="{1E997027-E8AC-44FC-9B46-C3396517CB9B}"/>
    <hyperlink ref="A10" r:id="rId10" xr:uid="{91AA7F71-3504-48B6-95CF-FA6B25600C16}"/>
    <hyperlink ref="A6" r:id="rId11" xr:uid="{56911888-B690-4BBC-B221-F4305465D3F0}"/>
    <hyperlink ref="A13" r:id="rId12" xr:uid="{486C67A9-CD02-4226-8563-49EC8A0937FD}"/>
    <hyperlink ref="A65" r:id="rId13" xr:uid="{F1C1377D-3D1B-4FB8-A894-2908967DB8E5}"/>
    <hyperlink ref="A69" r:id="rId14" xr:uid="{D5F9ED0C-8D03-436A-AC6F-DB58D96FE822}"/>
    <hyperlink ref="A62" r:id="rId15" xr:uid="{63C5AFF8-6E1D-430A-82E2-F51E6DF08DEF}"/>
    <hyperlink ref="A73" r:id="rId16" xr:uid="{EF29BA7C-36B9-4C77-8793-C0322C065070}"/>
    <hyperlink ref="A81" r:id="rId17" xr:uid="{7625ED0B-B532-4054-9C26-DCBDCE47D4DC}"/>
    <hyperlink ref="A85" r:id="rId18" xr:uid="{E6F656C6-B106-4CE0-B188-A1D8E6A23887}"/>
    <hyperlink ref="A66" r:id="rId19" display="https://www.ecfr.gov/current/title-20/chapter-V/part-662/subpart-C/section-662.300" xr:uid="{5195D8D3-0925-483E-82E8-08E7FD708D02}"/>
  </hyperlinks>
  <pageMargins left="0.7" right="0.7" top="0.75" bottom="0.75" header="0.3" footer="0.3"/>
  <pageSetup scale="32" orientation="landscape"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2FBF3-CAF0-48B2-80C2-56C278B0C5B0}">
  <dimension ref="B2:N27"/>
  <sheetViews>
    <sheetView topLeftCell="B1" zoomScaleNormal="100" workbookViewId="0">
      <selection activeCell="L13" sqref="L13"/>
    </sheetView>
  </sheetViews>
  <sheetFormatPr defaultColWidth="8.85546875" defaultRowHeight="20.25" x14ac:dyDescent="0.3"/>
  <cols>
    <col min="1" max="1" width="0" style="4" hidden="1" customWidth="1"/>
    <col min="2" max="2" width="22.5703125" style="4" customWidth="1"/>
    <col min="3" max="3" width="33.5703125" style="4" customWidth="1"/>
    <col min="4" max="4" width="16.5703125" style="4" customWidth="1"/>
    <col min="5" max="5" width="24.28515625" style="4" bestFit="1" customWidth="1"/>
    <col min="6" max="6" width="22.42578125" style="4" customWidth="1"/>
    <col min="7" max="8" width="20" style="4" customWidth="1"/>
    <col min="9" max="9" width="20.28515625" style="4" customWidth="1"/>
    <col min="10" max="10" width="20.140625" style="4" customWidth="1"/>
    <col min="11" max="11" width="19.85546875" style="4" customWidth="1"/>
    <col min="12" max="12" width="16.42578125" style="4" customWidth="1"/>
    <col min="13" max="13" width="18.85546875" style="4" customWidth="1"/>
    <col min="14" max="14" width="8.28515625" style="4" customWidth="1"/>
    <col min="15" max="16384" width="8.85546875" style="4"/>
  </cols>
  <sheetData>
    <row r="2" spans="2:14" s="34" customFormat="1" ht="35.25" customHeight="1" x14ac:dyDescent="0.3">
      <c r="B2" s="612" t="s">
        <v>323</v>
      </c>
      <c r="C2" s="612"/>
      <c r="D2" s="237"/>
      <c r="E2" s="237"/>
      <c r="F2" s="237"/>
      <c r="G2" s="237"/>
      <c r="H2" s="237"/>
      <c r="I2" s="237"/>
      <c r="J2" s="237"/>
      <c r="K2" s="237"/>
      <c r="L2" s="237"/>
      <c r="M2" s="237"/>
      <c r="N2" s="237"/>
    </row>
    <row r="3" spans="2:14" s="34" customFormat="1" ht="39.75" customHeight="1" x14ac:dyDescent="0.3">
      <c r="B3" s="237"/>
      <c r="C3" s="237"/>
      <c r="D3" s="237"/>
      <c r="E3" s="237"/>
      <c r="F3" s="237"/>
      <c r="G3" s="237"/>
      <c r="H3" s="237"/>
      <c r="I3" s="237"/>
      <c r="J3" s="237"/>
      <c r="K3" s="237"/>
      <c r="L3" s="237"/>
      <c r="M3" s="237"/>
      <c r="N3" s="237"/>
    </row>
    <row r="4" spans="2:14" s="34" customFormat="1" ht="103.9" customHeight="1" x14ac:dyDescent="0.3">
      <c r="B4" s="238"/>
      <c r="C4" s="618" t="s">
        <v>344</v>
      </c>
      <c r="D4" s="619"/>
      <c r="E4" s="619"/>
      <c r="F4" s="619"/>
      <c r="G4" s="619"/>
      <c r="H4" s="619"/>
      <c r="I4" s="620"/>
      <c r="J4" s="237"/>
      <c r="K4" s="237"/>
      <c r="L4" s="237"/>
      <c r="M4" s="237"/>
      <c r="N4" s="237"/>
    </row>
    <row r="5" spans="2:14" s="34" customFormat="1" ht="18" customHeight="1" x14ac:dyDescent="0.3">
      <c r="B5" s="238"/>
      <c r="C5" s="624"/>
      <c r="D5" s="624"/>
      <c r="E5" s="624"/>
      <c r="F5" s="624"/>
      <c r="G5" s="624"/>
      <c r="H5" s="624"/>
      <c r="I5" s="624"/>
      <c r="J5" s="237"/>
      <c r="K5" s="237"/>
      <c r="L5" s="237"/>
      <c r="M5" s="237"/>
      <c r="N5" s="237"/>
    </row>
    <row r="6" spans="2:14" x14ac:dyDescent="0.3">
      <c r="K6" s="207" t="s">
        <v>47</v>
      </c>
      <c r="L6" s="207" t="s">
        <v>48</v>
      </c>
      <c r="M6" s="207" t="s">
        <v>49</v>
      </c>
    </row>
    <row r="7" spans="2:14" x14ac:dyDescent="0.3">
      <c r="B7" s="208" t="s">
        <v>5</v>
      </c>
      <c r="C7" s="31">
        <f>SUM(F11:F15)</f>
        <v>0</v>
      </c>
      <c r="D7" s="28"/>
      <c r="E7" s="28"/>
      <c r="F7" s="28"/>
      <c r="G7" s="28"/>
      <c r="H7" s="28"/>
      <c r="I7" s="28"/>
      <c r="J7" s="28"/>
      <c r="K7" s="31">
        <f>F16-H16-J16</f>
        <v>0</v>
      </c>
      <c r="L7" s="31">
        <f>H16</f>
        <v>0</v>
      </c>
      <c r="M7" s="31">
        <f>J16</f>
        <v>0</v>
      </c>
    </row>
    <row r="8" spans="2:14" x14ac:dyDescent="0.3">
      <c r="B8" s="27"/>
      <c r="C8" s="27"/>
      <c r="D8" s="28"/>
      <c r="E8" s="28"/>
      <c r="F8" s="28"/>
      <c r="G8" s="28"/>
      <c r="H8" s="28"/>
      <c r="I8" s="28"/>
      <c r="J8" s="28"/>
      <c r="K8" s="28"/>
      <c r="L8" s="28"/>
      <c r="M8" s="28"/>
    </row>
    <row r="9" spans="2:14" x14ac:dyDescent="0.3">
      <c r="B9" s="27"/>
      <c r="C9" s="28"/>
      <c r="D9" s="28"/>
      <c r="E9" s="28"/>
      <c r="F9" s="28"/>
      <c r="G9" s="28"/>
      <c r="H9" s="28"/>
      <c r="I9" s="28"/>
      <c r="J9" s="28"/>
      <c r="K9" s="28"/>
      <c r="L9" s="28"/>
      <c r="M9" s="28"/>
    </row>
    <row r="10" spans="2:14" ht="40.5" x14ac:dyDescent="0.3">
      <c r="B10" s="28"/>
      <c r="C10" s="321" t="s">
        <v>50</v>
      </c>
      <c r="D10" s="321" t="s">
        <v>51</v>
      </c>
      <c r="E10" s="322" t="s">
        <v>52</v>
      </c>
      <c r="F10" s="322" t="s">
        <v>53</v>
      </c>
      <c r="G10" s="322" t="s">
        <v>14</v>
      </c>
      <c r="H10" s="321" t="s">
        <v>15</v>
      </c>
      <c r="I10" s="321" t="s">
        <v>16</v>
      </c>
      <c r="J10" s="321" t="s">
        <v>17</v>
      </c>
      <c r="K10" s="28"/>
      <c r="L10" s="28"/>
      <c r="M10" s="28"/>
    </row>
    <row r="11" spans="2:14" x14ac:dyDescent="0.3">
      <c r="B11" s="28"/>
      <c r="C11" s="239"/>
      <c r="D11" s="101"/>
      <c r="E11" s="102">
        <v>0</v>
      </c>
      <c r="F11" s="37">
        <f>SUM(D11*E11)</f>
        <v>0</v>
      </c>
      <c r="G11" s="240">
        <v>0</v>
      </c>
      <c r="H11" s="37">
        <f>SUM(F11*G11)</f>
        <v>0</v>
      </c>
      <c r="I11" s="240">
        <v>0</v>
      </c>
      <c r="J11" s="37">
        <f>SUM(F11*I11)</f>
        <v>0</v>
      </c>
      <c r="K11" s="28"/>
      <c r="L11" s="28"/>
      <c r="M11" s="28"/>
    </row>
    <row r="12" spans="2:14" x14ac:dyDescent="0.3">
      <c r="B12" s="28"/>
      <c r="C12" s="239"/>
      <c r="D12" s="101"/>
      <c r="E12" s="102">
        <v>0</v>
      </c>
      <c r="F12" s="37">
        <f>SUM(D12*E12)</f>
        <v>0</v>
      </c>
      <c r="G12" s="240">
        <v>0</v>
      </c>
      <c r="H12" s="37">
        <f t="shared" ref="H12:H15" si="0">SUM(F12*G12)</f>
        <v>0</v>
      </c>
      <c r="I12" s="240">
        <v>0</v>
      </c>
      <c r="J12" s="37">
        <f t="shared" ref="J12:J15" si="1">SUM(F12*I12)</f>
        <v>0</v>
      </c>
      <c r="K12" s="28"/>
      <c r="L12" s="28"/>
      <c r="M12" s="28"/>
    </row>
    <row r="13" spans="2:14" x14ac:dyDescent="0.3">
      <c r="B13" s="28"/>
      <c r="C13" s="239"/>
      <c r="D13" s="101"/>
      <c r="E13" s="102">
        <v>0</v>
      </c>
      <c r="F13" s="37">
        <f>SUM(D13*E13)</f>
        <v>0</v>
      </c>
      <c r="G13" s="240">
        <v>0</v>
      </c>
      <c r="H13" s="37">
        <f t="shared" si="0"/>
        <v>0</v>
      </c>
      <c r="I13" s="240">
        <v>0</v>
      </c>
      <c r="J13" s="37">
        <f t="shared" si="1"/>
        <v>0</v>
      </c>
      <c r="K13" s="28"/>
      <c r="L13" s="28"/>
      <c r="M13" s="28"/>
    </row>
    <row r="14" spans="2:14" x14ac:dyDescent="0.3">
      <c r="B14" s="28"/>
      <c r="C14" s="239"/>
      <c r="D14" s="101"/>
      <c r="E14" s="102">
        <v>0</v>
      </c>
      <c r="F14" s="37">
        <f>SUM(D14*E14)</f>
        <v>0</v>
      </c>
      <c r="G14" s="240">
        <v>0</v>
      </c>
      <c r="H14" s="37">
        <f t="shared" si="0"/>
        <v>0</v>
      </c>
      <c r="I14" s="240">
        <v>0</v>
      </c>
      <c r="J14" s="37">
        <f t="shared" si="1"/>
        <v>0</v>
      </c>
      <c r="K14" s="28"/>
      <c r="L14" s="28"/>
      <c r="M14" s="28"/>
    </row>
    <row r="15" spans="2:14" ht="21" customHeight="1" x14ac:dyDescent="0.3">
      <c r="B15" s="28"/>
      <c r="C15" s="239"/>
      <c r="D15" s="101"/>
      <c r="E15" s="102">
        <v>0</v>
      </c>
      <c r="F15" s="37">
        <f>SUM(D15*E15)</f>
        <v>0</v>
      </c>
      <c r="G15" s="240">
        <v>0</v>
      </c>
      <c r="H15" s="37">
        <f t="shared" si="0"/>
        <v>0</v>
      </c>
      <c r="I15" s="240">
        <v>0</v>
      </c>
      <c r="J15" s="37">
        <f t="shared" si="1"/>
        <v>0</v>
      </c>
      <c r="K15" s="28"/>
      <c r="L15" s="28"/>
      <c r="M15" s="28"/>
    </row>
    <row r="16" spans="2:14" x14ac:dyDescent="0.3">
      <c r="B16" s="28"/>
      <c r="C16" s="29"/>
      <c r="D16" s="28"/>
      <c r="E16" s="30"/>
      <c r="F16" s="31">
        <f>SUM(F11:F15)</f>
        <v>0</v>
      </c>
      <c r="G16" s="28"/>
      <c r="H16" s="31">
        <f>SUM(H11:H15)</f>
        <v>0</v>
      </c>
      <c r="I16" s="28"/>
      <c r="J16" s="31">
        <f>SUM(J11:J15)</f>
        <v>0</v>
      </c>
      <c r="K16" s="28"/>
      <c r="L16" s="28"/>
      <c r="M16" s="28"/>
    </row>
    <row r="17" spans="2:13" x14ac:dyDescent="0.3">
      <c r="B17" s="28"/>
      <c r="C17" s="29"/>
      <c r="D17" s="28"/>
      <c r="E17" s="30"/>
      <c r="F17" s="31"/>
      <c r="G17" s="28"/>
      <c r="H17" s="31"/>
      <c r="I17" s="28"/>
      <c r="J17" s="31"/>
      <c r="K17" s="28"/>
      <c r="L17" s="28"/>
      <c r="M17" s="28"/>
    </row>
    <row r="18" spans="2:13" x14ac:dyDescent="0.3">
      <c r="B18" s="28"/>
      <c r="C18" s="28"/>
      <c r="D18" s="28"/>
      <c r="E18" s="28"/>
      <c r="F18" s="28"/>
      <c r="G18" s="28"/>
      <c r="H18" s="28"/>
      <c r="I18" s="28"/>
      <c r="J18" s="28"/>
      <c r="K18" s="28"/>
      <c r="L18" s="28"/>
      <c r="M18" s="28"/>
    </row>
    <row r="19" spans="2:13" ht="47.25" customHeight="1" x14ac:dyDescent="0.3">
      <c r="B19" s="28"/>
      <c r="C19" s="615" t="s">
        <v>345</v>
      </c>
      <c r="D19" s="616"/>
      <c r="E19" s="616"/>
      <c r="F19" s="616"/>
      <c r="G19" s="616"/>
      <c r="H19" s="616"/>
      <c r="I19" s="616"/>
      <c r="J19" s="617"/>
      <c r="K19" s="28"/>
      <c r="L19" s="28"/>
      <c r="M19" s="28"/>
    </row>
    <row r="20" spans="2:13" ht="24.75" customHeight="1" x14ac:dyDescent="0.3">
      <c r="B20" s="28"/>
      <c r="C20" s="40"/>
      <c r="D20" s="40"/>
      <c r="E20" s="40"/>
      <c r="F20" s="40"/>
      <c r="G20" s="40"/>
      <c r="H20" s="40"/>
      <c r="I20" s="40"/>
      <c r="J20" s="40"/>
      <c r="K20" s="28"/>
      <c r="L20" s="28"/>
      <c r="M20" s="28"/>
    </row>
    <row r="21" spans="2:13" ht="24.75" customHeight="1" x14ac:dyDescent="0.3">
      <c r="B21" s="28"/>
      <c r="C21" s="40"/>
      <c r="D21" s="40"/>
      <c r="E21" s="40"/>
      <c r="F21" s="40"/>
      <c r="G21" s="40"/>
      <c r="H21" s="40"/>
      <c r="I21" s="40"/>
      <c r="J21" s="28"/>
      <c r="K21" s="28"/>
      <c r="L21" s="28"/>
      <c r="M21" s="28"/>
    </row>
    <row r="22" spans="2:13" ht="55.5" customHeight="1" x14ac:dyDescent="0.3">
      <c r="B22" s="28"/>
      <c r="C22" s="621" t="s">
        <v>54</v>
      </c>
      <c r="D22" s="622"/>
      <c r="E22" s="623" t="s">
        <v>55</v>
      </c>
      <c r="F22" s="623"/>
      <c r="G22" s="623"/>
      <c r="H22" s="623"/>
      <c r="I22" s="623"/>
      <c r="J22" s="623"/>
      <c r="K22" s="28"/>
      <c r="L22" s="28"/>
      <c r="M22" s="28"/>
    </row>
    <row r="23" spans="2:13" ht="22.5" customHeight="1" x14ac:dyDescent="0.3">
      <c r="B23" s="28"/>
      <c r="C23" s="613">
        <f>C11</f>
        <v>0</v>
      </c>
      <c r="D23" s="614"/>
      <c r="E23" s="547"/>
      <c r="F23" s="547"/>
      <c r="G23" s="547"/>
      <c r="H23" s="547"/>
      <c r="I23" s="547"/>
      <c r="J23" s="547"/>
      <c r="K23" s="28"/>
      <c r="L23" s="28"/>
      <c r="M23" s="28"/>
    </row>
    <row r="24" spans="2:13" ht="29.25" customHeight="1" x14ac:dyDescent="0.3">
      <c r="B24" s="28"/>
      <c r="C24" s="613">
        <f>C12</f>
        <v>0</v>
      </c>
      <c r="D24" s="614"/>
      <c r="E24" s="547"/>
      <c r="F24" s="547"/>
      <c r="G24" s="547"/>
      <c r="H24" s="547"/>
      <c r="I24" s="547"/>
      <c r="J24" s="547"/>
      <c r="K24" s="28"/>
      <c r="L24" s="28"/>
      <c r="M24" s="28"/>
    </row>
    <row r="25" spans="2:13" ht="24.75" customHeight="1" x14ac:dyDescent="0.3">
      <c r="B25" s="28"/>
      <c r="C25" s="613">
        <f>C13</f>
        <v>0</v>
      </c>
      <c r="D25" s="614"/>
      <c r="E25" s="547"/>
      <c r="F25" s="547"/>
      <c r="G25" s="547"/>
      <c r="H25" s="547"/>
      <c r="I25" s="547"/>
      <c r="J25" s="547"/>
      <c r="K25" s="28"/>
      <c r="L25" s="28"/>
      <c r="M25" s="28"/>
    </row>
    <row r="26" spans="2:13" ht="29.25" customHeight="1" x14ac:dyDescent="0.3">
      <c r="B26" s="28"/>
      <c r="C26" s="613">
        <f>C14</f>
        <v>0</v>
      </c>
      <c r="D26" s="614"/>
      <c r="E26" s="547"/>
      <c r="F26" s="547"/>
      <c r="G26" s="547"/>
      <c r="H26" s="547"/>
      <c r="I26" s="547"/>
      <c r="J26" s="547"/>
      <c r="K26" s="28"/>
      <c r="L26" s="28"/>
      <c r="M26" s="28"/>
    </row>
    <row r="27" spans="2:13" ht="26.25" customHeight="1" x14ac:dyDescent="0.3">
      <c r="B27" s="28"/>
      <c r="C27" s="613">
        <f>C15</f>
        <v>0</v>
      </c>
      <c r="D27" s="614"/>
      <c r="E27" s="547"/>
      <c r="F27" s="547"/>
      <c r="G27" s="547"/>
      <c r="H27" s="547"/>
      <c r="I27" s="547"/>
      <c r="J27" s="547"/>
      <c r="K27" s="28"/>
      <c r="L27" s="28"/>
      <c r="M27" s="28"/>
    </row>
  </sheetData>
  <sheetProtection algorithmName="SHA-512" hashValue="u4K1X2dXZiKAd0HIlIu8N3ekFwr7xEujPB359K5X3QgfJQdf9OSFC2QlJ9UywvzlOweR5DehHJDinPh+jFQp/Q==" saltValue="SaCGI+2VlsmjlxpFLlqe2A==" spinCount="100000" sheet="1" objects="1" scenarios="1"/>
  <mergeCells count="16">
    <mergeCell ref="B2:C2"/>
    <mergeCell ref="C27:D27"/>
    <mergeCell ref="C24:D24"/>
    <mergeCell ref="C25:D25"/>
    <mergeCell ref="C26:D26"/>
    <mergeCell ref="C19:J19"/>
    <mergeCell ref="C4:I4"/>
    <mergeCell ref="E24:J24"/>
    <mergeCell ref="E25:J25"/>
    <mergeCell ref="E26:J26"/>
    <mergeCell ref="E27:J27"/>
    <mergeCell ref="C22:D22"/>
    <mergeCell ref="C23:D23"/>
    <mergeCell ref="E23:J23"/>
    <mergeCell ref="E22:J22"/>
    <mergeCell ref="C5:I5"/>
  </mergeCells>
  <pageMargins left="0.7" right="0.7" top="0.75" bottom="0.75" header="0.3" footer="0.3"/>
  <pageSetup scale="38"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356F0-26B2-43D7-A80C-B346989E5D60}">
  <dimension ref="B3:N30"/>
  <sheetViews>
    <sheetView topLeftCell="A39" zoomScaleNormal="100" workbookViewId="0">
      <selection activeCell="E15" sqref="E15"/>
    </sheetView>
  </sheetViews>
  <sheetFormatPr defaultColWidth="8.85546875" defaultRowHeight="15.75" x14ac:dyDescent="0.25"/>
  <cols>
    <col min="1" max="1" width="8.85546875" style="1"/>
    <col min="2" max="2" width="13" style="1" customWidth="1"/>
    <col min="3" max="3" width="22.28515625" style="1" customWidth="1"/>
    <col min="4" max="4" width="17.28515625" style="1" customWidth="1"/>
    <col min="5" max="5" width="18.42578125" style="1" customWidth="1"/>
    <col min="6" max="6" width="20.28515625" style="1" customWidth="1"/>
    <col min="7" max="7" width="18.140625" style="1" customWidth="1"/>
    <col min="8" max="8" width="17.42578125" style="1" customWidth="1"/>
    <col min="9" max="10" width="20.85546875" style="1" customWidth="1"/>
    <col min="11" max="12" width="16" style="1" customWidth="1"/>
    <col min="13" max="13" width="17.28515625" style="1" customWidth="1"/>
    <col min="14" max="16384" width="8.85546875" style="1"/>
  </cols>
  <sheetData>
    <row r="3" spans="2:14" x14ac:dyDescent="0.25">
      <c r="C3" s="524" t="s">
        <v>324</v>
      </c>
      <c r="D3" s="525"/>
      <c r="E3" s="525"/>
      <c r="F3" s="525"/>
      <c r="G3" s="525"/>
      <c r="H3" s="525"/>
      <c r="I3" s="525"/>
      <c r="J3" s="526"/>
    </row>
    <row r="4" spans="2:14" x14ac:dyDescent="0.25">
      <c r="C4" s="527"/>
      <c r="D4" s="528"/>
      <c r="E4" s="528"/>
      <c r="F4" s="528"/>
      <c r="G4" s="528"/>
      <c r="H4" s="528"/>
      <c r="I4" s="528"/>
      <c r="J4" s="529"/>
    </row>
    <row r="5" spans="2:14" ht="30.75" customHeight="1" x14ac:dyDescent="0.25">
      <c r="C5" s="625"/>
      <c r="D5" s="626"/>
      <c r="E5" s="626"/>
      <c r="F5" s="626"/>
      <c r="G5" s="626"/>
      <c r="H5" s="626"/>
      <c r="I5" s="626"/>
      <c r="J5" s="627"/>
    </row>
    <row r="6" spans="2:14" ht="15.75" customHeight="1" x14ac:dyDescent="0.25">
      <c r="C6" s="241"/>
      <c r="D6" s="241"/>
      <c r="E6" s="241"/>
      <c r="F6" s="241"/>
      <c r="G6" s="241"/>
      <c r="H6" s="241"/>
      <c r="I6" s="241"/>
      <c r="J6" s="241"/>
    </row>
    <row r="7" spans="2:14" ht="15.75" customHeight="1" x14ac:dyDescent="0.25">
      <c r="C7" s="241"/>
      <c r="D7" s="241"/>
      <c r="E7" s="241"/>
      <c r="F7" s="241"/>
      <c r="G7" s="241"/>
      <c r="H7" s="241"/>
      <c r="I7" s="241"/>
      <c r="J7" s="241"/>
    </row>
    <row r="8" spans="2:14" s="28" customFormat="1" ht="20.25" x14ac:dyDescent="0.25">
      <c r="K8" s="207" t="s">
        <v>47</v>
      </c>
      <c r="L8" s="207" t="s">
        <v>48</v>
      </c>
      <c r="M8" s="207" t="s">
        <v>49</v>
      </c>
    </row>
    <row r="9" spans="2:14" s="28" customFormat="1" ht="20.25" x14ac:dyDescent="0.25">
      <c r="B9" s="27" t="s">
        <v>6</v>
      </c>
      <c r="C9" s="364">
        <f>SUM(F14:F18)</f>
        <v>0</v>
      </c>
      <c r="K9" s="367">
        <f>F19-H19-J19</f>
        <v>0</v>
      </c>
      <c r="L9" s="367">
        <f>H19</f>
        <v>0</v>
      </c>
      <c r="M9" s="367">
        <f>J19</f>
        <v>0</v>
      </c>
    </row>
    <row r="10" spans="2:14" s="28" customFormat="1" ht="71.45" customHeight="1" x14ac:dyDescent="0.25">
      <c r="B10" s="27"/>
      <c r="C10" s="41"/>
      <c r="D10" s="628" t="s">
        <v>386</v>
      </c>
      <c r="E10" s="629"/>
      <c r="F10" s="629"/>
      <c r="G10" s="629"/>
      <c r="H10" s="629"/>
      <c r="I10" s="630"/>
      <c r="K10" s="30"/>
      <c r="L10" s="30"/>
      <c r="M10" s="30"/>
    </row>
    <row r="11" spans="2:14" s="28" customFormat="1" ht="17.25" customHeight="1" x14ac:dyDescent="0.25">
      <c r="B11" s="27"/>
      <c r="C11" s="41"/>
      <c r="D11" s="230"/>
      <c r="E11" s="230"/>
      <c r="F11" s="230"/>
      <c r="G11" s="230"/>
      <c r="H11" s="230"/>
      <c r="I11" s="29"/>
      <c r="K11" s="30"/>
      <c r="L11" s="30"/>
      <c r="M11" s="30"/>
    </row>
    <row r="12" spans="2:14" s="28" customFormat="1" ht="20.25" x14ac:dyDescent="0.25"/>
    <row r="13" spans="2:14" s="27" customFormat="1" ht="40.5" x14ac:dyDescent="0.25">
      <c r="C13" s="236" t="s">
        <v>50</v>
      </c>
      <c r="D13" s="236" t="s">
        <v>51</v>
      </c>
      <c r="E13" s="236" t="s">
        <v>52</v>
      </c>
      <c r="F13" s="236" t="s">
        <v>53</v>
      </c>
      <c r="G13" s="236" t="s">
        <v>14</v>
      </c>
      <c r="H13" s="235" t="s">
        <v>15</v>
      </c>
      <c r="I13" s="235" t="s">
        <v>16</v>
      </c>
      <c r="J13" s="235" t="s">
        <v>17</v>
      </c>
    </row>
    <row r="14" spans="2:14" s="28" customFormat="1" ht="48" customHeight="1" x14ac:dyDescent="0.25">
      <c r="C14" s="42" t="s">
        <v>101</v>
      </c>
      <c r="D14" s="312">
        <v>0</v>
      </c>
      <c r="E14" s="365">
        <v>0</v>
      </c>
      <c r="F14" s="366">
        <f>SUM(D14*E14)</f>
        <v>0</v>
      </c>
      <c r="G14" s="240">
        <v>0</v>
      </c>
      <c r="H14" s="37">
        <f>SUM(F14*G14)</f>
        <v>0</v>
      </c>
      <c r="I14" s="240">
        <v>0</v>
      </c>
      <c r="J14" s="37">
        <f>SUM(F14*I14)</f>
        <v>0</v>
      </c>
    </row>
    <row r="15" spans="2:14" s="28" customFormat="1" ht="20.25" x14ac:dyDescent="0.25">
      <c r="C15" s="42"/>
      <c r="D15" s="312"/>
      <c r="E15" s="365"/>
      <c r="F15" s="366">
        <f>SUM(D15*E15)</f>
        <v>0</v>
      </c>
      <c r="G15" s="240">
        <v>0</v>
      </c>
      <c r="H15" s="37">
        <f t="shared" ref="H15:H18" si="0">SUM(F15*G15)</f>
        <v>0</v>
      </c>
      <c r="I15" s="240">
        <v>0</v>
      </c>
      <c r="J15" s="37">
        <f t="shared" ref="J15:J18" si="1">SUM(F15*I15)</f>
        <v>0</v>
      </c>
    </row>
    <row r="16" spans="2:14" s="28" customFormat="1" ht="20.25" x14ac:dyDescent="0.25">
      <c r="C16" s="42"/>
      <c r="D16" s="312"/>
      <c r="E16" s="365"/>
      <c r="F16" s="366">
        <f>SUM(D16*E16)</f>
        <v>0</v>
      </c>
      <c r="G16" s="240">
        <v>0</v>
      </c>
      <c r="H16" s="37">
        <f t="shared" si="0"/>
        <v>0</v>
      </c>
      <c r="I16" s="240">
        <v>0</v>
      </c>
      <c r="J16" s="37">
        <f t="shared" si="1"/>
        <v>0</v>
      </c>
      <c r="N16" s="30"/>
    </row>
    <row r="17" spans="2:14" s="28" customFormat="1" ht="20.25" x14ac:dyDescent="0.25">
      <c r="C17" s="42"/>
      <c r="D17" s="312"/>
      <c r="E17" s="365">
        <v>0</v>
      </c>
      <c r="F17" s="366">
        <f>SUM(D17*E17)</f>
        <v>0</v>
      </c>
      <c r="G17" s="240">
        <v>0</v>
      </c>
      <c r="H17" s="37">
        <f t="shared" si="0"/>
        <v>0</v>
      </c>
      <c r="I17" s="240">
        <v>0</v>
      </c>
      <c r="J17" s="37">
        <f t="shared" si="1"/>
        <v>0</v>
      </c>
      <c r="N17" s="30"/>
    </row>
    <row r="18" spans="2:14" s="28" customFormat="1" ht="20.25" x14ac:dyDescent="0.25">
      <c r="C18" s="42"/>
      <c r="D18" s="312"/>
      <c r="E18" s="365">
        <v>0</v>
      </c>
      <c r="F18" s="366">
        <f>SUM(D18*E18)</f>
        <v>0</v>
      </c>
      <c r="G18" s="240">
        <v>0</v>
      </c>
      <c r="H18" s="37">
        <f t="shared" si="0"/>
        <v>0</v>
      </c>
      <c r="I18" s="240">
        <v>0</v>
      </c>
      <c r="J18" s="37">
        <f t="shared" si="1"/>
        <v>0</v>
      </c>
    </row>
    <row r="19" spans="2:14" s="28" customFormat="1" ht="20.25" x14ac:dyDescent="0.25">
      <c r="F19" s="31">
        <f>SUM(F14:F18)</f>
        <v>0</v>
      </c>
      <c r="H19" s="31">
        <f>SUM(H14:H18)</f>
        <v>0</v>
      </c>
      <c r="J19" s="31">
        <f>SUM(J14:J18)</f>
        <v>0</v>
      </c>
    </row>
    <row r="20" spans="2:14" s="28" customFormat="1" ht="20.25" x14ac:dyDescent="0.25"/>
    <row r="21" spans="2:14" s="28" customFormat="1" ht="20.25" x14ac:dyDescent="0.25"/>
    <row r="22" spans="2:14" s="28" customFormat="1" ht="40.5" customHeight="1" x14ac:dyDescent="0.25">
      <c r="C22" s="636" t="s">
        <v>387</v>
      </c>
      <c r="D22" s="636"/>
      <c r="E22" s="636"/>
      <c r="F22" s="636"/>
      <c r="G22" s="636"/>
      <c r="H22" s="636"/>
      <c r="I22" s="636"/>
      <c r="J22" s="636"/>
    </row>
    <row r="23" spans="2:14" s="28" customFormat="1" ht="21.75" customHeight="1" x14ac:dyDescent="0.25">
      <c r="C23" s="32"/>
    </row>
    <row r="24" spans="2:14" s="28" customFormat="1" ht="36" customHeight="1" x14ac:dyDescent="0.25">
      <c r="B24" s="32"/>
      <c r="C24" s="642" t="s">
        <v>54</v>
      </c>
      <c r="D24" s="643"/>
      <c r="E24" s="642" t="s">
        <v>102</v>
      </c>
      <c r="F24" s="644"/>
      <c r="G24" s="644"/>
      <c r="H24" s="644"/>
      <c r="I24" s="644"/>
      <c r="J24" s="643"/>
    </row>
    <row r="25" spans="2:14" s="28" customFormat="1" ht="49.5" customHeight="1" x14ac:dyDescent="0.25">
      <c r="C25" s="637" t="str">
        <f>C14</f>
        <v>General Office Supplies</v>
      </c>
      <c r="D25" s="638"/>
      <c r="E25" s="639" t="s">
        <v>103</v>
      </c>
      <c r="F25" s="640"/>
      <c r="G25" s="640"/>
      <c r="H25" s="640"/>
      <c r="I25" s="640"/>
      <c r="J25" s="641"/>
    </row>
    <row r="26" spans="2:14" s="28" customFormat="1" ht="32.25" customHeight="1" x14ac:dyDescent="0.25">
      <c r="C26" s="631">
        <f>C15</f>
        <v>0</v>
      </c>
      <c r="D26" s="632"/>
      <c r="E26" s="633"/>
      <c r="F26" s="634"/>
      <c r="G26" s="634"/>
      <c r="H26" s="634"/>
      <c r="I26" s="634"/>
      <c r="J26" s="635"/>
    </row>
    <row r="27" spans="2:14" s="28" customFormat="1" ht="33" customHeight="1" x14ac:dyDescent="0.25">
      <c r="C27" s="631">
        <f>C16</f>
        <v>0</v>
      </c>
      <c r="D27" s="632"/>
      <c r="E27" s="633"/>
      <c r="F27" s="634"/>
      <c r="G27" s="634"/>
      <c r="H27" s="634"/>
      <c r="I27" s="634"/>
      <c r="J27" s="635"/>
    </row>
    <row r="28" spans="2:14" s="28" customFormat="1" ht="32.25" customHeight="1" x14ac:dyDescent="0.25">
      <c r="C28" s="631">
        <f>C17</f>
        <v>0</v>
      </c>
      <c r="D28" s="632"/>
      <c r="E28" s="633"/>
      <c r="F28" s="634"/>
      <c r="G28" s="634"/>
      <c r="H28" s="634"/>
      <c r="I28" s="634"/>
      <c r="J28" s="635"/>
    </row>
    <row r="29" spans="2:14" s="28" customFormat="1" ht="33.75" customHeight="1" x14ac:dyDescent="0.25">
      <c r="C29" s="631">
        <f>C18</f>
        <v>0</v>
      </c>
      <c r="D29" s="632"/>
      <c r="E29" s="633"/>
      <c r="F29" s="634"/>
      <c r="G29" s="634"/>
      <c r="H29" s="634"/>
      <c r="I29" s="634"/>
      <c r="J29" s="635"/>
    </row>
    <row r="30" spans="2:14" s="4" customFormat="1" ht="20.25" x14ac:dyDescent="0.3"/>
  </sheetData>
  <mergeCells count="15">
    <mergeCell ref="C3:J5"/>
    <mergeCell ref="D10:I10"/>
    <mergeCell ref="C29:D29"/>
    <mergeCell ref="E29:J29"/>
    <mergeCell ref="C22:J22"/>
    <mergeCell ref="C25:D25"/>
    <mergeCell ref="E25:J25"/>
    <mergeCell ref="C26:D26"/>
    <mergeCell ref="E26:J26"/>
    <mergeCell ref="C27:D27"/>
    <mergeCell ref="E27:J27"/>
    <mergeCell ref="C24:D24"/>
    <mergeCell ref="E24:J24"/>
    <mergeCell ref="C28:D28"/>
    <mergeCell ref="E28:J28"/>
  </mergeCells>
  <pageMargins left="0.7" right="0.7" top="0.75" bottom="0.75" header="0.3" footer="0.3"/>
  <pageSetup scale="55" orientation="landscape" horizontalDpi="1200" verticalDpi="12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2B4AE-9437-4234-9B9B-15C766BC793B}">
  <dimension ref="A3:L68"/>
  <sheetViews>
    <sheetView topLeftCell="A53" zoomScaleNormal="100" workbookViewId="0">
      <selection activeCell="J55" sqref="J55"/>
    </sheetView>
  </sheetViews>
  <sheetFormatPr defaultColWidth="18.140625" defaultRowHeight="21" x14ac:dyDescent="0.35"/>
  <cols>
    <col min="1" max="1" width="18.140625" style="51"/>
    <col min="2" max="2" width="37.140625" style="51" customWidth="1"/>
    <col min="3" max="3" width="21.7109375" style="51" customWidth="1"/>
    <col min="4" max="4" width="27.140625" style="51" customWidth="1"/>
    <col min="5" max="5" width="21.42578125" style="51" customWidth="1"/>
    <col min="6" max="6" width="25.28515625" style="51" customWidth="1"/>
    <col min="7" max="7" width="23.7109375" style="51" customWidth="1"/>
    <col min="8" max="8" width="24.140625" style="51" customWidth="1"/>
    <col min="9" max="16384" width="18.140625" style="51"/>
  </cols>
  <sheetData>
    <row r="3" spans="1:12" x14ac:dyDescent="0.35">
      <c r="C3" s="645" t="s">
        <v>404</v>
      </c>
      <c r="D3" s="646"/>
      <c r="E3" s="646"/>
      <c r="F3" s="646"/>
      <c r="G3" s="646"/>
      <c r="H3" s="647"/>
    </row>
    <row r="4" spans="1:12" x14ac:dyDescent="0.35">
      <c r="C4" s="648"/>
      <c r="D4" s="537"/>
      <c r="E4" s="537"/>
      <c r="F4" s="537"/>
      <c r="G4" s="537"/>
      <c r="H4" s="649"/>
    </row>
    <row r="5" spans="1:12" x14ac:dyDescent="0.35">
      <c r="C5" s="648"/>
      <c r="D5" s="537"/>
      <c r="E5" s="537"/>
      <c r="F5" s="537"/>
      <c r="G5" s="537"/>
      <c r="H5" s="649"/>
    </row>
    <row r="6" spans="1:12" x14ac:dyDescent="0.35">
      <c r="C6" s="648"/>
      <c r="D6" s="537"/>
      <c r="E6" s="537"/>
      <c r="F6" s="537"/>
      <c r="G6" s="537"/>
      <c r="H6" s="649"/>
    </row>
    <row r="7" spans="1:12" x14ac:dyDescent="0.35">
      <c r="C7" s="648"/>
      <c r="D7" s="537"/>
      <c r="E7" s="537"/>
      <c r="F7" s="537"/>
      <c r="G7" s="537"/>
      <c r="H7" s="649"/>
    </row>
    <row r="8" spans="1:12" ht="33" customHeight="1" x14ac:dyDescent="0.35">
      <c r="C8" s="650"/>
      <c r="D8" s="651"/>
      <c r="E8" s="651"/>
      <c r="F8" s="651"/>
      <c r="G8" s="651"/>
      <c r="H8" s="652"/>
    </row>
    <row r="10" spans="1:12" s="28" customFormat="1" ht="20.25" x14ac:dyDescent="0.25">
      <c r="J10" s="207" t="s">
        <v>47</v>
      </c>
      <c r="K10" s="207" t="s">
        <v>48</v>
      </c>
      <c r="L10" s="207" t="s">
        <v>49</v>
      </c>
    </row>
    <row r="11" spans="1:12" s="28" customFormat="1" ht="36.75" customHeight="1" x14ac:dyDescent="0.25">
      <c r="A11" s="654" t="s">
        <v>104</v>
      </c>
      <c r="B11" s="654"/>
      <c r="C11" s="43">
        <f>SUM(C13+C41)</f>
        <v>0</v>
      </c>
      <c r="J11" s="31">
        <f>C11-K11-L11</f>
        <v>0</v>
      </c>
      <c r="K11" s="44">
        <v>0</v>
      </c>
      <c r="L11" s="44">
        <v>0</v>
      </c>
    </row>
    <row r="12" spans="1:12" s="28" customFormat="1" ht="20.25" x14ac:dyDescent="0.25">
      <c r="A12" s="27"/>
      <c r="G12" s="30"/>
    </row>
    <row r="13" spans="1:12" s="28" customFormat="1" ht="20.25" x14ac:dyDescent="0.25">
      <c r="A13" s="27"/>
      <c r="B13" s="246" t="s">
        <v>84</v>
      </c>
      <c r="C13" s="31">
        <f>SUM(H25:H29)</f>
        <v>0</v>
      </c>
      <c r="G13" s="30"/>
    </row>
    <row r="14" spans="1:12" s="28" customFormat="1" ht="20.25" x14ac:dyDescent="0.25">
      <c r="A14" s="27"/>
      <c r="B14" s="45"/>
      <c r="C14" s="31"/>
      <c r="G14" s="30"/>
    </row>
    <row r="15" spans="1:12" s="28" customFormat="1" ht="16.5" customHeight="1" x14ac:dyDescent="0.25">
      <c r="B15" s="46"/>
      <c r="C15" s="46"/>
      <c r="D15" s="46"/>
      <c r="E15" s="46"/>
      <c r="F15" s="46"/>
      <c r="G15" s="46"/>
      <c r="H15" s="46"/>
      <c r="I15" s="46"/>
    </row>
    <row r="16" spans="1:12" s="28" customFormat="1" ht="45.2" customHeight="1" x14ac:dyDescent="0.25">
      <c r="C16" s="243" t="s">
        <v>85</v>
      </c>
      <c r="D16" s="243" t="s">
        <v>86</v>
      </c>
      <c r="E16" s="243" t="s">
        <v>105</v>
      </c>
      <c r="F16" s="243" t="s">
        <v>106</v>
      </c>
      <c r="G16" s="244" t="s">
        <v>107</v>
      </c>
      <c r="H16" s="243" t="s">
        <v>108</v>
      </c>
    </row>
    <row r="17" spans="2:10" s="28" customFormat="1" ht="20.25" x14ac:dyDescent="0.25">
      <c r="B17" s="323" t="s">
        <v>109</v>
      </c>
      <c r="C17" s="101"/>
      <c r="D17" s="101"/>
      <c r="E17" s="101"/>
      <c r="F17" s="101"/>
      <c r="G17" s="52">
        <v>0</v>
      </c>
      <c r="H17" s="37">
        <f>SUM(41*F17*D17)*C17</f>
        <v>0</v>
      </c>
      <c r="J17" s="48"/>
    </row>
    <row r="18" spans="2:10" s="28" customFormat="1" ht="20.25" x14ac:dyDescent="0.25">
      <c r="B18" s="323" t="s">
        <v>110</v>
      </c>
      <c r="C18" s="101"/>
      <c r="D18" s="101"/>
      <c r="E18" s="101"/>
      <c r="F18" s="101"/>
      <c r="G18" s="52">
        <v>0</v>
      </c>
      <c r="H18" s="37">
        <f>SUM(41*F18*D18)*C18</f>
        <v>0</v>
      </c>
    </row>
    <row r="19" spans="2:10" s="28" customFormat="1" ht="20.25" x14ac:dyDescent="0.25">
      <c r="B19" s="323" t="s">
        <v>111</v>
      </c>
      <c r="C19" s="101"/>
      <c r="D19" s="101"/>
      <c r="E19" s="101"/>
      <c r="F19" s="101"/>
      <c r="G19" s="52">
        <v>0</v>
      </c>
      <c r="H19" s="37">
        <f>SUM(41*F19*D19)*C19</f>
        <v>0</v>
      </c>
    </row>
    <row r="20" spans="2:10" s="28" customFormat="1" ht="20.25" x14ac:dyDescent="0.25">
      <c r="B20" s="323" t="s">
        <v>112</v>
      </c>
      <c r="C20" s="101"/>
      <c r="D20" s="101"/>
      <c r="E20" s="101"/>
      <c r="F20" s="101"/>
      <c r="G20" s="52">
        <v>0</v>
      </c>
      <c r="H20" s="37">
        <f>SUM(41*F20*D20)*C20</f>
        <v>0</v>
      </c>
    </row>
    <row r="21" spans="2:10" s="28" customFormat="1" ht="20.25" x14ac:dyDescent="0.25">
      <c r="B21" s="323" t="s">
        <v>113</v>
      </c>
      <c r="C21" s="101"/>
      <c r="D21" s="101"/>
      <c r="E21" s="101"/>
      <c r="F21" s="101"/>
      <c r="G21" s="52">
        <v>0</v>
      </c>
      <c r="H21" s="37">
        <f>SUM(41*F21*D21)*C21</f>
        <v>0</v>
      </c>
    </row>
    <row r="22" spans="2:10" s="28" customFormat="1" ht="20.25" x14ac:dyDescent="0.25">
      <c r="B22" s="47"/>
      <c r="G22" s="31"/>
      <c r="H22" s="31"/>
    </row>
    <row r="23" spans="2:10" s="28" customFormat="1" ht="20.25" x14ac:dyDescent="0.25">
      <c r="B23" s="47"/>
    </row>
    <row r="24" spans="2:10" s="28" customFormat="1" ht="45.2" customHeight="1" x14ac:dyDescent="0.25">
      <c r="C24" s="244" t="s">
        <v>95</v>
      </c>
      <c r="D24" s="244" t="s">
        <v>96</v>
      </c>
      <c r="E24" s="244" t="s">
        <v>114</v>
      </c>
      <c r="F24" s="244" t="s">
        <v>115</v>
      </c>
      <c r="G24" s="244" t="s">
        <v>116</v>
      </c>
      <c r="H24" s="324" t="s">
        <v>117</v>
      </c>
      <c r="I24" s="29"/>
    </row>
    <row r="25" spans="2:10" s="28" customFormat="1" ht="20.25" x14ac:dyDescent="0.25">
      <c r="B25" s="323" t="s">
        <v>109</v>
      </c>
      <c r="C25" s="249">
        <v>0</v>
      </c>
      <c r="D25" s="101"/>
      <c r="E25" s="49">
        <f>ROUND(SUM(0.49*D25),0)</f>
        <v>0</v>
      </c>
      <c r="F25" s="37">
        <f>SUM(9*E17)</f>
        <v>0</v>
      </c>
      <c r="G25" s="37">
        <f>SUM(E17*50)</f>
        <v>0</v>
      </c>
      <c r="H25" s="37">
        <f>SUM(G17+H17+C25+E25+F25+G25)</f>
        <v>0</v>
      </c>
      <c r="I25" s="30"/>
      <c r="J25" s="48"/>
    </row>
    <row r="26" spans="2:10" s="28" customFormat="1" ht="20.25" x14ac:dyDescent="0.25">
      <c r="B26" s="323" t="s">
        <v>110</v>
      </c>
      <c r="C26" s="102">
        <v>0</v>
      </c>
      <c r="D26" s="101"/>
      <c r="E26" s="49">
        <f>ROUND(SUM(0.49*D26),0)</f>
        <v>0</v>
      </c>
      <c r="F26" s="37">
        <f t="shared" ref="F26:F29" si="0">SUM(9*E18)</f>
        <v>0</v>
      </c>
      <c r="G26" s="37">
        <f t="shared" ref="G26:G29" si="1">SUM(E18*50)</f>
        <v>0</v>
      </c>
      <c r="H26" s="37">
        <f>SUM(G18+H18+C26+E26+F26+G26)</f>
        <v>0</v>
      </c>
      <c r="I26" s="30"/>
    </row>
    <row r="27" spans="2:10" s="28" customFormat="1" ht="20.25" x14ac:dyDescent="0.25">
      <c r="B27" s="323" t="s">
        <v>111</v>
      </c>
      <c r="C27" s="102">
        <v>0</v>
      </c>
      <c r="D27" s="101"/>
      <c r="E27" s="49">
        <f>ROUND(SUM(0.49*D27),0)</f>
        <v>0</v>
      </c>
      <c r="F27" s="37">
        <f t="shared" si="0"/>
        <v>0</v>
      </c>
      <c r="G27" s="37">
        <f t="shared" si="1"/>
        <v>0</v>
      </c>
      <c r="H27" s="37">
        <f>SUM(G19+H19+C27+E27+F27+G27)</f>
        <v>0</v>
      </c>
      <c r="I27" s="30"/>
    </row>
    <row r="28" spans="2:10" s="28" customFormat="1" ht="20.25" x14ac:dyDescent="0.25">
      <c r="B28" s="323" t="s">
        <v>112</v>
      </c>
      <c r="C28" s="102">
        <v>0</v>
      </c>
      <c r="D28" s="101"/>
      <c r="E28" s="49">
        <f>ROUND(SUM(0.49*D28),0)</f>
        <v>0</v>
      </c>
      <c r="F28" s="37">
        <f t="shared" si="0"/>
        <v>0</v>
      </c>
      <c r="G28" s="37">
        <f t="shared" si="1"/>
        <v>0</v>
      </c>
      <c r="H28" s="37">
        <f>SUM(G20+H20+C28+E28+F28+G28)</f>
        <v>0</v>
      </c>
      <c r="I28" s="30"/>
    </row>
    <row r="29" spans="2:10" s="28" customFormat="1" ht="20.25" x14ac:dyDescent="0.25">
      <c r="B29" s="323" t="s">
        <v>113</v>
      </c>
      <c r="C29" s="102">
        <v>0</v>
      </c>
      <c r="D29" s="101"/>
      <c r="E29" s="49">
        <f>ROUND(SUM(0.49*D29),0)</f>
        <v>0</v>
      </c>
      <c r="F29" s="37">
        <f t="shared" si="0"/>
        <v>0</v>
      </c>
      <c r="G29" s="37">
        <f t="shared" si="1"/>
        <v>0</v>
      </c>
      <c r="H29" s="37">
        <f>SUM(G21+H21+C29+E29+F29+G29)</f>
        <v>0</v>
      </c>
      <c r="I29" s="30"/>
    </row>
    <row r="30" spans="2:10" s="28" customFormat="1" ht="20.25" x14ac:dyDescent="0.25">
      <c r="B30" s="175" t="s">
        <v>202</v>
      </c>
      <c r="H30" s="31">
        <f>SUM(H25:H29)</f>
        <v>0</v>
      </c>
    </row>
    <row r="31" spans="2:10" s="28" customFormat="1" ht="20.25" x14ac:dyDescent="0.25">
      <c r="H31" s="31"/>
    </row>
    <row r="32" spans="2:10" s="28" customFormat="1" ht="20.25" x14ac:dyDescent="0.25"/>
    <row r="33" spans="1:10" s="28" customFormat="1" ht="35.25" customHeight="1" x14ac:dyDescent="0.25">
      <c r="C33" s="659" t="s">
        <v>118</v>
      </c>
      <c r="D33" s="659"/>
      <c r="E33" s="659"/>
      <c r="F33" s="659"/>
    </row>
    <row r="34" spans="1:10" s="28" customFormat="1" ht="21.95" customHeight="1" x14ac:dyDescent="0.25">
      <c r="B34" s="325" t="s">
        <v>109</v>
      </c>
      <c r="C34" s="653"/>
      <c r="D34" s="653"/>
      <c r="E34" s="653"/>
      <c r="F34" s="653"/>
      <c r="G34" s="653"/>
      <c r="H34" s="653"/>
      <c r="I34" s="653"/>
    </row>
    <row r="35" spans="1:10" s="28" customFormat="1" ht="21.95" customHeight="1" x14ac:dyDescent="0.25">
      <c r="B35" s="325" t="s">
        <v>110</v>
      </c>
      <c r="C35" s="653"/>
      <c r="D35" s="653"/>
      <c r="E35" s="653"/>
      <c r="F35" s="653"/>
      <c r="G35" s="653"/>
      <c r="H35" s="653"/>
      <c r="I35" s="653"/>
    </row>
    <row r="36" spans="1:10" s="28" customFormat="1" ht="21.95" customHeight="1" x14ac:dyDescent="0.25">
      <c r="B36" s="325" t="s">
        <v>111</v>
      </c>
      <c r="C36" s="653"/>
      <c r="D36" s="653"/>
      <c r="E36" s="653"/>
      <c r="F36" s="653"/>
      <c r="G36" s="653"/>
      <c r="H36" s="653"/>
      <c r="I36" s="653"/>
    </row>
    <row r="37" spans="1:10" s="28" customFormat="1" ht="23.25" customHeight="1" x14ac:dyDescent="0.25">
      <c r="B37" s="325" t="s">
        <v>112</v>
      </c>
      <c r="C37" s="653"/>
      <c r="D37" s="653"/>
      <c r="E37" s="653"/>
      <c r="F37" s="653"/>
      <c r="G37" s="653"/>
      <c r="H37" s="653"/>
      <c r="I37" s="653"/>
    </row>
    <row r="38" spans="1:10" s="28" customFormat="1" ht="21" customHeight="1" x14ac:dyDescent="0.25">
      <c r="B38" s="325" t="s">
        <v>113</v>
      </c>
      <c r="C38" s="653"/>
      <c r="D38" s="653"/>
      <c r="E38" s="653"/>
      <c r="F38" s="653"/>
      <c r="G38" s="653"/>
      <c r="H38" s="653"/>
      <c r="I38" s="653"/>
    </row>
    <row r="39" spans="1:10" s="28" customFormat="1" ht="21" customHeight="1" x14ac:dyDescent="0.25">
      <c r="B39" s="47"/>
      <c r="C39" s="39"/>
      <c r="D39" s="39"/>
      <c r="E39" s="39"/>
      <c r="F39" s="39"/>
      <c r="G39" s="39"/>
      <c r="H39" s="39"/>
      <c r="I39" s="39"/>
    </row>
    <row r="40" spans="1:10" s="28" customFormat="1" ht="29.45" customHeight="1" x14ac:dyDescent="0.25">
      <c r="A40" s="47"/>
      <c r="B40" s="50"/>
      <c r="C40" s="50"/>
      <c r="D40" s="50"/>
      <c r="E40" s="50"/>
      <c r="F40" s="50"/>
      <c r="G40" s="50"/>
    </row>
    <row r="41" spans="1:10" s="28" customFormat="1" ht="20.25" x14ac:dyDescent="0.25">
      <c r="B41" s="246" t="s">
        <v>379</v>
      </c>
      <c r="C41" s="53">
        <f>SUM(I56:I60)</f>
        <v>0</v>
      </c>
    </row>
    <row r="42" spans="1:10" s="28" customFormat="1" ht="19.5" customHeight="1" x14ac:dyDescent="0.25">
      <c r="B42" s="247"/>
      <c r="C42" s="248"/>
    </row>
    <row r="43" spans="1:10" s="28" customFormat="1" ht="197.25" customHeight="1" x14ac:dyDescent="0.25">
      <c r="B43" s="655" t="s">
        <v>325</v>
      </c>
      <c r="C43" s="656"/>
      <c r="D43" s="656"/>
      <c r="E43" s="656"/>
      <c r="F43" s="656"/>
      <c r="G43" s="656"/>
      <c r="H43" s="656"/>
      <c r="I43" s="657"/>
    </row>
    <row r="44" spans="1:10" s="28" customFormat="1" ht="20.25" x14ac:dyDescent="0.25"/>
    <row r="45" spans="1:10" s="28" customFormat="1" ht="20.25" x14ac:dyDescent="0.25"/>
    <row r="46" spans="1:10" s="28" customFormat="1" ht="20.25" x14ac:dyDescent="0.25"/>
    <row r="47" spans="1:10" s="28" customFormat="1" ht="40.5" x14ac:dyDescent="0.25">
      <c r="C47" s="243" t="s">
        <v>85</v>
      </c>
      <c r="D47" s="243" t="s">
        <v>86</v>
      </c>
      <c r="E47" s="243" t="s">
        <v>119</v>
      </c>
      <c r="F47" s="243" t="s">
        <v>120</v>
      </c>
      <c r="G47" s="244" t="s">
        <v>107</v>
      </c>
      <c r="H47" s="243" t="s">
        <v>197</v>
      </c>
    </row>
    <row r="48" spans="1:10" s="28" customFormat="1" ht="20.25" x14ac:dyDescent="0.25">
      <c r="B48" s="242" t="s">
        <v>109</v>
      </c>
      <c r="C48" s="101"/>
      <c r="D48" s="101"/>
      <c r="E48" s="101"/>
      <c r="F48" s="101"/>
      <c r="G48" s="250"/>
      <c r="H48" s="37">
        <f>SUM(52*F48*D48)*C48</f>
        <v>0</v>
      </c>
      <c r="J48" s="48"/>
    </row>
    <row r="49" spans="2:12" s="28" customFormat="1" ht="20.25" x14ac:dyDescent="0.25">
      <c r="B49" s="242" t="s">
        <v>110</v>
      </c>
      <c r="C49" s="101"/>
      <c r="D49" s="101"/>
      <c r="E49" s="101"/>
      <c r="F49" s="101"/>
      <c r="G49" s="250"/>
      <c r="H49" s="37">
        <f>SUM(52*F49*D49)*C49</f>
        <v>0</v>
      </c>
    </row>
    <row r="50" spans="2:12" s="28" customFormat="1" ht="20.25" x14ac:dyDescent="0.25">
      <c r="B50" s="242" t="s">
        <v>111</v>
      </c>
      <c r="C50" s="101"/>
      <c r="D50" s="101"/>
      <c r="E50" s="101"/>
      <c r="F50" s="101"/>
      <c r="G50" s="250"/>
      <c r="H50" s="37">
        <f>SUM(52*F50*D50)*C50</f>
        <v>0</v>
      </c>
    </row>
    <row r="51" spans="2:12" s="28" customFormat="1" ht="20.25" x14ac:dyDescent="0.25">
      <c r="B51" s="242" t="s">
        <v>112</v>
      </c>
      <c r="C51" s="101"/>
      <c r="D51" s="101"/>
      <c r="E51" s="101"/>
      <c r="F51" s="101"/>
      <c r="G51" s="250"/>
      <c r="H51" s="37">
        <f>SUM(52*F51*D51)*C51</f>
        <v>0</v>
      </c>
    </row>
    <row r="52" spans="2:12" s="28" customFormat="1" ht="20.25" x14ac:dyDescent="0.25">
      <c r="B52" s="242" t="s">
        <v>113</v>
      </c>
      <c r="C52" s="101"/>
      <c r="D52" s="101"/>
      <c r="E52" s="101"/>
      <c r="F52" s="101"/>
      <c r="G52" s="250"/>
      <c r="H52" s="37">
        <f>SUM(52*F52*D52)*C52</f>
        <v>0</v>
      </c>
    </row>
    <row r="53" spans="2:12" s="28" customFormat="1" ht="20.25" x14ac:dyDescent="0.25">
      <c r="B53" s="175"/>
      <c r="G53" s="44"/>
      <c r="H53" s="31"/>
    </row>
    <row r="54" spans="2:12" s="28" customFormat="1" ht="20.25" x14ac:dyDescent="0.25">
      <c r="B54" s="47"/>
    </row>
    <row r="55" spans="2:12" s="28" customFormat="1" ht="60.75" x14ac:dyDescent="0.25">
      <c r="C55" s="243" t="s">
        <v>121</v>
      </c>
      <c r="D55" s="243" t="s">
        <v>122</v>
      </c>
      <c r="E55" s="243" t="s">
        <v>123</v>
      </c>
      <c r="F55" s="243" t="s">
        <v>115</v>
      </c>
      <c r="G55" s="243" t="s">
        <v>124</v>
      </c>
      <c r="H55" s="245" t="s">
        <v>407</v>
      </c>
      <c r="I55" s="243" t="s">
        <v>117</v>
      </c>
      <c r="L55" s="48"/>
    </row>
    <row r="56" spans="2:12" s="28" customFormat="1" ht="20.25" x14ac:dyDescent="0.25">
      <c r="B56" s="242" t="s">
        <v>109</v>
      </c>
      <c r="C56" s="102">
        <v>0</v>
      </c>
      <c r="D56" s="101"/>
      <c r="E56" s="37">
        <f>ROUND(SUM(0.41*D56),0)</f>
        <v>0</v>
      </c>
      <c r="F56" s="102">
        <v>0</v>
      </c>
      <c r="G56" s="102">
        <v>0</v>
      </c>
      <c r="H56" s="36">
        <v>0</v>
      </c>
      <c r="I56" s="49">
        <f>SUM(G48+H48+C56+E56+F56+G56+H56)</f>
        <v>0</v>
      </c>
    </row>
    <row r="57" spans="2:12" s="28" customFormat="1" ht="20.25" x14ac:dyDescent="0.25">
      <c r="B57" s="242" t="s">
        <v>110</v>
      </c>
      <c r="C57" s="102">
        <v>0</v>
      </c>
      <c r="D57" s="101"/>
      <c r="E57" s="37">
        <f t="shared" ref="E57:E60" si="2">ROUND(SUM(0.41*D57),0)</f>
        <v>0</v>
      </c>
      <c r="F57" s="102">
        <v>0</v>
      </c>
      <c r="G57" s="102">
        <v>0</v>
      </c>
      <c r="H57" s="36">
        <v>0</v>
      </c>
      <c r="I57" s="49">
        <f>SUM(G49+H49+C57+E57+F57+G57+H57)</f>
        <v>0</v>
      </c>
    </row>
    <row r="58" spans="2:12" s="28" customFormat="1" ht="20.25" x14ac:dyDescent="0.25">
      <c r="B58" s="242" t="s">
        <v>111</v>
      </c>
      <c r="C58" s="102">
        <v>0</v>
      </c>
      <c r="D58" s="101"/>
      <c r="E58" s="37">
        <f t="shared" si="2"/>
        <v>0</v>
      </c>
      <c r="F58" s="102">
        <v>0</v>
      </c>
      <c r="G58" s="102">
        <v>0</v>
      </c>
      <c r="H58" s="36">
        <v>0</v>
      </c>
      <c r="I58" s="49">
        <f>SUM(G50+H50+C58+E58+F58+G58+H58)</f>
        <v>0</v>
      </c>
    </row>
    <row r="59" spans="2:12" s="28" customFormat="1" ht="20.25" x14ac:dyDescent="0.25">
      <c r="B59" s="242" t="s">
        <v>112</v>
      </c>
      <c r="C59" s="102">
        <v>0</v>
      </c>
      <c r="D59" s="101"/>
      <c r="E59" s="37">
        <f t="shared" si="2"/>
        <v>0</v>
      </c>
      <c r="F59" s="102">
        <v>0</v>
      </c>
      <c r="G59" s="102">
        <v>0</v>
      </c>
      <c r="H59" s="36">
        <v>0</v>
      </c>
      <c r="I59" s="49">
        <f>SUM(G51+H51+C59+E59+F59+G59+H59)</f>
        <v>0</v>
      </c>
    </row>
    <row r="60" spans="2:12" s="28" customFormat="1" ht="20.25" x14ac:dyDescent="0.25">
      <c r="B60" s="242" t="s">
        <v>113</v>
      </c>
      <c r="C60" s="102">
        <v>0</v>
      </c>
      <c r="D60" s="101"/>
      <c r="E60" s="37">
        <f t="shared" si="2"/>
        <v>0</v>
      </c>
      <c r="F60" s="102">
        <v>0</v>
      </c>
      <c r="G60" s="102">
        <v>0</v>
      </c>
      <c r="H60" s="36">
        <v>0</v>
      </c>
      <c r="I60" s="49">
        <f>SUM(G52+H52+C60+E60+F60+G60+H60)</f>
        <v>0</v>
      </c>
    </row>
    <row r="61" spans="2:12" s="28" customFormat="1" ht="20.25" x14ac:dyDescent="0.25">
      <c r="I61" s="44">
        <f>SUM(I56:I60)</f>
        <v>0</v>
      </c>
    </row>
    <row r="62" spans="2:12" s="28" customFormat="1" ht="20.25" x14ac:dyDescent="0.25"/>
    <row r="63" spans="2:12" s="28" customFormat="1" ht="36.75" customHeight="1" x14ac:dyDescent="0.25">
      <c r="C63" s="658" t="s">
        <v>388</v>
      </c>
      <c r="D63" s="658"/>
      <c r="E63" s="658"/>
    </row>
    <row r="64" spans="2:12" s="28" customFormat="1" ht="25.5" customHeight="1" x14ac:dyDescent="0.25">
      <c r="B64" s="242" t="s">
        <v>109</v>
      </c>
      <c r="C64" s="653"/>
      <c r="D64" s="653"/>
      <c r="E64" s="653"/>
      <c r="F64" s="653"/>
      <c r="G64" s="653"/>
      <c r="H64" s="653"/>
      <c r="I64" s="653"/>
    </row>
    <row r="65" spans="2:9" s="28" customFormat="1" ht="25.5" customHeight="1" x14ac:dyDescent="0.25">
      <c r="B65" s="242" t="s">
        <v>110</v>
      </c>
      <c r="C65" s="653"/>
      <c r="D65" s="653"/>
      <c r="E65" s="653"/>
      <c r="F65" s="653"/>
      <c r="G65" s="653"/>
      <c r="H65" s="653"/>
      <c r="I65" s="653"/>
    </row>
    <row r="66" spans="2:9" s="28" customFormat="1" ht="25.5" customHeight="1" x14ac:dyDescent="0.25">
      <c r="B66" s="242" t="s">
        <v>111</v>
      </c>
      <c r="C66" s="653"/>
      <c r="D66" s="653"/>
      <c r="E66" s="653"/>
      <c r="F66" s="653"/>
      <c r="G66" s="653"/>
      <c r="H66" s="653"/>
      <c r="I66" s="653"/>
    </row>
    <row r="67" spans="2:9" s="28" customFormat="1" ht="25.5" customHeight="1" x14ac:dyDescent="0.25">
      <c r="B67" s="242" t="s">
        <v>112</v>
      </c>
      <c r="C67" s="653"/>
      <c r="D67" s="653"/>
      <c r="E67" s="653"/>
      <c r="F67" s="653"/>
      <c r="G67" s="653"/>
      <c r="H67" s="653"/>
      <c r="I67" s="653"/>
    </row>
    <row r="68" spans="2:9" s="28" customFormat="1" ht="25.5" customHeight="1" x14ac:dyDescent="0.25">
      <c r="B68" s="242" t="s">
        <v>113</v>
      </c>
      <c r="C68" s="653"/>
      <c r="D68" s="653"/>
      <c r="E68" s="653"/>
      <c r="F68" s="653"/>
      <c r="G68" s="653"/>
      <c r="H68" s="653"/>
      <c r="I68" s="653"/>
    </row>
  </sheetData>
  <sheetProtection algorithmName="SHA-512" hashValue="8Rn/zsh9yT25CZNQzFAp5cugRFNkHfiq1taPJpXO1ssJBk9/pxYqB0igeEKIgc4fekPagswTbwiBRj1i/l+GqQ==" saltValue="vavrNDtOC5BTLYq0iH/M2A==" spinCount="100000" sheet="1" objects="1" scenarios="1"/>
  <mergeCells count="15">
    <mergeCell ref="C3:H8"/>
    <mergeCell ref="C66:I66"/>
    <mergeCell ref="C67:I67"/>
    <mergeCell ref="C68:I68"/>
    <mergeCell ref="A11:B11"/>
    <mergeCell ref="C34:I34"/>
    <mergeCell ref="C35:I35"/>
    <mergeCell ref="C36:I36"/>
    <mergeCell ref="C37:I37"/>
    <mergeCell ref="C38:I38"/>
    <mergeCell ref="B43:I43"/>
    <mergeCell ref="C63:E63"/>
    <mergeCell ref="C64:I64"/>
    <mergeCell ref="C65:I65"/>
    <mergeCell ref="C33:F33"/>
  </mergeCells>
  <pageMargins left="0.7" right="0.7" top="0.75" bottom="0.75" header="0.3" footer="0.3"/>
  <pageSetup scale="33"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D62EC-111C-4D6E-9C19-552136007989}">
  <dimension ref="B2:M54"/>
  <sheetViews>
    <sheetView tabSelected="1" topLeftCell="A29" zoomScaleNormal="100" workbookViewId="0">
      <selection activeCell="B45" sqref="B45"/>
    </sheetView>
  </sheetViews>
  <sheetFormatPr defaultColWidth="8.85546875" defaultRowHeight="20.25" x14ac:dyDescent="0.3"/>
  <cols>
    <col min="1" max="1" width="8.85546875" style="4"/>
    <col min="2" max="2" width="52.42578125" style="4" customWidth="1"/>
    <col min="3" max="3" width="31.28515625" style="4" customWidth="1"/>
    <col min="4" max="4" width="28.5703125" style="4" customWidth="1"/>
    <col min="5" max="5" width="32.85546875" style="4" customWidth="1"/>
    <col min="6" max="6" width="27" style="4" customWidth="1"/>
    <col min="7" max="7" width="22.42578125" style="4" customWidth="1"/>
    <col min="8" max="8" width="23.140625" style="4" customWidth="1"/>
    <col min="9" max="9" width="26.7109375" style="4" customWidth="1"/>
    <col min="10" max="10" width="21.28515625" style="4" customWidth="1"/>
    <col min="11" max="11" width="27.140625" style="4" customWidth="1"/>
    <col min="12" max="12" width="22.140625" style="4" customWidth="1"/>
    <col min="13" max="13" width="24.28515625" style="4" customWidth="1"/>
    <col min="14" max="16384" width="8.85546875" style="4"/>
  </cols>
  <sheetData>
    <row r="2" spans="2:13" ht="21" customHeight="1" x14ac:dyDescent="0.3">
      <c r="B2" s="662" t="s">
        <v>389</v>
      </c>
      <c r="C2" s="663"/>
      <c r="D2" s="663"/>
      <c r="E2" s="663"/>
      <c r="F2" s="664"/>
    </row>
    <row r="3" spans="2:13" x14ac:dyDescent="0.3">
      <c r="B3" s="665"/>
      <c r="C3" s="406"/>
      <c r="D3" s="406"/>
      <c r="E3" s="406"/>
      <c r="F3" s="666"/>
    </row>
    <row r="4" spans="2:13" x14ac:dyDescent="0.3">
      <c r="B4" s="665"/>
      <c r="C4" s="406"/>
      <c r="D4" s="406"/>
      <c r="E4" s="406"/>
      <c r="F4" s="666"/>
    </row>
    <row r="5" spans="2:13" x14ac:dyDescent="0.3">
      <c r="B5" s="665"/>
      <c r="C5" s="406"/>
      <c r="D5" s="406"/>
      <c r="E5" s="406"/>
      <c r="F5" s="666"/>
    </row>
    <row r="6" spans="2:13" ht="78.599999999999994" customHeight="1" x14ac:dyDescent="0.3">
      <c r="B6" s="667"/>
      <c r="C6" s="668"/>
      <c r="D6" s="668"/>
      <c r="E6" s="668"/>
      <c r="F6" s="669"/>
    </row>
    <row r="8" spans="2:13" s="28" customFormat="1" x14ac:dyDescent="0.25">
      <c r="C8" s="47"/>
      <c r="D8" s="50"/>
      <c r="E8" s="50"/>
      <c r="F8" s="50"/>
      <c r="G8" s="50"/>
      <c r="H8" s="50"/>
      <c r="I8" s="50"/>
      <c r="K8" s="334" t="s">
        <v>126</v>
      </c>
      <c r="L8" s="334" t="s">
        <v>48</v>
      </c>
      <c r="M8" s="334" t="s">
        <v>49</v>
      </c>
    </row>
    <row r="9" spans="2:13" s="28" customFormat="1" x14ac:dyDescent="0.25">
      <c r="B9" s="335" t="s">
        <v>9</v>
      </c>
      <c r="C9" s="263">
        <f>SUM(F21+F28+F34+F40+F47)</f>
        <v>0</v>
      </c>
      <c r="K9" s="64">
        <f>C9-L9-M9</f>
        <v>0</v>
      </c>
      <c r="L9" s="64">
        <f>H21+H28+H34+H40+H47</f>
        <v>0</v>
      </c>
      <c r="M9" s="64">
        <f>J21+J28+J34+J40+J47</f>
        <v>0</v>
      </c>
    </row>
    <row r="10" spans="2:13" s="28" customFormat="1" x14ac:dyDescent="0.25">
      <c r="B10" s="27"/>
      <c r="J10" s="30"/>
      <c r="K10" s="54"/>
      <c r="L10" s="54"/>
      <c r="M10" s="54"/>
    </row>
    <row r="11" spans="2:13" s="28" customFormat="1" x14ac:dyDescent="0.25">
      <c r="G11" s="38"/>
      <c r="K11" s="55"/>
      <c r="L11" s="54"/>
      <c r="M11" s="54"/>
    </row>
    <row r="12" spans="2:13" s="38" customFormat="1" ht="71.25" customHeight="1" x14ac:dyDescent="0.25">
      <c r="B12" s="326" t="s">
        <v>127</v>
      </c>
      <c r="C12" s="115" t="s">
        <v>128</v>
      </c>
      <c r="D12" s="115" t="s">
        <v>30</v>
      </c>
      <c r="E12" s="326" t="s">
        <v>129</v>
      </c>
      <c r="F12" s="326" t="s">
        <v>130</v>
      </c>
      <c r="G12" s="326" t="s">
        <v>14</v>
      </c>
      <c r="H12" s="115" t="s">
        <v>15</v>
      </c>
      <c r="I12" s="115" t="s">
        <v>16</v>
      </c>
      <c r="J12" s="115" t="s">
        <v>17</v>
      </c>
      <c r="K12" s="54"/>
      <c r="L12" s="54"/>
      <c r="M12" s="54"/>
    </row>
    <row r="13" spans="2:13" s="28" customFormat="1" x14ac:dyDescent="0.25">
      <c r="B13" s="328" t="s">
        <v>131</v>
      </c>
      <c r="C13" s="312">
        <v>0</v>
      </c>
      <c r="D13" s="312">
        <v>12</v>
      </c>
      <c r="E13" s="119">
        <v>19.28</v>
      </c>
      <c r="F13" s="37">
        <f>C13*D13*E13</f>
        <v>0</v>
      </c>
      <c r="G13" s="327">
        <v>0</v>
      </c>
      <c r="H13" s="37">
        <f>SUM(F13*G13)</f>
        <v>0</v>
      </c>
      <c r="I13" s="327">
        <v>0</v>
      </c>
      <c r="J13" s="37">
        <f>SUM(F13*I13)</f>
        <v>0</v>
      </c>
      <c r="K13" s="54"/>
      <c r="L13" s="54"/>
      <c r="M13" s="54"/>
    </row>
    <row r="14" spans="2:13" s="28" customFormat="1" x14ac:dyDescent="0.25">
      <c r="B14" s="328" t="s">
        <v>132</v>
      </c>
      <c r="C14" s="312">
        <v>0</v>
      </c>
      <c r="D14" s="312">
        <v>12</v>
      </c>
      <c r="E14" s="119">
        <v>11.3</v>
      </c>
      <c r="F14" s="37">
        <f>C14*D14*E14</f>
        <v>0</v>
      </c>
      <c r="G14" s="327">
        <v>0</v>
      </c>
      <c r="H14" s="37">
        <f>SUM(F14*G14)</f>
        <v>0</v>
      </c>
      <c r="I14" s="327">
        <v>0</v>
      </c>
      <c r="J14" s="37">
        <f>SUM(F14*I14)</f>
        <v>0</v>
      </c>
      <c r="K14" s="54"/>
      <c r="L14" s="54"/>
      <c r="M14" s="54"/>
    </row>
    <row r="15" spans="2:13" s="28" customFormat="1" x14ac:dyDescent="0.25">
      <c r="B15" s="328" t="s">
        <v>133</v>
      </c>
      <c r="C15" s="312">
        <v>0</v>
      </c>
      <c r="D15" s="312">
        <v>12</v>
      </c>
      <c r="E15" s="119">
        <v>400</v>
      </c>
      <c r="F15" s="37">
        <f>C15*D15*E15</f>
        <v>0</v>
      </c>
      <c r="G15" s="327">
        <v>0</v>
      </c>
      <c r="H15" s="37">
        <f>SUM(F15*G15)</f>
        <v>0</v>
      </c>
      <c r="I15" s="327">
        <v>0</v>
      </c>
      <c r="J15" s="37">
        <f>SUM(F15*I15)</f>
        <v>0</v>
      </c>
      <c r="K15" s="54"/>
      <c r="L15" s="54"/>
      <c r="M15" s="54"/>
    </row>
    <row r="16" spans="2:13" s="28" customFormat="1" x14ac:dyDescent="0.25">
      <c r="B16" s="328" t="s">
        <v>134</v>
      </c>
      <c r="C16" s="312">
        <v>0</v>
      </c>
      <c r="D16" s="312">
        <v>12</v>
      </c>
      <c r="E16" s="119">
        <v>83.75</v>
      </c>
      <c r="F16" s="37">
        <f t="shared" ref="F16:F20" si="0">C16*D16*E16</f>
        <v>0</v>
      </c>
      <c r="G16" s="327">
        <v>0</v>
      </c>
      <c r="H16" s="37">
        <f t="shared" ref="H16:H20" si="1">SUM(F16*G16)</f>
        <v>0</v>
      </c>
      <c r="I16" s="327">
        <v>0</v>
      </c>
      <c r="J16" s="37">
        <f t="shared" ref="J16:J20" si="2">SUM(F16*I16)</f>
        <v>0</v>
      </c>
      <c r="K16" s="54"/>
      <c r="L16" s="54"/>
      <c r="M16" s="54"/>
    </row>
    <row r="17" spans="2:13" s="28" customFormat="1" x14ac:dyDescent="0.25">
      <c r="B17" s="328" t="s">
        <v>135</v>
      </c>
      <c r="C17" s="312">
        <v>0</v>
      </c>
      <c r="D17" s="312">
        <v>12</v>
      </c>
      <c r="E17" s="119">
        <v>36.5</v>
      </c>
      <c r="F17" s="37">
        <f t="shared" si="0"/>
        <v>0</v>
      </c>
      <c r="G17" s="327">
        <v>0</v>
      </c>
      <c r="H17" s="37">
        <f t="shared" si="1"/>
        <v>0</v>
      </c>
      <c r="I17" s="327">
        <v>0</v>
      </c>
      <c r="J17" s="37">
        <f t="shared" si="2"/>
        <v>0</v>
      </c>
      <c r="K17" s="54"/>
      <c r="L17" s="54"/>
      <c r="M17" s="54"/>
    </row>
    <row r="18" spans="2:13" s="28" customFormat="1" x14ac:dyDescent="0.25">
      <c r="B18" s="328" t="s">
        <v>136</v>
      </c>
      <c r="C18" s="312">
        <v>0</v>
      </c>
      <c r="D18" s="312">
        <v>12</v>
      </c>
      <c r="E18" s="119">
        <v>8.1199999999999992</v>
      </c>
      <c r="F18" s="37">
        <f t="shared" si="0"/>
        <v>0</v>
      </c>
      <c r="G18" s="327">
        <v>0</v>
      </c>
      <c r="H18" s="37">
        <f t="shared" si="1"/>
        <v>0</v>
      </c>
      <c r="I18" s="327">
        <v>0</v>
      </c>
      <c r="J18" s="37">
        <f t="shared" si="2"/>
        <v>0</v>
      </c>
      <c r="K18" s="54"/>
      <c r="L18" s="54"/>
      <c r="M18" s="54"/>
    </row>
    <row r="19" spans="2:13" s="28" customFormat="1" x14ac:dyDescent="0.25">
      <c r="B19" s="328" t="s">
        <v>137</v>
      </c>
      <c r="C19" s="312">
        <v>0</v>
      </c>
      <c r="D19" s="312">
        <v>12</v>
      </c>
      <c r="E19" s="119">
        <v>40</v>
      </c>
      <c r="F19" s="37">
        <f t="shared" si="0"/>
        <v>0</v>
      </c>
      <c r="G19" s="327">
        <v>0</v>
      </c>
      <c r="H19" s="37">
        <f t="shared" si="1"/>
        <v>0</v>
      </c>
      <c r="I19" s="327">
        <v>0</v>
      </c>
      <c r="J19" s="37">
        <f t="shared" si="2"/>
        <v>0</v>
      </c>
      <c r="K19" s="54"/>
      <c r="L19" s="54"/>
      <c r="M19" s="54"/>
    </row>
    <row r="20" spans="2:13" s="28" customFormat="1" x14ac:dyDescent="0.25">
      <c r="B20" s="328" t="s">
        <v>138</v>
      </c>
      <c r="C20" s="312">
        <v>0</v>
      </c>
      <c r="D20" s="312">
        <v>12</v>
      </c>
      <c r="E20" s="119">
        <v>10</v>
      </c>
      <c r="F20" s="37">
        <f t="shared" si="0"/>
        <v>0</v>
      </c>
      <c r="G20" s="327">
        <v>0</v>
      </c>
      <c r="H20" s="37">
        <f t="shared" si="1"/>
        <v>0</v>
      </c>
      <c r="I20" s="327">
        <v>0</v>
      </c>
      <c r="J20" s="37">
        <f t="shared" si="2"/>
        <v>0</v>
      </c>
      <c r="K20" s="54"/>
      <c r="L20" s="54"/>
      <c r="M20" s="54"/>
    </row>
    <row r="21" spans="2:13" s="28" customFormat="1" x14ac:dyDescent="0.25">
      <c r="F21" s="31">
        <f>SUM(F13:F20)</f>
        <v>0</v>
      </c>
      <c r="G21" s="38"/>
      <c r="H21" s="31">
        <f>SUM(H13:H20)</f>
        <v>0</v>
      </c>
      <c r="I21" s="38"/>
      <c r="J21" s="31">
        <f>SUM(J13:J20)</f>
        <v>0</v>
      </c>
      <c r="K21" s="54"/>
      <c r="L21" s="54"/>
      <c r="M21" s="54"/>
    </row>
    <row r="22" spans="2:13" s="28" customFormat="1" x14ac:dyDescent="0.25">
      <c r="F22" s="30"/>
      <c r="G22" s="38"/>
      <c r="H22" s="30"/>
      <c r="I22" s="38"/>
      <c r="J22" s="30"/>
      <c r="K22" s="54"/>
      <c r="L22" s="54"/>
      <c r="M22" s="54"/>
    </row>
    <row r="23" spans="2:13" s="28" customFormat="1" x14ac:dyDescent="0.25">
      <c r="K23" s="30"/>
      <c r="L23" s="30"/>
      <c r="M23" s="30"/>
    </row>
    <row r="24" spans="2:13" s="27" customFormat="1" ht="44.25" customHeight="1" x14ac:dyDescent="0.25">
      <c r="B24" s="329" t="s">
        <v>139</v>
      </c>
      <c r="C24" s="326" t="s">
        <v>140</v>
      </c>
      <c r="D24" s="326" t="s">
        <v>141</v>
      </c>
      <c r="E24" s="326" t="s">
        <v>142</v>
      </c>
      <c r="F24" s="326" t="s">
        <v>143</v>
      </c>
      <c r="G24" s="326" t="s">
        <v>14</v>
      </c>
      <c r="H24" s="115" t="s">
        <v>15</v>
      </c>
      <c r="I24" s="115" t="s">
        <v>16</v>
      </c>
      <c r="J24" s="115" t="s">
        <v>17</v>
      </c>
      <c r="K24" s="41"/>
      <c r="L24" s="41"/>
      <c r="M24" s="41"/>
    </row>
    <row r="25" spans="2:13" s="28" customFormat="1" x14ac:dyDescent="0.25">
      <c r="B25" s="265" t="s">
        <v>144</v>
      </c>
      <c r="C25" s="101">
        <v>0</v>
      </c>
      <c r="D25" s="101">
        <v>0</v>
      </c>
      <c r="E25" s="57">
        <f>C25*D25</f>
        <v>0</v>
      </c>
      <c r="F25" s="57">
        <f t="shared" ref="F25:F27" si="3">SUM(E25)</f>
        <v>0</v>
      </c>
      <c r="G25" s="240">
        <v>0</v>
      </c>
      <c r="H25" s="37">
        <f>SUM(F25*G25)</f>
        <v>0</v>
      </c>
      <c r="I25" s="240">
        <v>0</v>
      </c>
      <c r="J25" s="37">
        <f>SUM(F25*I25)</f>
        <v>0</v>
      </c>
      <c r="K25" s="30"/>
      <c r="L25" s="30"/>
      <c r="M25" s="30"/>
    </row>
    <row r="26" spans="2:13" s="28" customFormat="1" x14ac:dyDescent="0.25">
      <c r="B26" s="265" t="s">
        <v>145</v>
      </c>
      <c r="C26" s="101">
        <v>0</v>
      </c>
      <c r="D26" s="101">
        <v>0</v>
      </c>
      <c r="E26" s="57">
        <f>C26*D26</f>
        <v>0</v>
      </c>
      <c r="F26" s="57">
        <f t="shared" si="3"/>
        <v>0</v>
      </c>
      <c r="G26" s="240">
        <v>0</v>
      </c>
      <c r="H26" s="37">
        <f t="shared" ref="H26:H27" si="4">SUM(F26*G26)</f>
        <v>0</v>
      </c>
      <c r="I26" s="240">
        <v>0</v>
      </c>
      <c r="J26" s="37">
        <f t="shared" ref="J26:J27" si="5">SUM(F26*I26)</f>
        <v>0</v>
      </c>
      <c r="K26" s="30"/>
      <c r="L26" s="30"/>
      <c r="M26" s="30"/>
    </row>
    <row r="27" spans="2:13" s="28" customFormat="1" x14ac:dyDescent="0.25">
      <c r="B27" s="265" t="s">
        <v>146</v>
      </c>
      <c r="C27" s="101"/>
      <c r="D27" s="101"/>
      <c r="E27" s="57">
        <f>C27*D27</f>
        <v>0</v>
      </c>
      <c r="F27" s="57">
        <f t="shared" si="3"/>
        <v>0</v>
      </c>
      <c r="G27" s="240">
        <v>0</v>
      </c>
      <c r="H27" s="37">
        <f t="shared" si="4"/>
        <v>0</v>
      </c>
      <c r="I27" s="240">
        <v>0</v>
      </c>
      <c r="J27" s="37">
        <f t="shared" si="5"/>
        <v>0</v>
      </c>
      <c r="K27" s="30"/>
      <c r="L27" s="30"/>
      <c r="M27" s="30"/>
    </row>
    <row r="28" spans="2:13" s="28" customFormat="1" x14ac:dyDescent="0.25">
      <c r="F28" s="31">
        <f>SUM(F25:F27)</f>
        <v>0</v>
      </c>
      <c r="H28" s="31">
        <f>SUM(H25:H27)</f>
        <v>0</v>
      </c>
      <c r="I28" s="56"/>
      <c r="J28" s="31">
        <f>SUM(J25:J27)</f>
        <v>0</v>
      </c>
      <c r="K28" s="30"/>
      <c r="L28" s="30"/>
      <c r="M28" s="30"/>
    </row>
    <row r="29" spans="2:13" s="28" customFormat="1" x14ac:dyDescent="0.25">
      <c r="K29" s="30"/>
      <c r="L29" s="30"/>
      <c r="M29" s="30"/>
    </row>
    <row r="30" spans="2:13" s="27" customFormat="1" ht="37.5" customHeight="1" x14ac:dyDescent="0.25">
      <c r="B30" s="329" t="s">
        <v>147</v>
      </c>
      <c r="C30" s="326" t="s">
        <v>140</v>
      </c>
      <c r="D30" s="326" t="s">
        <v>141</v>
      </c>
      <c r="E30" s="326" t="s">
        <v>142</v>
      </c>
      <c r="F30" s="326" t="s">
        <v>143</v>
      </c>
      <c r="G30" s="326" t="s">
        <v>14</v>
      </c>
      <c r="H30" s="115" t="s">
        <v>15</v>
      </c>
      <c r="I30" s="115" t="s">
        <v>16</v>
      </c>
      <c r="J30" s="115" t="s">
        <v>17</v>
      </c>
      <c r="K30" s="41"/>
      <c r="L30" s="41"/>
      <c r="M30" s="41"/>
    </row>
    <row r="31" spans="2:13" s="28" customFormat="1" x14ac:dyDescent="0.25">
      <c r="B31" s="266"/>
      <c r="C31" s="267"/>
      <c r="D31" s="267"/>
      <c r="E31" s="57">
        <f>C31*D31</f>
        <v>0</v>
      </c>
      <c r="F31" s="57">
        <f>SUM(E31)</f>
        <v>0</v>
      </c>
      <c r="G31" s="240">
        <v>0</v>
      </c>
      <c r="H31" s="37">
        <f>SUM(F31*G31)</f>
        <v>0</v>
      </c>
      <c r="I31" s="240">
        <v>0</v>
      </c>
      <c r="J31" s="37">
        <f>SUM(F31*I31)</f>
        <v>0</v>
      </c>
      <c r="K31" s="30"/>
      <c r="L31" s="30"/>
      <c r="M31" s="30"/>
    </row>
    <row r="32" spans="2:13" s="28" customFormat="1" x14ac:dyDescent="0.25">
      <c r="B32" s="268"/>
      <c r="C32" s="267"/>
      <c r="D32" s="267"/>
      <c r="E32" s="57">
        <f>C32*D32</f>
        <v>0</v>
      </c>
      <c r="F32" s="57">
        <f>SUM(D32*E32)</f>
        <v>0</v>
      </c>
      <c r="G32" s="240">
        <v>0</v>
      </c>
      <c r="H32" s="37">
        <f t="shared" ref="H32:H33" si="6">SUM(F32*G32)</f>
        <v>0</v>
      </c>
      <c r="I32" s="240">
        <v>0</v>
      </c>
      <c r="J32" s="37">
        <f t="shared" ref="J32:J33" si="7">SUM(F32*I32)</f>
        <v>0</v>
      </c>
      <c r="K32" s="30"/>
      <c r="L32" s="30"/>
      <c r="M32" s="30"/>
    </row>
    <row r="33" spans="2:13" s="28" customFormat="1" x14ac:dyDescent="0.25">
      <c r="B33" s="268"/>
      <c r="C33" s="267"/>
      <c r="D33" s="267"/>
      <c r="E33" s="57">
        <f>C33*D33</f>
        <v>0</v>
      </c>
      <c r="F33" s="57">
        <f>SUM(D33*E33)</f>
        <v>0</v>
      </c>
      <c r="G33" s="240">
        <v>0</v>
      </c>
      <c r="H33" s="37">
        <f t="shared" si="6"/>
        <v>0</v>
      </c>
      <c r="I33" s="240">
        <v>0</v>
      </c>
      <c r="J33" s="37">
        <f t="shared" si="7"/>
        <v>0</v>
      </c>
      <c r="K33" s="30"/>
      <c r="L33" s="30"/>
      <c r="M33" s="30"/>
    </row>
    <row r="34" spans="2:13" s="28" customFormat="1" x14ac:dyDescent="0.25">
      <c r="F34" s="31">
        <f>SUM(F31:F33)</f>
        <v>0</v>
      </c>
      <c r="H34" s="31">
        <f>SUM(H31:H33)</f>
        <v>0</v>
      </c>
      <c r="J34" s="31">
        <f>SUM(J31:J33)</f>
        <v>0</v>
      </c>
      <c r="K34" s="30"/>
      <c r="L34" s="30"/>
      <c r="M34" s="30"/>
    </row>
    <row r="35" spans="2:13" s="28" customFormat="1" x14ac:dyDescent="0.25">
      <c r="K35" s="30"/>
      <c r="L35" s="30"/>
      <c r="M35" s="30"/>
    </row>
    <row r="36" spans="2:13" s="27" customFormat="1" ht="45" customHeight="1" x14ac:dyDescent="0.25">
      <c r="B36" s="264" t="s">
        <v>390</v>
      </c>
      <c r="C36" s="261" t="s">
        <v>140</v>
      </c>
      <c r="D36" s="261" t="s">
        <v>141</v>
      </c>
      <c r="E36" s="261" t="s">
        <v>142</v>
      </c>
      <c r="F36" s="261" t="s">
        <v>143</v>
      </c>
      <c r="G36" s="261" t="s">
        <v>14</v>
      </c>
      <c r="H36" s="262" t="s">
        <v>15</v>
      </c>
      <c r="I36" s="262" t="s">
        <v>16</v>
      </c>
      <c r="J36" s="262" t="s">
        <v>17</v>
      </c>
      <c r="K36" s="41"/>
      <c r="L36" s="41"/>
      <c r="M36" s="41"/>
    </row>
    <row r="37" spans="2:13" s="28" customFormat="1" x14ac:dyDescent="0.25">
      <c r="B37" s="266"/>
      <c r="C37" s="267"/>
      <c r="D37" s="267"/>
      <c r="E37" s="57">
        <f>C37*D37</f>
        <v>0</v>
      </c>
      <c r="F37" s="57">
        <f t="shared" ref="F37:F39" si="8">SUM(E37)</f>
        <v>0</v>
      </c>
      <c r="G37" s="240">
        <v>0</v>
      </c>
      <c r="H37" s="37">
        <f>SUM(F37*G37)</f>
        <v>0</v>
      </c>
      <c r="I37" s="240">
        <v>0</v>
      </c>
      <c r="J37" s="37">
        <f>SUM(F37*I37)</f>
        <v>0</v>
      </c>
      <c r="K37" s="30"/>
      <c r="L37" s="30"/>
      <c r="M37" s="30"/>
    </row>
    <row r="38" spans="2:13" s="28" customFormat="1" x14ac:dyDescent="0.25">
      <c r="B38" s="268"/>
      <c r="C38" s="267"/>
      <c r="D38" s="267"/>
      <c r="E38" s="57">
        <v>0</v>
      </c>
      <c r="F38" s="57">
        <f t="shared" si="8"/>
        <v>0</v>
      </c>
      <c r="G38" s="240">
        <v>0</v>
      </c>
      <c r="H38" s="37">
        <f t="shared" ref="H38:H39" si="9">SUM(F38*G38)</f>
        <v>0</v>
      </c>
      <c r="I38" s="240">
        <v>0</v>
      </c>
      <c r="J38" s="37">
        <f t="shared" ref="J38:J39" si="10">SUM(F38*I38)</f>
        <v>0</v>
      </c>
      <c r="K38" s="30"/>
      <c r="L38" s="30"/>
      <c r="M38" s="30"/>
    </row>
    <row r="39" spans="2:13" s="28" customFormat="1" x14ac:dyDescent="0.25">
      <c r="B39" s="268"/>
      <c r="C39" s="267"/>
      <c r="D39" s="267"/>
      <c r="E39" s="57">
        <v>0</v>
      </c>
      <c r="F39" s="57">
        <f t="shared" si="8"/>
        <v>0</v>
      </c>
      <c r="G39" s="240">
        <v>0</v>
      </c>
      <c r="H39" s="37">
        <f t="shared" si="9"/>
        <v>0</v>
      </c>
      <c r="I39" s="240">
        <v>0</v>
      </c>
      <c r="J39" s="37">
        <f t="shared" si="10"/>
        <v>0</v>
      </c>
      <c r="K39" s="30"/>
      <c r="L39" s="30"/>
      <c r="M39" s="30"/>
    </row>
    <row r="40" spans="2:13" s="28" customFormat="1" x14ac:dyDescent="0.25">
      <c r="F40" s="30">
        <f>SUM(F37:F39)</f>
        <v>0</v>
      </c>
      <c r="H40" s="30">
        <f>SUM(H37:H39)</f>
        <v>0</v>
      </c>
      <c r="J40" s="31">
        <f>SUM(J37:J39)</f>
        <v>0</v>
      </c>
      <c r="K40" s="30"/>
      <c r="L40" s="30"/>
      <c r="M40" s="30"/>
    </row>
    <row r="41" spans="2:13" s="28" customFormat="1" x14ac:dyDescent="0.25">
      <c r="K41" s="30"/>
      <c r="L41" s="30"/>
      <c r="M41" s="30"/>
    </row>
    <row r="42" spans="2:13" s="27" customFormat="1" ht="67.5" customHeight="1" x14ac:dyDescent="0.25">
      <c r="B42" s="330" t="s">
        <v>149</v>
      </c>
      <c r="C42" s="326" t="s">
        <v>150</v>
      </c>
      <c r="D42" s="326" t="s">
        <v>151</v>
      </c>
      <c r="E42" s="326" t="s">
        <v>152</v>
      </c>
      <c r="F42" s="326" t="s">
        <v>143</v>
      </c>
      <c r="G42" s="326" t="s">
        <v>14</v>
      </c>
      <c r="H42" s="115" t="s">
        <v>15</v>
      </c>
      <c r="I42" s="115" t="s">
        <v>16</v>
      </c>
      <c r="J42" s="115" t="s">
        <v>17</v>
      </c>
      <c r="K42" s="41"/>
      <c r="L42" s="41"/>
      <c r="M42" s="41"/>
    </row>
    <row r="43" spans="2:13" s="28" customFormat="1" x14ac:dyDescent="0.25">
      <c r="B43" s="331" t="s">
        <v>153</v>
      </c>
      <c r="C43" s="269">
        <v>0</v>
      </c>
      <c r="D43" s="269"/>
      <c r="E43" s="57">
        <f>C43*D43</f>
        <v>0</v>
      </c>
      <c r="F43" s="57">
        <f>SUM(E43)</f>
        <v>0</v>
      </c>
      <c r="G43" s="240">
        <v>0</v>
      </c>
      <c r="H43" s="37">
        <f>SUM(F43*G43)</f>
        <v>0</v>
      </c>
      <c r="I43" s="240">
        <v>0</v>
      </c>
      <c r="J43" s="37">
        <f>SUM(F43*I43)</f>
        <v>0</v>
      </c>
      <c r="K43" s="30"/>
      <c r="L43" s="30"/>
      <c r="M43" s="30"/>
    </row>
    <row r="44" spans="2:13" s="28" customFormat="1" x14ac:dyDescent="0.25">
      <c r="B44" s="387"/>
      <c r="C44" s="269">
        <v>0</v>
      </c>
      <c r="D44" s="269"/>
      <c r="E44" s="57">
        <f>C44*D44</f>
        <v>0</v>
      </c>
      <c r="F44" s="57">
        <f t="shared" ref="F44:F46" si="11">SUM(E44)</f>
        <v>0</v>
      </c>
      <c r="G44" s="240">
        <v>0</v>
      </c>
      <c r="H44" s="37">
        <f t="shared" ref="H44:H46" si="12">SUM(F44*G44)</f>
        <v>0</v>
      </c>
      <c r="I44" s="240">
        <v>0</v>
      </c>
      <c r="J44" s="37">
        <f t="shared" ref="J44:J46" si="13">SUM(F44*I44)</f>
        <v>0</v>
      </c>
      <c r="K44" s="30"/>
      <c r="L44" s="30"/>
      <c r="M44" s="30"/>
    </row>
    <row r="45" spans="2:13" s="28" customFormat="1" x14ac:dyDescent="0.25">
      <c r="B45" s="270"/>
      <c r="C45" s="269"/>
      <c r="D45" s="269"/>
      <c r="E45" s="57">
        <f>C45*D45</f>
        <v>0</v>
      </c>
      <c r="F45" s="57">
        <f t="shared" si="11"/>
        <v>0</v>
      </c>
      <c r="G45" s="240">
        <v>0</v>
      </c>
      <c r="H45" s="37">
        <f t="shared" si="12"/>
        <v>0</v>
      </c>
      <c r="I45" s="240">
        <v>0</v>
      </c>
      <c r="J45" s="37">
        <f t="shared" si="13"/>
        <v>0</v>
      </c>
      <c r="K45" s="30"/>
      <c r="L45" s="30"/>
      <c r="M45" s="30"/>
    </row>
    <row r="46" spans="2:13" s="28" customFormat="1" x14ac:dyDescent="0.25">
      <c r="B46" s="271"/>
      <c r="C46" s="269"/>
      <c r="D46" s="269"/>
      <c r="E46" s="57">
        <f>C46*D46</f>
        <v>0</v>
      </c>
      <c r="F46" s="57">
        <f t="shared" si="11"/>
        <v>0</v>
      </c>
      <c r="G46" s="240">
        <v>0</v>
      </c>
      <c r="H46" s="37">
        <f t="shared" si="12"/>
        <v>0</v>
      </c>
      <c r="I46" s="240">
        <v>0</v>
      </c>
      <c r="J46" s="37">
        <f t="shared" si="13"/>
        <v>0</v>
      </c>
      <c r="K46" s="30"/>
      <c r="L46" s="30"/>
      <c r="M46" s="30"/>
    </row>
    <row r="47" spans="2:13" s="28" customFormat="1" x14ac:dyDescent="0.25">
      <c r="F47" s="31">
        <f>SUM(F43:F46)</f>
        <v>0</v>
      </c>
      <c r="H47" s="31">
        <f>SUM(H43:H46)</f>
        <v>0</v>
      </c>
      <c r="J47" s="31">
        <f>SUM(J43:J46)</f>
        <v>0</v>
      </c>
    </row>
    <row r="48" spans="2:13" s="28" customFormat="1" x14ac:dyDescent="0.25"/>
    <row r="49" spans="3:9" s="28" customFormat="1" ht="22.5" customHeight="1" x14ac:dyDescent="0.25">
      <c r="C49" s="272" t="s">
        <v>154</v>
      </c>
    </row>
    <row r="50" spans="3:9" s="28" customFormat="1" ht="67.5" customHeight="1" x14ac:dyDescent="0.25">
      <c r="C50" s="332" t="s">
        <v>127</v>
      </c>
      <c r="D50" s="670" t="s">
        <v>155</v>
      </c>
      <c r="E50" s="670"/>
      <c r="F50" s="670"/>
      <c r="G50" s="670"/>
      <c r="H50" s="670"/>
      <c r="I50" s="671"/>
    </row>
    <row r="51" spans="3:9" s="28" customFormat="1" ht="39" customHeight="1" x14ac:dyDescent="0.25">
      <c r="C51" s="332" t="s">
        <v>139</v>
      </c>
      <c r="D51" s="517"/>
      <c r="E51" s="517"/>
      <c r="F51" s="517"/>
      <c r="G51" s="517"/>
      <c r="H51" s="517"/>
      <c r="I51" s="518"/>
    </row>
    <row r="52" spans="3:9" s="28" customFormat="1" ht="30.75" customHeight="1" x14ac:dyDescent="0.25">
      <c r="C52" s="332" t="s">
        <v>147</v>
      </c>
      <c r="D52" s="517"/>
      <c r="E52" s="517"/>
      <c r="F52" s="517"/>
      <c r="G52" s="517"/>
      <c r="H52" s="517"/>
      <c r="I52" s="518"/>
    </row>
    <row r="53" spans="3:9" s="28" customFormat="1" ht="27" customHeight="1" x14ac:dyDescent="0.25">
      <c r="C53" s="333" t="s">
        <v>148</v>
      </c>
      <c r="D53" s="660"/>
      <c r="E53" s="660"/>
      <c r="F53" s="660"/>
      <c r="G53" s="660"/>
      <c r="H53" s="660"/>
      <c r="I53" s="661"/>
    </row>
    <row r="54" spans="3:9" s="28" customFormat="1" ht="40.5" customHeight="1" x14ac:dyDescent="0.25">
      <c r="C54" s="333" t="s">
        <v>149</v>
      </c>
      <c r="D54" s="660"/>
      <c r="E54" s="660"/>
      <c r="F54" s="660"/>
      <c r="G54" s="660"/>
      <c r="H54" s="660"/>
      <c r="I54" s="661"/>
    </row>
  </sheetData>
  <sheetProtection algorithmName="SHA-512" hashValue="27VD+LXVITjn/jSPslDZCCX650lrDJg90WebeKST29nfspd1SsurLCeITFr5yNrYYDN9PAxGuRvZegH6rc2LuQ==" saltValue="/1z8kAO40MntJ+zWuDjaKg==" spinCount="100000" sheet="1" objects="1" scenarios="1" formatCells="0" formatColumns="0" formatRows="0" insertColumns="0" insertRows="0" deleteColumns="0"/>
  <mergeCells count="6">
    <mergeCell ref="D54:I54"/>
    <mergeCell ref="B2:F6"/>
    <mergeCell ref="D50:I50"/>
    <mergeCell ref="D51:I51"/>
    <mergeCell ref="D52:I52"/>
    <mergeCell ref="D53:I53"/>
  </mergeCells>
  <pageMargins left="0.7" right="0.7" top="0.75" bottom="0.75" header="0.3" footer="0.3"/>
  <pageSetup scale="2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8701-0A8C-4BC6-9850-DCB8C1C2E37F}">
  <dimension ref="B2:M511"/>
  <sheetViews>
    <sheetView topLeftCell="A411" zoomScaleNormal="100" workbookViewId="0">
      <selection activeCell="F499" sqref="F499"/>
    </sheetView>
  </sheetViews>
  <sheetFormatPr defaultColWidth="8.85546875" defaultRowHeight="20.25" x14ac:dyDescent="0.3"/>
  <cols>
    <col min="1" max="1" width="8.85546875" style="4"/>
    <col min="2" max="2" width="35.28515625" style="4" customWidth="1"/>
    <col min="3" max="3" width="17.85546875" style="4" customWidth="1"/>
    <col min="4" max="4" width="33.5703125" style="4" customWidth="1"/>
    <col min="5" max="5" width="19.5703125" style="4" customWidth="1"/>
    <col min="6" max="6" width="22.42578125" style="25" customWidth="1"/>
    <col min="7" max="7" width="22.42578125" style="4" customWidth="1"/>
    <col min="8" max="8" width="26.85546875" style="25" customWidth="1"/>
    <col min="9" max="9" width="22.42578125" style="4" customWidth="1"/>
    <col min="10" max="10" width="8.85546875" style="4"/>
    <col min="11" max="11" width="15" style="4" customWidth="1"/>
    <col min="12" max="12" width="16.5703125" style="4" customWidth="1"/>
    <col min="13" max="13" width="17.28515625" style="4" customWidth="1"/>
    <col min="14" max="16384" width="8.85546875" style="4"/>
  </cols>
  <sheetData>
    <row r="2" spans="2:13" x14ac:dyDescent="0.3">
      <c r="C2" s="679" t="s">
        <v>322</v>
      </c>
      <c r="D2" s="679"/>
      <c r="E2" s="679"/>
      <c r="F2" s="679"/>
      <c r="G2" s="679"/>
      <c r="H2" s="679"/>
    </row>
    <row r="3" spans="2:13" x14ac:dyDescent="0.3">
      <c r="C3" s="679"/>
      <c r="D3" s="679"/>
      <c r="E3" s="679"/>
      <c r="F3" s="679"/>
      <c r="G3" s="679"/>
      <c r="H3" s="679"/>
    </row>
    <row r="4" spans="2:13" x14ac:dyDescent="0.3">
      <c r="C4" s="679"/>
      <c r="D4" s="679"/>
      <c r="E4" s="679"/>
      <c r="F4" s="679"/>
      <c r="G4" s="679"/>
      <c r="H4" s="679"/>
    </row>
    <row r="5" spans="2:13" x14ac:dyDescent="0.3">
      <c r="C5" s="679"/>
      <c r="D5" s="679"/>
      <c r="E5" s="679"/>
      <c r="F5" s="679"/>
      <c r="G5" s="679"/>
      <c r="H5" s="679"/>
    </row>
    <row r="6" spans="2:13" x14ac:dyDescent="0.3">
      <c r="C6" s="679"/>
      <c r="D6" s="679"/>
      <c r="E6" s="679"/>
      <c r="F6" s="679"/>
      <c r="G6" s="679"/>
      <c r="H6" s="679"/>
    </row>
    <row r="7" spans="2:13" x14ac:dyDescent="0.3">
      <c r="C7" s="679"/>
      <c r="D7" s="679"/>
      <c r="E7" s="679"/>
      <c r="F7" s="679"/>
      <c r="G7" s="679"/>
      <c r="H7" s="679"/>
    </row>
    <row r="8" spans="2:13" s="28" customFormat="1" ht="59.25" customHeight="1" x14ac:dyDescent="0.25">
      <c r="C8" s="672" t="s">
        <v>341</v>
      </c>
      <c r="D8" s="672"/>
      <c r="E8" s="672"/>
      <c r="F8" s="672"/>
      <c r="G8" s="672"/>
      <c r="H8" s="672"/>
      <c r="K8" s="207" t="s">
        <v>47</v>
      </c>
      <c r="L8" s="207" t="s">
        <v>48</v>
      </c>
      <c r="M8" s="207" t="s">
        <v>49</v>
      </c>
    </row>
    <row r="9" spans="2:13" s="28" customFormat="1" x14ac:dyDescent="0.25">
      <c r="B9" s="335" t="s">
        <v>8</v>
      </c>
      <c r="C9" s="372">
        <f>E12+E221</f>
        <v>0</v>
      </c>
      <c r="F9" s="47"/>
      <c r="H9" s="47"/>
      <c r="K9" s="31">
        <f>SUM(G36+G247)</f>
        <v>0</v>
      </c>
      <c r="L9" s="31">
        <f>H36+H247</f>
        <v>0</v>
      </c>
      <c r="M9" s="31">
        <f>I36+I247</f>
        <v>0</v>
      </c>
    </row>
    <row r="10" spans="2:13" s="28" customFormat="1" x14ac:dyDescent="0.25">
      <c r="B10" s="27"/>
      <c r="C10" s="41"/>
      <c r="F10" s="47"/>
      <c r="H10" s="47"/>
      <c r="K10" s="30"/>
      <c r="L10" s="30"/>
      <c r="M10" s="30"/>
    </row>
    <row r="11" spans="2:13" s="28" customFormat="1" ht="21" x14ac:dyDescent="0.25">
      <c r="F11" s="47"/>
      <c r="G11" s="59"/>
      <c r="H11" s="47"/>
    </row>
    <row r="12" spans="2:13" s="28" customFormat="1" ht="33" customHeight="1" x14ac:dyDescent="0.25">
      <c r="C12" s="336" t="s">
        <v>156</v>
      </c>
      <c r="D12" s="337"/>
      <c r="E12" s="258">
        <f>SUM(E16:F35)</f>
        <v>0</v>
      </c>
      <c r="F12" s="47"/>
      <c r="H12" s="47"/>
    </row>
    <row r="13" spans="2:13" s="28" customFormat="1" x14ac:dyDescent="0.25">
      <c r="C13" s="58"/>
      <c r="E13" s="30"/>
      <c r="F13" s="47"/>
      <c r="H13" s="47"/>
    </row>
    <row r="14" spans="2:13" s="28" customFormat="1" ht="21" x14ac:dyDescent="0.25">
      <c r="C14" s="58"/>
      <c r="E14" s="59"/>
      <c r="F14" s="47"/>
      <c r="H14" s="47"/>
      <c r="J14" s="30"/>
    </row>
    <row r="15" spans="2:13" s="28" customFormat="1" ht="44.25" customHeight="1" x14ac:dyDescent="0.25">
      <c r="C15" s="700" t="s">
        <v>340</v>
      </c>
      <c r="D15" s="700"/>
      <c r="E15" s="700" t="s">
        <v>157</v>
      </c>
      <c r="F15" s="700"/>
      <c r="G15" s="344" t="s">
        <v>158</v>
      </c>
      <c r="H15" s="344" t="s">
        <v>56</v>
      </c>
      <c r="I15" s="344" t="s">
        <v>49</v>
      </c>
      <c r="J15" s="30"/>
    </row>
    <row r="16" spans="2:13" s="28" customFormat="1" x14ac:dyDescent="0.25">
      <c r="B16" s="257">
        <v>1</v>
      </c>
      <c r="C16" s="405">
        <f>C39</f>
        <v>0</v>
      </c>
      <c r="D16" s="405"/>
      <c r="E16" s="680">
        <f>C40</f>
        <v>0</v>
      </c>
      <c r="F16" s="680"/>
      <c r="G16" s="64">
        <f>E16-H16-I16</f>
        <v>0</v>
      </c>
      <c r="H16" s="339">
        <v>0</v>
      </c>
      <c r="I16" s="345">
        <v>0</v>
      </c>
      <c r="J16" s="30"/>
    </row>
    <row r="17" spans="2:10" s="28" customFormat="1" x14ac:dyDescent="0.25">
      <c r="B17" s="60">
        <v>2</v>
      </c>
      <c r="C17" s="405">
        <f>C48</f>
        <v>0</v>
      </c>
      <c r="D17" s="405"/>
      <c r="E17" s="680">
        <f>C49</f>
        <v>0</v>
      </c>
      <c r="F17" s="680"/>
      <c r="G17" s="64">
        <f t="shared" ref="G17:G35" si="0">E17-H17-I17</f>
        <v>0</v>
      </c>
      <c r="H17" s="339">
        <v>0</v>
      </c>
      <c r="I17" s="345">
        <v>0</v>
      </c>
      <c r="J17" s="30"/>
    </row>
    <row r="18" spans="2:10" s="28" customFormat="1" x14ac:dyDescent="0.25">
      <c r="B18" s="60">
        <v>3</v>
      </c>
      <c r="C18" s="405">
        <f>C57</f>
        <v>0</v>
      </c>
      <c r="D18" s="405"/>
      <c r="E18" s="680">
        <f>C58</f>
        <v>0</v>
      </c>
      <c r="F18" s="680"/>
      <c r="G18" s="64">
        <f t="shared" si="0"/>
        <v>0</v>
      </c>
      <c r="H18" s="339">
        <v>0</v>
      </c>
      <c r="I18" s="345">
        <v>0</v>
      </c>
      <c r="J18" s="30"/>
    </row>
    <row r="19" spans="2:10" s="28" customFormat="1" x14ac:dyDescent="0.25">
      <c r="B19" s="60">
        <v>4</v>
      </c>
      <c r="C19" s="405">
        <f>C66</f>
        <v>0</v>
      </c>
      <c r="D19" s="405"/>
      <c r="E19" s="680">
        <f>C67</f>
        <v>0</v>
      </c>
      <c r="F19" s="680"/>
      <c r="G19" s="64">
        <f t="shared" si="0"/>
        <v>0</v>
      </c>
      <c r="H19" s="339">
        <v>0</v>
      </c>
      <c r="I19" s="345">
        <v>0</v>
      </c>
      <c r="J19" s="30"/>
    </row>
    <row r="20" spans="2:10" s="28" customFormat="1" x14ac:dyDescent="0.25">
      <c r="B20" s="60">
        <v>5</v>
      </c>
      <c r="C20" s="405">
        <f>C75</f>
        <v>0</v>
      </c>
      <c r="D20" s="405"/>
      <c r="E20" s="680">
        <f>C76</f>
        <v>0</v>
      </c>
      <c r="F20" s="680"/>
      <c r="G20" s="64">
        <f t="shared" si="0"/>
        <v>0</v>
      </c>
      <c r="H20" s="339">
        <v>0</v>
      </c>
      <c r="I20" s="345">
        <v>0</v>
      </c>
      <c r="J20" s="30"/>
    </row>
    <row r="21" spans="2:10" s="28" customFormat="1" x14ac:dyDescent="0.25">
      <c r="B21" s="60">
        <v>6</v>
      </c>
      <c r="C21" s="405">
        <f>C84</f>
        <v>0</v>
      </c>
      <c r="D21" s="405"/>
      <c r="E21" s="680">
        <f>C85</f>
        <v>0</v>
      </c>
      <c r="F21" s="680"/>
      <c r="G21" s="64">
        <f t="shared" si="0"/>
        <v>0</v>
      </c>
      <c r="H21" s="339">
        <v>0</v>
      </c>
      <c r="I21" s="345">
        <v>0</v>
      </c>
    </row>
    <row r="22" spans="2:10" s="28" customFormat="1" x14ac:dyDescent="0.25">
      <c r="B22" s="60">
        <v>7</v>
      </c>
      <c r="C22" s="405">
        <f>C93</f>
        <v>0</v>
      </c>
      <c r="D22" s="405"/>
      <c r="E22" s="680">
        <f>C94</f>
        <v>0</v>
      </c>
      <c r="F22" s="680"/>
      <c r="G22" s="64">
        <f t="shared" si="0"/>
        <v>0</v>
      </c>
      <c r="H22" s="339">
        <v>0</v>
      </c>
      <c r="I22" s="345">
        <v>0</v>
      </c>
    </row>
    <row r="23" spans="2:10" s="28" customFormat="1" x14ac:dyDescent="0.25">
      <c r="B23" s="60">
        <v>8</v>
      </c>
      <c r="C23" s="405">
        <f>C102</f>
        <v>0</v>
      </c>
      <c r="D23" s="405"/>
      <c r="E23" s="680">
        <f>C103</f>
        <v>0</v>
      </c>
      <c r="F23" s="680"/>
      <c r="G23" s="64">
        <f t="shared" si="0"/>
        <v>0</v>
      </c>
      <c r="H23" s="339">
        <v>0</v>
      </c>
      <c r="I23" s="345">
        <v>0</v>
      </c>
    </row>
    <row r="24" spans="2:10" s="28" customFormat="1" x14ac:dyDescent="0.25">
      <c r="B24" s="60">
        <v>9</v>
      </c>
      <c r="C24" s="405">
        <f>-C111</f>
        <v>0</v>
      </c>
      <c r="D24" s="405"/>
      <c r="E24" s="680">
        <f>C112</f>
        <v>0</v>
      </c>
      <c r="F24" s="680"/>
      <c r="G24" s="64">
        <f t="shared" si="0"/>
        <v>0</v>
      </c>
      <c r="H24" s="339">
        <v>0</v>
      </c>
      <c r="I24" s="345">
        <v>0</v>
      </c>
    </row>
    <row r="25" spans="2:10" s="28" customFormat="1" x14ac:dyDescent="0.25">
      <c r="B25" s="60">
        <v>10</v>
      </c>
      <c r="C25" s="405">
        <f>C120</f>
        <v>0</v>
      </c>
      <c r="D25" s="405"/>
      <c r="E25" s="680">
        <f>C121</f>
        <v>0</v>
      </c>
      <c r="F25" s="680"/>
      <c r="G25" s="64">
        <f t="shared" si="0"/>
        <v>0</v>
      </c>
      <c r="H25" s="339">
        <v>0</v>
      </c>
      <c r="I25" s="345">
        <v>0</v>
      </c>
    </row>
    <row r="26" spans="2:10" s="28" customFormat="1" x14ac:dyDescent="0.25">
      <c r="B26" s="60">
        <v>11</v>
      </c>
      <c r="C26" s="405">
        <f>C129</f>
        <v>0</v>
      </c>
      <c r="D26" s="405"/>
      <c r="E26" s="680">
        <f>C130</f>
        <v>0</v>
      </c>
      <c r="F26" s="680"/>
      <c r="G26" s="64">
        <f t="shared" si="0"/>
        <v>0</v>
      </c>
      <c r="H26" s="339">
        <v>0</v>
      </c>
      <c r="I26" s="345">
        <v>0</v>
      </c>
    </row>
    <row r="27" spans="2:10" s="28" customFormat="1" x14ac:dyDescent="0.25">
      <c r="B27" s="60">
        <v>12</v>
      </c>
      <c r="C27" s="405">
        <f>C138</f>
        <v>0</v>
      </c>
      <c r="D27" s="405"/>
      <c r="E27" s="680">
        <f>C139</f>
        <v>0</v>
      </c>
      <c r="F27" s="680"/>
      <c r="G27" s="64">
        <f t="shared" si="0"/>
        <v>0</v>
      </c>
      <c r="H27" s="339">
        <v>0</v>
      </c>
      <c r="I27" s="345">
        <v>0</v>
      </c>
    </row>
    <row r="28" spans="2:10" s="28" customFormat="1" x14ac:dyDescent="0.25">
      <c r="B28" s="60">
        <v>13</v>
      </c>
      <c r="C28" s="405">
        <f>C147</f>
        <v>0</v>
      </c>
      <c r="D28" s="405"/>
      <c r="E28" s="680">
        <f>C148</f>
        <v>0</v>
      </c>
      <c r="F28" s="680"/>
      <c r="G28" s="64">
        <f t="shared" si="0"/>
        <v>0</v>
      </c>
      <c r="H28" s="339">
        <v>0</v>
      </c>
      <c r="I28" s="345">
        <v>0</v>
      </c>
    </row>
    <row r="29" spans="2:10" s="28" customFormat="1" x14ac:dyDescent="0.25">
      <c r="B29" s="60">
        <v>14</v>
      </c>
      <c r="C29" s="405">
        <f>C156</f>
        <v>0</v>
      </c>
      <c r="D29" s="405"/>
      <c r="E29" s="680">
        <f>C157</f>
        <v>0</v>
      </c>
      <c r="F29" s="680"/>
      <c r="G29" s="64">
        <f t="shared" si="0"/>
        <v>0</v>
      </c>
      <c r="H29" s="339">
        <v>0</v>
      </c>
      <c r="I29" s="345">
        <v>0</v>
      </c>
    </row>
    <row r="30" spans="2:10" s="28" customFormat="1" x14ac:dyDescent="0.25">
      <c r="B30" s="60">
        <v>15</v>
      </c>
      <c r="C30" s="405">
        <f>C165</f>
        <v>0</v>
      </c>
      <c r="D30" s="405"/>
      <c r="E30" s="680">
        <f>C156</f>
        <v>0</v>
      </c>
      <c r="F30" s="680"/>
      <c r="G30" s="64">
        <f t="shared" si="0"/>
        <v>0</v>
      </c>
      <c r="H30" s="339">
        <v>0</v>
      </c>
      <c r="I30" s="345">
        <v>0</v>
      </c>
    </row>
    <row r="31" spans="2:10" s="28" customFormat="1" x14ac:dyDescent="0.25">
      <c r="B31" s="60">
        <v>16</v>
      </c>
      <c r="C31" s="405">
        <f>C174</f>
        <v>0</v>
      </c>
      <c r="D31" s="405"/>
      <c r="E31" s="680">
        <f>C175</f>
        <v>0</v>
      </c>
      <c r="F31" s="680"/>
      <c r="G31" s="64">
        <f t="shared" si="0"/>
        <v>0</v>
      </c>
      <c r="H31" s="339">
        <v>0</v>
      </c>
      <c r="I31" s="345">
        <v>0</v>
      </c>
    </row>
    <row r="32" spans="2:10" s="28" customFormat="1" x14ac:dyDescent="0.25">
      <c r="B32" s="60">
        <v>17</v>
      </c>
      <c r="C32" s="405">
        <f>C183</f>
        <v>0</v>
      </c>
      <c r="D32" s="405"/>
      <c r="E32" s="680">
        <f>C184</f>
        <v>0</v>
      </c>
      <c r="F32" s="680"/>
      <c r="G32" s="64">
        <f t="shared" si="0"/>
        <v>0</v>
      </c>
      <c r="H32" s="339">
        <v>0</v>
      </c>
      <c r="I32" s="345">
        <v>0</v>
      </c>
    </row>
    <row r="33" spans="2:11" s="28" customFormat="1" x14ac:dyDescent="0.25">
      <c r="B33" s="60">
        <v>18</v>
      </c>
      <c r="C33" s="405">
        <f>C192</f>
        <v>0</v>
      </c>
      <c r="D33" s="405"/>
      <c r="E33" s="680">
        <f>C193</f>
        <v>0</v>
      </c>
      <c r="F33" s="680"/>
      <c r="G33" s="64">
        <f t="shared" si="0"/>
        <v>0</v>
      </c>
      <c r="H33" s="339">
        <v>0</v>
      </c>
      <c r="I33" s="345">
        <v>0</v>
      </c>
    </row>
    <row r="34" spans="2:11" s="28" customFormat="1" x14ac:dyDescent="0.25">
      <c r="B34" s="60">
        <v>19</v>
      </c>
      <c r="C34" s="405">
        <f>C201</f>
        <v>0</v>
      </c>
      <c r="D34" s="405"/>
      <c r="E34" s="680">
        <f>C202</f>
        <v>0</v>
      </c>
      <c r="F34" s="680"/>
      <c r="G34" s="64">
        <f t="shared" si="0"/>
        <v>0</v>
      </c>
      <c r="H34" s="339">
        <v>0</v>
      </c>
      <c r="I34" s="345">
        <v>0</v>
      </c>
    </row>
    <row r="35" spans="2:11" s="28" customFormat="1" ht="21" thickBot="1" x14ac:dyDescent="0.3">
      <c r="B35" s="60">
        <v>20</v>
      </c>
      <c r="C35" s="405">
        <f>C210</f>
        <v>0</v>
      </c>
      <c r="D35" s="405"/>
      <c r="E35" s="680">
        <f>C211</f>
        <v>0</v>
      </c>
      <c r="F35" s="680"/>
      <c r="G35" s="74">
        <f t="shared" si="0"/>
        <v>0</v>
      </c>
      <c r="H35" s="340">
        <v>0</v>
      </c>
      <c r="I35" s="346">
        <v>0</v>
      </c>
    </row>
    <row r="36" spans="2:11" s="28" customFormat="1" ht="21" thickTop="1" x14ac:dyDescent="0.25">
      <c r="B36" s="60"/>
      <c r="C36" s="33"/>
      <c r="D36" s="33"/>
      <c r="E36" s="699"/>
      <c r="F36" s="699"/>
      <c r="G36" s="65">
        <f>SUM(G16:G35)</f>
        <v>0</v>
      </c>
      <c r="H36" s="218">
        <f>SUM(H16:H35)</f>
        <v>0</v>
      </c>
      <c r="I36" s="31">
        <f>SUM(I16:I35)</f>
        <v>0</v>
      </c>
    </row>
    <row r="37" spans="2:11" s="28" customFormat="1" x14ac:dyDescent="0.25">
      <c r="B37" s="60"/>
      <c r="C37" s="33"/>
      <c r="D37" s="33"/>
      <c r="E37" s="54"/>
      <c r="F37" s="223"/>
      <c r="G37" s="65"/>
      <c r="H37" s="218"/>
      <c r="I37" s="31"/>
    </row>
    <row r="38" spans="2:11" s="28" customFormat="1" ht="15.75" customHeight="1" x14ac:dyDescent="0.25">
      <c r="F38" s="47"/>
      <c r="H38" s="47"/>
    </row>
    <row r="39" spans="2:11" s="28" customFormat="1" ht="21.75" customHeight="1" x14ac:dyDescent="0.25">
      <c r="B39" s="341" t="s">
        <v>159</v>
      </c>
      <c r="C39" s="547"/>
      <c r="D39" s="547"/>
      <c r="E39" s="547"/>
      <c r="F39" s="547"/>
      <c r="G39" s="547"/>
      <c r="H39" s="547"/>
      <c r="I39" s="547"/>
      <c r="J39" s="38"/>
      <c r="K39" s="48"/>
    </row>
    <row r="40" spans="2:11" s="28" customFormat="1" ht="26.25" customHeight="1" x14ac:dyDescent="0.25">
      <c r="B40" s="341" t="s">
        <v>160</v>
      </c>
      <c r="C40" s="698"/>
      <c r="D40" s="698"/>
      <c r="E40" s="698"/>
      <c r="F40" s="698"/>
      <c r="G40" s="698"/>
      <c r="H40" s="698"/>
      <c r="I40" s="698"/>
    </row>
    <row r="41" spans="2:11" s="28" customFormat="1" ht="26.25" customHeight="1" x14ac:dyDescent="0.25">
      <c r="B41" s="341" t="s">
        <v>161</v>
      </c>
      <c r="C41" s="673"/>
      <c r="D41" s="673"/>
      <c r="E41" s="673"/>
      <c r="F41" s="673"/>
      <c r="G41" s="673"/>
      <c r="H41" s="673"/>
      <c r="I41" s="673"/>
      <c r="J41" s="56"/>
    </row>
    <row r="42" spans="2:11" s="28" customFormat="1" ht="24" customHeight="1" x14ac:dyDescent="0.25">
      <c r="B42" s="323" t="s">
        <v>162</v>
      </c>
      <c r="C42" s="673"/>
      <c r="D42" s="673"/>
      <c r="E42" s="673"/>
      <c r="F42" s="673"/>
      <c r="G42" s="673"/>
      <c r="H42" s="673"/>
      <c r="I42" s="673"/>
    </row>
    <row r="43" spans="2:11" s="28" customFormat="1" ht="23.25" customHeight="1" x14ac:dyDescent="0.25">
      <c r="B43" s="323" t="s">
        <v>163</v>
      </c>
      <c r="C43" s="673"/>
      <c r="D43" s="673"/>
      <c r="E43" s="673"/>
      <c r="F43" s="673"/>
      <c r="G43" s="673"/>
      <c r="H43" s="673"/>
      <c r="I43" s="673"/>
    </row>
    <row r="44" spans="2:11" s="28" customFormat="1" ht="23.25" customHeight="1" x14ac:dyDescent="0.25">
      <c r="B44" s="323" t="s">
        <v>164</v>
      </c>
      <c r="C44" s="673"/>
      <c r="D44" s="673"/>
      <c r="E44" s="673"/>
      <c r="F44" s="673"/>
      <c r="G44" s="673"/>
      <c r="H44" s="673"/>
      <c r="I44" s="673"/>
    </row>
    <row r="45" spans="2:11" s="28" customFormat="1" x14ac:dyDescent="0.25">
      <c r="B45" s="323" t="s">
        <v>165</v>
      </c>
      <c r="C45" s="673"/>
      <c r="D45" s="673"/>
      <c r="E45" s="673"/>
      <c r="F45" s="673"/>
      <c r="G45" s="673"/>
      <c r="H45" s="673"/>
      <c r="I45" s="673"/>
    </row>
    <row r="46" spans="2:11" s="28" customFormat="1" x14ac:dyDescent="0.25">
      <c r="B46" s="323" t="s">
        <v>166</v>
      </c>
      <c r="C46" s="673"/>
      <c r="D46" s="673"/>
      <c r="E46" s="673"/>
      <c r="F46" s="673"/>
      <c r="G46" s="673"/>
      <c r="H46" s="673"/>
      <c r="I46" s="673"/>
    </row>
    <row r="47" spans="2:11" s="28" customFormat="1" x14ac:dyDescent="0.25">
      <c r="B47" s="47"/>
      <c r="C47" s="50"/>
      <c r="D47" s="50"/>
      <c r="E47" s="50"/>
      <c r="F47" s="219"/>
      <c r="G47" s="50"/>
      <c r="H47" s="219"/>
      <c r="I47" s="50"/>
    </row>
    <row r="48" spans="2:11" s="28" customFormat="1" ht="24" customHeight="1" x14ac:dyDescent="0.25">
      <c r="B48" s="341" t="s">
        <v>167</v>
      </c>
      <c r="C48" s="547"/>
      <c r="D48" s="547"/>
      <c r="E48" s="547"/>
      <c r="F48" s="547"/>
      <c r="G48" s="547"/>
      <c r="H48" s="547"/>
      <c r="I48" s="547"/>
    </row>
    <row r="49" spans="2:10" s="28" customFormat="1" ht="15" customHeight="1" x14ac:dyDescent="0.25">
      <c r="B49" s="341" t="s">
        <v>160</v>
      </c>
      <c r="C49" s="698"/>
      <c r="D49" s="698"/>
      <c r="E49" s="698"/>
      <c r="F49" s="698"/>
      <c r="G49" s="698"/>
      <c r="H49" s="698"/>
      <c r="I49" s="698"/>
    </row>
    <row r="50" spans="2:10" s="28" customFormat="1" x14ac:dyDescent="0.25">
      <c r="B50" s="341" t="s">
        <v>161</v>
      </c>
      <c r="C50" s="547"/>
      <c r="D50" s="547"/>
      <c r="E50" s="547"/>
      <c r="F50" s="547"/>
      <c r="G50" s="547"/>
      <c r="H50" s="547"/>
      <c r="I50" s="547"/>
    </row>
    <row r="51" spans="2:10" s="28" customFormat="1" x14ac:dyDescent="0.25">
      <c r="B51" s="323" t="s">
        <v>162</v>
      </c>
      <c r="C51" s="547"/>
      <c r="D51" s="547"/>
      <c r="E51" s="547"/>
      <c r="F51" s="547"/>
      <c r="G51" s="547"/>
      <c r="H51" s="547"/>
      <c r="I51" s="547"/>
    </row>
    <row r="52" spans="2:10" s="28" customFormat="1" x14ac:dyDescent="0.25">
      <c r="B52" s="323" t="s">
        <v>163</v>
      </c>
      <c r="C52" s="547"/>
      <c r="D52" s="547"/>
      <c r="E52" s="547"/>
      <c r="F52" s="547"/>
      <c r="G52" s="547"/>
      <c r="H52" s="547"/>
      <c r="I52" s="547"/>
    </row>
    <row r="53" spans="2:10" s="28" customFormat="1" x14ac:dyDescent="0.25">
      <c r="B53" s="323" t="s">
        <v>164</v>
      </c>
      <c r="C53" s="547"/>
      <c r="D53" s="547"/>
      <c r="E53" s="547"/>
      <c r="F53" s="547"/>
      <c r="G53" s="547"/>
      <c r="H53" s="547"/>
      <c r="I53" s="547"/>
    </row>
    <row r="54" spans="2:10" s="28" customFormat="1" ht="18" customHeight="1" x14ac:dyDescent="0.25">
      <c r="B54" s="323" t="s">
        <v>165</v>
      </c>
      <c r="C54" s="547"/>
      <c r="D54" s="547"/>
      <c r="E54" s="547"/>
      <c r="F54" s="547"/>
      <c r="G54" s="547"/>
      <c r="H54" s="547"/>
      <c r="I54" s="547"/>
    </row>
    <row r="55" spans="2:10" s="28" customFormat="1" ht="18" customHeight="1" x14ac:dyDescent="0.25">
      <c r="B55" s="323" t="s">
        <v>166</v>
      </c>
      <c r="C55" s="547"/>
      <c r="D55" s="547"/>
      <c r="E55" s="547"/>
      <c r="F55" s="547"/>
      <c r="G55" s="547"/>
      <c r="H55" s="547"/>
      <c r="I55" s="547"/>
    </row>
    <row r="56" spans="2:10" s="28" customFormat="1" ht="21" x14ac:dyDescent="0.35">
      <c r="B56" s="61"/>
      <c r="C56" s="62"/>
      <c r="D56" s="62"/>
      <c r="E56" s="62"/>
      <c r="F56" s="220"/>
      <c r="G56" s="62"/>
      <c r="H56" s="220"/>
      <c r="I56" s="62"/>
    </row>
    <row r="57" spans="2:10" s="28" customFormat="1" x14ac:dyDescent="0.25">
      <c r="B57" s="341" t="s">
        <v>168</v>
      </c>
      <c r="C57" s="673"/>
      <c r="D57" s="673"/>
      <c r="E57" s="673"/>
      <c r="F57" s="673"/>
      <c r="G57" s="673"/>
      <c r="H57" s="673"/>
      <c r="I57" s="673"/>
    </row>
    <row r="58" spans="2:10" s="28" customFormat="1" x14ac:dyDescent="0.25">
      <c r="B58" s="341" t="s">
        <v>160</v>
      </c>
      <c r="C58" s="674"/>
      <c r="D58" s="674"/>
      <c r="E58" s="674"/>
      <c r="F58" s="674"/>
      <c r="G58" s="674"/>
      <c r="H58" s="674"/>
      <c r="I58" s="674"/>
    </row>
    <row r="59" spans="2:10" s="28" customFormat="1" x14ac:dyDescent="0.25">
      <c r="B59" s="341" t="s">
        <v>161</v>
      </c>
      <c r="C59" s="673"/>
      <c r="D59" s="673"/>
      <c r="E59" s="673"/>
      <c r="F59" s="673"/>
      <c r="G59" s="673"/>
      <c r="H59" s="673"/>
      <c r="I59" s="673"/>
    </row>
    <row r="60" spans="2:10" s="28" customFormat="1" x14ac:dyDescent="0.25">
      <c r="B60" s="323" t="s">
        <v>162</v>
      </c>
      <c r="C60" s="673"/>
      <c r="D60" s="673"/>
      <c r="E60" s="673"/>
      <c r="F60" s="673"/>
      <c r="G60" s="673"/>
      <c r="H60" s="673"/>
      <c r="I60" s="673"/>
    </row>
    <row r="61" spans="2:10" s="28" customFormat="1" ht="15" customHeight="1" x14ac:dyDescent="0.25">
      <c r="B61" s="323" t="s">
        <v>163</v>
      </c>
      <c r="C61" s="673"/>
      <c r="D61" s="673"/>
      <c r="E61" s="673"/>
      <c r="F61" s="673"/>
      <c r="G61" s="673"/>
      <c r="H61" s="673"/>
      <c r="I61" s="673"/>
      <c r="J61" s="38"/>
    </row>
    <row r="62" spans="2:10" s="28" customFormat="1" x14ac:dyDescent="0.25">
      <c r="B62" s="323" t="s">
        <v>164</v>
      </c>
      <c r="C62" s="673"/>
      <c r="D62" s="673"/>
      <c r="E62" s="673"/>
      <c r="F62" s="673"/>
      <c r="G62" s="673"/>
      <c r="H62" s="673"/>
      <c r="I62" s="673"/>
    </row>
    <row r="63" spans="2:10" s="28" customFormat="1" x14ac:dyDescent="0.25">
      <c r="B63" s="323" t="s">
        <v>165</v>
      </c>
      <c r="C63" s="673"/>
      <c r="D63" s="673"/>
      <c r="E63" s="673"/>
      <c r="F63" s="673"/>
      <c r="G63" s="673"/>
      <c r="H63" s="673"/>
      <c r="I63" s="673"/>
    </row>
    <row r="64" spans="2:10" s="28" customFormat="1" x14ac:dyDescent="0.25">
      <c r="B64" s="323" t="s">
        <v>166</v>
      </c>
      <c r="C64" s="673"/>
      <c r="D64" s="673"/>
      <c r="E64" s="673"/>
      <c r="F64" s="673"/>
      <c r="G64" s="673"/>
      <c r="H64" s="673"/>
      <c r="I64" s="673"/>
    </row>
    <row r="65" spans="2:10" s="28" customFormat="1" ht="21" x14ac:dyDescent="0.35">
      <c r="B65" s="61"/>
      <c r="C65" s="62"/>
      <c r="D65" s="62"/>
      <c r="E65" s="62"/>
      <c r="F65" s="220"/>
      <c r="G65" s="62"/>
      <c r="H65" s="220"/>
      <c r="I65" s="62"/>
    </row>
    <row r="66" spans="2:10" s="28" customFormat="1" x14ac:dyDescent="0.25">
      <c r="B66" s="341" t="s">
        <v>169</v>
      </c>
      <c r="C66" s="673"/>
      <c r="D66" s="673"/>
      <c r="E66" s="673"/>
      <c r="F66" s="673"/>
      <c r="G66" s="673"/>
      <c r="H66" s="673"/>
      <c r="I66" s="673"/>
    </row>
    <row r="67" spans="2:10" s="28" customFormat="1" ht="18" customHeight="1" x14ac:dyDescent="0.25">
      <c r="B67" s="341" t="s">
        <v>160</v>
      </c>
      <c r="C67" s="674"/>
      <c r="D67" s="674"/>
      <c r="E67" s="674"/>
      <c r="F67" s="674"/>
      <c r="G67" s="674"/>
      <c r="H67" s="674"/>
      <c r="I67" s="674"/>
    </row>
    <row r="68" spans="2:10" s="28" customFormat="1" x14ac:dyDescent="0.25">
      <c r="B68" s="341" t="s">
        <v>161</v>
      </c>
      <c r="C68" s="673"/>
      <c r="D68" s="673"/>
      <c r="E68" s="673"/>
      <c r="F68" s="673"/>
      <c r="G68" s="673"/>
      <c r="H68" s="673"/>
      <c r="I68" s="673"/>
    </row>
    <row r="69" spans="2:10" s="28" customFormat="1" x14ac:dyDescent="0.25">
      <c r="B69" s="323" t="s">
        <v>162</v>
      </c>
      <c r="C69" s="673"/>
      <c r="D69" s="673"/>
      <c r="E69" s="673"/>
      <c r="F69" s="673"/>
      <c r="G69" s="673"/>
      <c r="H69" s="673"/>
      <c r="I69" s="673"/>
    </row>
    <row r="70" spans="2:10" s="28" customFormat="1" ht="15" customHeight="1" x14ac:dyDescent="0.25">
      <c r="B70" s="323" t="s">
        <v>163</v>
      </c>
      <c r="C70" s="673"/>
      <c r="D70" s="673"/>
      <c r="E70" s="673"/>
      <c r="F70" s="673"/>
      <c r="G70" s="673"/>
      <c r="H70" s="673"/>
      <c r="I70" s="673"/>
    </row>
    <row r="71" spans="2:10" s="28" customFormat="1" x14ac:dyDescent="0.25">
      <c r="B71" s="323" t="s">
        <v>164</v>
      </c>
      <c r="C71" s="673"/>
      <c r="D71" s="673"/>
      <c r="E71" s="673"/>
      <c r="F71" s="673"/>
      <c r="G71" s="673"/>
      <c r="H71" s="673"/>
      <c r="I71" s="673"/>
    </row>
    <row r="72" spans="2:10" s="28" customFormat="1" x14ac:dyDescent="0.25">
      <c r="B72" s="323" t="s">
        <v>165</v>
      </c>
      <c r="C72" s="673"/>
      <c r="D72" s="673"/>
      <c r="E72" s="673"/>
      <c r="F72" s="673"/>
      <c r="G72" s="673"/>
      <c r="H72" s="673"/>
      <c r="I72" s="673"/>
    </row>
    <row r="73" spans="2:10" s="28" customFormat="1" ht="15" customHeight="1" x14ac:dyDescent="0.25">
      <c r="B73" s="323" t="s">
        <v>166</v>
      </c>
      <c r="C73" s="673"/>
      <c r="D73" s="673"/>
      <c r="E73" s="673"/>
      <c r="F73" s="673"/>
      <c r="G73" s="673"/>
      <c r="H73" s="673"/>
      <c r="I73" s="673"/>
      <c r="J73" s="38"/>
    </row>
    <row r="74" spans="2:10" s="28" customFormat="1" ht="21" x14ac:dyDescent="0.35">
      <c r="B74" s="61"/>
      <c r="C74" s="62"/>
      <c r="D74" s="62"/>
      <c r="E74" s="62"/>
      <c r="F74" s="220"/>
      <c r="G74" s="62"/>
      <c r="H74" s="220"/>
      <c r="I74" s="62"/>
    </row>
    <row r="75" spans="2:10" s="28" customFormat="1" x14ac:dyDescent="0.25">
      <c r="B75" s="341" t="s">
        <v>170</v>
      </c>
      <c r="C75" s="673"/>
      <c r="D75" s="673"/>
      <c r="E75" s="673"/>
      <c r="F75" s="673"/>
      <c r="G75" s="673"/>
      <c r="H75" s="673"/>
      <c r="I75" s="673"/>
    </row>
    <row r="76" spans="2:10" s="28" customFormat="1" x14ac:dyDescent="0.25">
      <c r="B76" s="341" t="s">
        <v>160</v>
      </c>
      <c r="C76" s="674"/>
      <c r="D76" s="674"/>
      <c r="E76" s="674"/>
      <c r="F76" s="674"/>
      <c r="G76" s="674"/>
      <c r="H76" s="674"/>
      <c r="I76" s="674"/>
    </row>
    <row r="77" spans="2:10" s="28" customFormat="1" x14ac:dyDescent="0.25">
      <c r="B77" s="341" t="s">
        <v>161</v>
      </c>
      <c r="C77" s="673"/>
      <c r="D77" s="673"/>
      <c r="E77" s="673"/>
      <c r="F77" s="673"/>
      <c r="G77" s="673"/>
      <c r="H77" s="673"/>
      <c r="I77" s="673"/>
    </row>
    <row r="78" spans="2:10" s="28" customFormat="1" x14ac:dyDescent="0.25">
      <c r="B78" s="323" t="s">
        <v>162</v>
      </c>
      <c r="C78" s="673"/>
      <c r="D78" s="673"/>
      <c r="E78" s="673"/>
      <c r="F78" s="673"/>
      <c r="G78" s="673"/>
      <c r="H78" s="673"/>
      <c r="I78" s="673"/>
    </row>
    <row r="79" spans="2:10" s="28" customFormat="1" x14ac:dyDescent="0.25">
      <c r="B79" s="323" t="s">
        <v>163</v>
      </c>
      <c r="C79" s="673"/>
      <c r="D79" s="673"/>
      <c r="E79" s="673"/>
      <c r="F79" s="673"/>
      <c r="G79" s="673"/>
      <c r="H79" s="673"/>
      <c r="I79" s="673"/>
    </row>
    <row r="80" spans="2:10" s="28" customFormat="1" x14ac:dyDescent="0.25">
      <c r="B80" s="323" t="s">
        <v>164</v>
      </c>
      <c r="C80" s="673"/>
      <c r="D80" s="673"/>
      <c r="E80" s="673"/>
      <c r="F80" s="673"/>
      <c r="G80" s="673"/>
      <c r="H80" s="673"/>
      <c r="I80" s="673"/>
    </row>
    <row r="81" spans="2:10" s="28" customFormat="1" x14ac:dyDescent="0.25">
      <c r="B81" s="323" t="s">
        <v>165</v>
      </c>
      <c r="C81" s="673"/>
      <c r="D81" s="673"/>
      <c r="E81" s="673"/>
      <c r="F81" s="673"/>
      <c r="G81" s="673"/>
      <c r="H81" s="673"/>
      <c r="I81" s="673"/>
    </row>
    <row r="82" spans="2:10" s="28" customFormat="1" ht="25.5" customHeight="1" x14ac:dyDescent="0.25">
      <c r="B82" s="323" t="s">
        <v>166</v>
      </c>
      <c r="C82" s="673"/>
      <c r="D82" s="673"/>
      <c r="E82" s="673"/>
      <c r="F82" s="673"/>
      <c r="G82" s="673"/>
      <c r="H82" s="673"/>
      <c r="I82" s="673"/>
    </row>
    <row r="83" spans="2:10" s="28" customFormat="1" ht="21" x14ac:dyDescent="0.35">
      <c r="B83" s="61"/>
      <c r="C83" s="62"/>
      <c r="D83" s="62"/>
      <c r="E83" s="62"/>
      <c r="F83" s="220"/>
      <c r="G83" s="62"/>
      <c r="H83" s="220"/>
      <c r="I83" s="62"/>
    </row>
    <row r="84" spans="2:10" s="28" customFormat="1" x14ac:dyDescent="0.25">
      <c r="B84" s="341" t="s">
        <v>171</v>
      </c>
      <c r="C84" s="673"/>
      <c r="D84" s="673"/>
      <c r="E84" s="673"/>
      <c r="F84" s="673"/>
      <c r="G84" s="673"/>
      <c r="H84" s="673"/>
      <c r="I84" s="673"/>
    </row>
    <row r="85" spans="2:10" s="28" customFormat="1" ht="15" customHeight="1" x14ac:dyDescent="0.25">
      <c r="B85" s="341" t="s">
        <v>160</v>
      </c>
      <c r="C85" s="674"/>
      <c r="D85" s="674"/>
      <c r="E85" s="674"/>
      <c r="F85" s="674"/>
      <c r="G85" s="674"/>
      <c r="H85" s="674"/>
      <c r="I85" s="674"/>
      <c r="J85" s="38"/>
    </row>
    <row r="86" spans="2:10" s="28" customFormat="1" x14ac:dyDescent="0.25">
      <c r="B86" s="341" t="s">
        <v>161</v>
      </c>
      <c r="C86" s="673"/>
      <c r="D86" s="673"/>
      <c r="E86" s="673"/>
      <c r="F86" s="673"/>
      <c r="G86" s="673"/>
      <c r="H86" s="673"/>
      <c r="I86" s="673"/>
    </row>
    <row r="87" spans="2:10" s="28" customFormat="1" x14ac:dyDescent="0.25">
      <c r="B87" s="323" t="s">
        <v>162</v>
      </c>
      <c r="C87" s="673"/>
      <c r="D87" s="673"/>
      <c r="E87" s="673"/>
      <c r="F87" s="673"/>
      <c r="G87" s="673"/>
      <c r="H87" s="673"/>
      <c r="I87" s="673"/>
    </row>
    <row r="88" spans="2:10" s="28" customFormat="1" x14ac:dyDescent="0.25">
      <c r="B88" s="323" t="s">
        <v>163</v>
      </c>
      <c r="C88" s="673"/>
      <c r="D88" s="673"/>
      <c r="E88" s="673"/>
      <c r="F88" s="673"/>
      <c r="G88" s="673"/>
      <c r="H88" s="673"/>
      <c r="I88" s="673"/>
    </row>
    <row r="89" spans="2:10" s="28" customFormat="1" x14ac:dyDescent="0.25">
      <c r="B89" s="323" t="s">
        <v>164</v>
      </c>
      <c r="C89" s="673"/>
      <c r="D89" s="673"/>
      <c r="E89" s="673"/>
      <c r="F89" s="673"/>
      <c r="G89" s="673"/>
      <c r="H89" s="673"/>
      <c r="I89" s="673"/>
    </row>
    <row r="90" spans="2:10" s="28" customFormat="1" x14ac:dyDescent="0.25">
      <c r="B90" s="323" t="s">
        <v>165</v>
      </c>
      <c r="C90" s="673"/>
      <c r="D90" s="673"/>
      <c r="E90" s="673"/>
      <c r="F90" s="673"/>
      <c r="G90" s="673"/>
      <c r="H90" s="673"/>
      <c r="I90" s="673"/>
    </row>
    <row r="91" spans="2:10" s="28" customFormat="1" ht="18" customHeight="1" x14ac:dyDescent="0.25">
      <c r="B91" s="323" t="s">
        <v>166</v>
      </c>
      <c r="C91" s="673"/>
      <c r="D91" s="673"/>
      <c r="E91" s="673"/>
      <c r="F91" s="673"/>
      <c r="G91" s="673"/>
      <c r="H91" s="673"/>
      <c r="I91" s="673"/>
    </row>
    <row r="92" spans="2:10" s="28" customFormat="1" ht="21" x14ac:dyDescent="0.35">
      <c r="B92" s="61"/>
      <c r="C92" s="61"/>
      <c r="D92" s="61"/>
      <c r="E92" s="61"/>
      <c r="F92" s="221"/>
      <c r="G92" s="61"/>
      <c r="H92" s="221"/>
      <c r="I92" s="61"/>
    </row>
    <row r="93" spans="2:10" s="28" customFormat="1" x14ac:dyDescent="0.25">
      <c r="B93" s="341" t="s">
        <v>172</v>
      </c>
      <c r="C93" s="673"/>
      <c r="D93" s="673"/>
      <c r="E93" s="673"/>
      <c r="F93" s="673"/>
      <c r="G93" s="673"/>
      <c r="H93" s="673"/>
      <c r="I93" s="673"/>
    </row>
    <row r="94" spans="2:10" s="28" customFormat="1" ht="15" customHeight="1" x14ac:dyDescent="0.25">
      <c r="B94" s="341" t="s">
        <v>160</v>
      </c>
      <c r="C94" s="674"/>
      <c r="D94" s="674"/>
      <c r="E94" s="674"/>
      <c r="F94" s="674"/>
      <c r="G94" s="674"/>
      <c r="H94" s="674"/>
      <c r="I94" s="674"/>
      <c r="J94" s="38"/>
    </row>
    <row r="95" spans="2:10" s="28" customFormat="1" x14ac:dyDescent="0.25">
      <c r="B95" s="341" t="s">
        <v>161</v>
      </c>
      <c r="C95" s="673"/>
      <c r="D95" s="673"/>
      <c r="E95" s="673"/>
      <c r="F95" s="673"/>
      <c r="G95" s="673"/>
      <c r="H95" s="673"/>
      <c r="I95" s="673"/>
    </row>
    <row r="96" spans="2:10" s="28" customFormat="1" x14ac:dyDescent="0.25">
      <c r="B96" s="323" t="s">
        <v>162</v>
      </c>
      <c r="C96" s="673"/>
      <c r="D96" s="673"/>
      <c r="E96" s="673"/>
      <c r="F96" s="673"/>
      <c r="G96" s="673"/>
      <c r="H96" s="673"/>
      <c r="I96" s="673"/>
    </row>
    <row r="97" spans="2:10" s="28" customFormat="1" x14ac:dyDescent="0.25">
      <c r="B97" s="323" t="s">
        <v>163</v>
      </c>
      <c r="C97" s="673"/>
      <c r="D97" s="673"/>
      <c r="E97" s="673"/>
      <c r="F97" s="673"/>
      <c r="G97" s="673"/>
      <c r="H97" s="673"/>
      <c r="I97" s="673"/>
    </row>
    <row r="98" spans="2:10" s="28" customFormat="1" x14ac:dyDescent="0.25">
      <c r="B98" s="323" t="s">
        <v>164</v>
      </c>
      <c r="C98" s="673"/>
      <c r="D98" s="673"/>
      <c r="E98" s="673"/>
      <c r="F98" s="673"/>
      <c r="G98" s="673"/>
      <c r="H98" s="673"/>
      <c r="I98" s="673"/>
    </row>
    <row r="99" spans="2:10" s="28" customFormat="1" x14ac:dyDescent="0.25">
      <c r="B99" s="323" t="s">
        <v>165</v>
      </c>
      <c r="C99" s="673"/>
      <c r="D99" s="673"/>
      <c r="E99" s="673"/>
      <c r="F99" s="673"/>
      <c r="G99" s="673"/>
      <c r="H99" s="673"/>
      <c r="I99" s="673"/>
    </row>
    <row r="100" spans="2:10" s="28" customFormat="1" ht="18" customHeight="1" x14ac:dyDescent="0.25">
      <c r="B100" s="323" t="s">
        <v>166</v>
      </c>
      <c r="C100" s="673"/>
      <c r="D100" s="673"/>
      <c r="E100" s="673"/>
      <c r="F100" s="673"/>
      <c r="G100" s="673"/>
      <c r="H100" s="673"/>
      <c r="I100" s="673"/>
    </row>
    <row r="101" spans="2:10" s="28" customFormat="1" ht="21" x14ac:dyDescent="0.35">
      <c r="B101" s="61"/>
      <c r="C101" s="61"/>
      <c r="D101" s="61"/>
      <c r="E101" s="61"/>
      <c r="F101" s="221"/>
      <c r="G101" s="61"/>
      <c r="H101" s="221"/>
      <c r="I101" s="61"/>
    </row>
    <row r="102" spans="2:10" s="28" customFormat="1" x14ac:dyDescent="0.25">
      <c r="B102" s="341" t="s">
        <v>173</v>
      </c>
      <c r="C102" s="673"/>
      <c r="D102" s="673"/>
      <c r="E102" s="673"/>
      <c r="F102" s="673"/>
      <c r="G102" s="673"/>
      <c r="H102" s="673"/>
      <c r="I102" s="673"/>
    </row>
    <row r="103" spans="2:10" s="28" customFormat="1" ht="15" customHeight="1" x14ac:dyDescent="0.25">
      <c r="B103" s="341" t="s">
        <v>160</v>
      </c>
      <c r="C103" s="674"/>
      <c r="D103" s="674"/>
      <c r="E103" s="674"/>
      <c r="F103" s="674"/>
      <c r="G103" s="674"/>
      <c r="H103" s="674"/>
      <c r="I103" s="674"/>
      <c r="J103" s="38"/>
    </row>
    <row r="104" spans="2:10" s="28" customFormat="1" x14ac:dyDescent="0.25">
      <c r="B104" s="341" t="s">
        <v>161</v>
      </c>
      <c r="C104" s="673"/>
      <c r="D104" s="673"/>
      <c r="E104" s="673"/>
      <c r="F104" s="673"/>
      <c r="G104" s="673"/>
      <c r="H104" s="673"/>
      <c r="I104" s="673"/>
    </row>
    <row r="105" spans="2:10" s="28" customFormat="1" x14ac:dyDescent="0.25">
      <c r="B105" s="323" t="s">
        <v>162</v>
      </c>
      <c r="C105" s="673"/>
      <c r="D105" s="673"/>
      <c r="E105" s="673"/>
      <c r="F105" s="673"/>
      <c r="G105" s="673"/>
      <c r="H105" s="673"/>
      <c r="I105" s="673"/>
    </row>
    <row r="106" spans="2:10" s="28" customFormat="1" x14ac:dyDescent="0.25">
      <c r="B106" s="323" t="s">
        <v>163</v>
      </c>
      <c r="C106" s="673"/>
      <c r="D106" s="673"/>
      <c r="E106" s="673"/>
      <c r="F106" s="673"/>
      <c r="G106" s="673"/>
      <c r="H106" s="673"/>
      <c r="I106" s="673"/>
    </row>
    <row r="107" spans="2:10" s="28" customFormat="1" x14ac:dyDescent="0.25">
      <c r="B107" s="323" t="s">
        <v>164</v>
      </c>
      <c r="C107" s="673"/>
      <c r="D107" s="673"/>
      <c r="E107" s="673"/>
      <c r="F107" s="673"/>
      <c r="G107" s="673"/>
      <c r="H107" s="673"/>
      <c r="I107" s="673"/>
    </row>
    <row r="108" spans="2:10" s="28" customFormat="1" x14ac:dyDescent="0.25">
      <c r="B108" s="323" t="s">
        <v>165</v>
      </c>
      <c r="C108" s="673"/>
      <c r="D108" s="673"/>
      <c r="E108" s="673"/>
      <c r="F108" s="673"/>
      <c r="G108" s="673"/>
      <c r="H108" s="673"/>
      <c r="I108" s="673"/>
    </row>
    <row r="109" spans="2:10" s="28" customFormat="1" ht="18" customHeight="1" x14ac:dyDescent="0.25">
      <c r="B109" s="323" t="s">
        <v>166</v>
      </c>
      <c r="C109" s="673"/>
      <c r="D109" s="673"/>
      <c r="E109" s="673"/>
      <c r="F109" s="673"/>
      <c r="G109" s="673"/>
      <c r="H109" s="673"/>
      <c r="I109" s="673"/>
    </row>
    <row r="110" spans="2:10" s="28" customFormat="1" ht="21" x14ac:dyDescent="0.35">
      <c r="B110" s="61"/>
      <c r="C110" s="61"/>
      <c r="D110" s="61"/>
      <c r="E110" s="61"/>
      <c r="F110" s="221"/>
      <c r="G110" s="61"/>
      <c r="H110" s="221"/>
      <c r="I110" s="61"/>
    </row>
    <row r="111" spans="2:10" s="28" customFormat="1" x14ac:dyDescent="0.25">
      <c r="B111" s="341" t="s">
        <v>174</v>
      </c>
      <c r="C111" s="673"/>
      <c r="D111" s="673"/>
      <c r="E111" s="673"/>
      <c r="F111" s="673"/>
      <c r="G111" s="673"/>
      <c r="H111" s="673"/>
      <c r="I111" s="673"/>
    </row>
    <row r="112" spans="2:10" s="28" customFormat="1" ht="15" customHeight="1" x14ac:dyDescent="0.25">
      <c r="B112" s="341" t="s">
        <v>160</v>
      </c>
      <c r="C112" s="674"/>
      <c r="D112" s="674"/>
      <c r="E112" s="674"/>
      <c r="F112" s="674"/>
      <c r="G112" s="674"/>
      <c r="H112" s="674"/>
      <c r="I112" s="674"/>
      <c r="J112" s="38"/>
    </row>
    <row r="113" spans="2:10" s="28" customFormat="1" x14ac:dyDescent="0.25">
      <c r="B113" s="341" t="s">
        <v>161</v>
      </c>
      <c r="C113" s="673"/>
      <c r="D113" s="673"/>
      <c r="E113" s="673"/>
      <c r="F113" s="673"/>
      <c r="G113" s="673"/>
      <c r="H113" s="673"/>
      <c r="I113" s="673"/>
    </row>
    <row r="114" spans="2:10" s="28" customFormat="1" x14ac:dyDescent="0.25">
      <c r="B114" s="323" t="s">
        <v>162</v>
      </c>
      <c r="C114" s="673"/>
      <c r="D114" s="673"/>
      <c r="E114" s="673"/>
      <c r="F114" s="673"/>
      <c r="G114" s="673"/>
      <c r="H114" s="673"/>
      <c r="I114" s="673"/>
    </row>
    <row r="115" spans="2:10" s="28" customFormat="1" x14ac:dyDescent="0.25">
      <c r="B115" s="323" t="s">
        <v>163</v>
      </c>
      <c r="C115" s="673"/>
      <c r="D115" s="673"/>
      <c r="E115" s="673"/>
      <c r="F115" s="673"/>
      <c r="G115" s="673"/>
      <c r="H115" s="673"/>
      <c r="I115" s="673"/>
    </row>
    <row r="116" spans="2:10" s="28" customFormat="1" x14ac:dyDescent="0.25">
      <c r="B116" s="323" t="s">
        <v>164</v>
      </c>
      <c r="C116" s="673"/>
      <c r="D116" s="673"/>
      <c r="E116" s="673"/>
      <c r="F116" s="673"/>
      <c r="G116" s="673"/>
      <c r="H116" s="673"/>
      <c r="I116" s="673"/>
    </row>
    <row r="117" spans="2:10" s="28" customFormat="1" x14ac:dyDescent="0.25">
      <c r="B117" s="323" t="s">
        <v>165</v>
      </c>
      <c r="C117" s="673"/>
      <c r="D117" s="673"/>
      <c r="E117" s="673"/>
      <c r="F117" s="673"/>
      <c r="G117" s="673"/>
      <c r="H117" s="673"/>
      <c r="I117" s="673"/>
    </row>
    <row r="118" spans="2:10" s="28" customFormat="1" ht="18" customHeight="1" x14ac:dyDescent="0.25">
      <c r="B118" s="323" t="s">
        <v>166</v>
      </c>
      <c r="C118" s="673"/>
      <c r="D118" s="673"/>
      <c r="E118" s="673"/>
      <c r="F118" s="673"/>
      <c r="G118" s="673"/>
      <c r="H118" s="673"/>
      <c r="I118" s="673"/>
    </row>
    <row r="119" spans="2:10" s="28" customFormat="1" ht="21" x14ac:dyDescent="0.35">
      <c r="B119" s="61"/>
      <c r="C119" s="61"/>
      <c r="D119" s="61"/>
      <c r="E119" s="61"/>
      <c r="F119" s="221"/>
      <c r="G119" s="61"/>
      <c r="H119" s="221"/>
      <c r="I119" s="61"/>
    </row>
    <row r="120" spans="2:10" s="28" customFormat="1" x14ac:dyDescent="0.25">
      <c r="B120" s="341" t="s">
        <v>175</v>
      </c>
      <c r="C120" s="673"/>
      <c r="D120" s="673"/>
      <c r="E120" s="673"/>
      <c r="F120" s="673"/>
      <c r="G120" s="673"/>
      <c r="H120" s="673"/>
      <c r="I120" s="673"/>
    </row>
    <row r="121" spans="2:10" s="28" customFormat="1" ht="15" customHeight="1" x14ac:dyDescent="0.25">
      <c r="B121" s="341" t="s">
        <v>160</v>
      </c>
      <c r="C121" s="674"/>
      <c r="D121" s="674"/>
      <c r="E121" s="674"/>
      <c r="F121" s="674"/>
      <c r="G121" s="674"/>
      <c r="H121" s="674"/>
      <c r="I121" s="674"/>
      <c r="J121" s="38"/>
    </row>
    <row r="122" spans="2:10" s="28" customFormat="1" x14ac:dyDescent="0.25">
      <c r="B122" s="341" t="s">
        <v>161</v>
      </c>
      <c r="C122" s="673"/>
      <c r="D122" s="673"/>
      <c r="E122" s="673"/>
      <c r="F122" s="673"/>
      <c r="G122" s="673"/>
      <c r="H122" s="673"/>
      <c r="I122" s="673"/>
    </row>
    <row r="123" spans="2:10" s="28" customFormat="1" x14ac:dyDescent="0.25">
      <c r="B123" s="323" t="s">
        <v>162</v>
      </c>
      <c r="C123" s="673"/>
      <c r="D123" s="673"/>
      <c r="E123" s="673"/>
      <c r="F123" s="673"/>
      <c r="G123" s="673"/>
      <c r="H123" s="673"/>
      <c r="I123" s="673"/>
    </row>
    <row r="124" spans="2:10" s="28" customFormat="1" x14ac:dyDescent="0.25">
      <c r="B124" s="323" t="s">
        <v>163</v>
      </c>
      <c r="C124" s="673"/>
      <c r="D124" s="673"/>
      <c r="E124" s="673"/>
      <c r="F124" s="673"/>
      <c r="G124" s="673"/>
      <c r="H124" s="673"/>
      <c r="I124" s="673"/>
    </row>
    <row r="125" spans="2:10" s="28" customFormat="1" x14ac:dyDescent="0.25">
      <c r="B125" s="323" t="s">
        <v>164</v>
      </c>
      <c r="C125" s="673"/>
      <c r="D125" s="673"/>
      <c r="E125" s="673"/>
      <c r="F125" s="673"/>
      <c r="G125" s="673"/>
      <c r="H125" s="673"/>
      <c r="I125" s="673"/>
    </row>
    <row r="126" spans="2:10" s="28" customFormat="1" x14ac:dyDescent="0.25">
      <c r="B126" s="323" t="s">
        <v>165</v>
      </c>
      <c r="C126" s="673"/>
      <c r="D126" s="673"/>
      <c r="E126" s="673"/>
      <c r="F126" s="673"/>
      <c r="G126" s="673"/>
      <c r="H126" s="673"/>
      <c r="I126" s="673"/>
    </row>
    <row r="127" spans="2:10" s="28" customFormat="1" ht="18" customHeight="1" x14ac:dyDescent="0.25">
      <c r="B127" s="323" t="s">
        <v>166</v>
      </c>
      <c r="C127" s="673"/>
      <c r="D127" s="673"/>
      <c r="E127" s="673"/>
      <c r="F127" s="673"/>
      <c r="G127" s="673"/>
      <c r="H127" s="673"/>
      <c r="I127" s="673"/>
    </row>
    <row r="128" spans="2:10" s="28" customFormat="1" ht="21" x14ac:dyDescent="0.35">
      <c r="B128" s="61"/>
      <c r="C128" s="61"/>
      <c r="D128" s="61"/>
      <c r="E128" s="61"/>
      <c r="F128" s="221"/>
      <c r="G128" s="61"/>
      <c r="H128" s="221"/>
      <c r="I128" s="61"/>
    </row>
    <row r="129" spans="2:10" s="28" customFormat="1" x14ac:dyDescent="0.25">
      <c r="B129" s="341" t="s">
        <v>176</v>
      </c>
      <c r="C129" s="673"/>
      <c r="D129" s="673"/>
      <c r="E129" s="673"/>
      <c r="F129" s="673"/>
      <c r="G129" s="673"/>
      <c r="H129" s="673"/>
      <c r="I129" s="673"/>
    </row>
    <row r="130" spans="2:10" s="28" customFormat="1" ht="15" customHeight="1" x14ac:dyDescent="0.25">
      <c r="B130" s="341" t="s">
        <v>160</v>
      </c>
      <c r="C130" s="674"/>
      <c r="D130" s="674"/>
      <c r="E130" s="674"/>
      <c r="F130" s="674"/>
      <c r="G130" s="674"/>
      <c r="H130" s="674"/>
      <c r="I130" s="674"/>
      <c r="J130" s="38"/>
    </row>
    <row r="131" spans="2:10" s="28" customFormat="1" x14ac:dyDescent="0.25">
      <c r="B131" s="341" t="s">
        <v>161</v>
      </c>
      <c r="C131" s="673"/>
      <c r="D131" s="673"/>
      <c r="E131" s="673"/>
      <c r="F131" s="673"/>
      <c r="G131" s="673"/>
      <c r="H131" s="673"/>
      <c r="I131" s="673"/>
    </row>
    <row r="132" spans="2:10" s="28" customFormat="1" x14ac:dyDescent="0.25">
      <c r="B132" s="323" t="s">
        <v>162</v>
      </c>
      <c r="C132" s="673"/>
      <c r="D132" s="673"/>
      <c r="E132" s="673"/>
      <c r="F132" s="673"/>
      <c r="G132" s="673"/>
      <c r="H132" s="673"/>
      <c r="I132" s="673"/>
    </row>
    <row r="133" spans="2:10" s="28" customFormat="1" x14ac:dyDescent="0.25">
      <c r="B133" s="323" t="s">
        <v>163</v>
      </c>
      <c r="C133" s="673"/>
      <c r="D133" s="673"/>
      <c r="E133" s="673"/>
      <c r="F133" s="673"/>
      <c r="G133" s="673"/>
      <c r="H133" s="673"/>
      <c r="I133" s="673"/>
    </row>
    <row r="134" spans="2:10" s="28" customFormat="1" x14ac:dyDescent="0.25">
      <c r="B134" s="323" t="s">
        <v>164</v>
      </c>
      <c r="C134" s="673"/>
      <c r="D134" s="673"/>
      <c r="E134" s="673"/>
      <c r="F134" s="673"/>
      <c r="G134" s="673"/>
      <c r="H134" s="673"/>
      <c r="I134" s="673"/>
    </row>
    <row r="135" spans="2:10" s="28" customFormat="1" x14ac:dyDescent="0.25">
      <c r="B135" s="323" t="s">
        <v>165</v>
      </c>
      <c r="C135" s="673"/>
      <c r="D135" s="673"/>
      <c r="E135" s="673"/>
      <c r="F135" s="673"/>
      <c r="G135" s="673"/>
      <c r="H135" s="673"/>
      <c r="I135" s="673"/>
    </row>
    <row r="136" spans="2:10" s="28" customFormat="1" ht="18" customHeight="1" x14ac:dyDescent="0.25">
      <c r="B136" s="323" t="s">
        <v>166</v>
      </c>
      <c r="C136" s="673"/>
      <c r="D136" s="673"/>
      <c r="E136" s="673"/>
      <c r="F136" s="673"/>
      <c r="G136" s="673"/>
      <c r="H136" s="673"/>
      <c r="I136" s="673"/>
    </row>
    <row r="137" spans="2:10" s="28" customFormat="1" ht="21" x14ac:dyDescent="0.35">
      <c r="B137" s="61"/>
      <c r="C137" s="61"/>
      <c r="D137" s="61"/>
      <c r="E137" s="61"/>
      <c r="F137" s="221"/>
      <c r="G137" s="61"/>
      <c r="H137" s="221"/>
      <c r="I137" s="61"/>
    </row>
    <row r="138" spans="2:10" s="28" customFormat="1" x14ac:dyDescent="0.25">
      <c r="B138" s="341" t="s">
        <v>177</v>
      </c>
      <c r="C138" s="673"/>
      <c r="D138" s="673"/>
      <c r="E138" s="673"/>
      <c r="F138" s="673"/>
      <c r="G138" s="673"/>
      <c r="H138" s="673"/>
      <c r="I138" s="673"/>
    </row>
    <row r="139" spans="2:10" s="28" customFormat="1" ht="15" customHeight="1" x14ac:dyDescent="0.25">
      <c r="B139" s="341" t="s">
        <v>160</v>
      </c>
      <c r="C139" s="674"/>
      <c r="D139" s="674"/>
      <c r="E139" s="674"/>
      <c r="F139" s="674"/>
      <c r="G139" s="674"/>
      <c r="H139" s="674"/>
      <c r="I139" s="674"/>
      <c r="J139" s="38"/>
    </row>
    <row r="140" spans="2:10" s="28" customFormat="1" x14ac:dyDescent="0.25">
      <c r="B140" s="341" t="s">
        <v>161</v>
      </c>
      <c r="C140" s="673"/>
      <c r="D140" s="673"/>
      <c r="E140" s="673"/>
      <c r="F140" s="673"/>
      <c r="G140" s="673"/>
      <c r="H140" s="673"/>
      <c r="I140" s="673"/>
    </row>
    <row r="141" spans="2:10" s="28" customFormat="1" x14ac:dyDescent="0.25">
      <c r="B141" s="323" t="s">
        <v>162</v>
      </c>
      <c r="C141" s="673"/>
      <c r="D141" s="673"/>
      <c r="E141" s="673"/>
      <c r="F141" s="673"/>
      <c r="G141" s="673"/>
      <c r="H141" s="673"/>
      <c r="I141" s="673"/>
    </row>
    <row r="142" spans="2:10" s="28" customFormat="1" x14ac:dyDescent="0.25">
      <c r="B142" s="323" t="s">
        <v>163</v>
      </c>
      <c r="C142" s="673"/>
      <c r="D142" s="673"/>
      <c r="E142" s="673"/>
      <c r="F142" s="673"/>
      <c r="G142" s="673"/>
      <c r="H142" s="673"/>
      <c r="I142" s="673"/>
    </row>
    <row r="143" spans="2:10" s="28" customFormat="1" x14ac:dyDescent="0.25">
      <c r="B143" s="323" t="s">
        <v>164</v>
      </c>
      <c r="C143" s="673"/>
      <c r="D143" s="673"/>
      <c r="E143" s="673"/>
      <c r="F143" s="673"/>
      <c r="G143" s="673"/>
      <c r="H143" s="673"/>
      <c r="I143" s="673"/>
    </row>
    <row r="144" spans="2:10" s="28" customFormat="1" x14ac:dyDescent="0.25">
      <c r="B144" s="323" t="s">
        <v>165</v>
      </c>
      <c r="C144" s="673"/>
      <c r="D144" s="673"/>
      <c r="E144" s="673"/>
      <c r="F144" s="673"/>
      <c r="G144" s="673"/>
      <c r="H144" s="673"/>
      <c r="I144" s="673"/>
    </row>
    <row r="145" spans="2:10" s="28" customFormat="1" ht="18" customHeight="1" x14ac:dyDescent="0.25">
      <c r="B145" s="323" t="s">
        <v>166</v>
      </c>
      <c r="C145" s="673"/>
      <c r="D145" s="673"/>
      <c r="E145" s="673"/>
      <c r="F145" s="673"/>
      <c r="G145" s="673"/>
      <c r="H145" s="673"/>
      <c r="I145" s="673"/>
    </row>
    <row r="146" spans="2:10" s="28" customFormat="1" ht="21" x14ac:dyDescent="0.35">
      <c r="B146" s="61"/>
      <c r="C146" s="61"/>
      <c r="D146" s="61"/>
      <c r="E146" s="61"/>
      <c r="F146" s="221"/>
      <c r="G146" s="61"/>
      <c r="H146" s="221"/>
      <c r="I146" s="61"/>
    </row>
    <row r="147" spans="2:10" s="28" customFormat="1" x14ac:dyDescent="0.25">
      <c r="B147" s="341" t="s">
        <v>178</v>
      </c>
      <c r="C147" s="673"/>
      <c r="D147" s="673"/>
      <c r="E147" s="673"/>
      <c r="F147" s="673"/>
      <c r="G147" s="673"/>
      <c r="H147" s="673"/>
      <c r="I147" s="673"/>
    </row>
    <row r="148" spans="2:10" s="28" customFormat="1" ht="15" customHeight="1" x14ac:dyDescent="0.25">
      <c r="B148" s="341" t="s">
        <v>160</v>
      </c>
      <c r="C148" s="674"/>
      <c r="D148" s="674"/>
      <c r="E148" s="674"/>
      <c r="F148" s="674"/>
      <c r="G148" s="674"/>
      <c r="H148" s="674"/>
      <c r="I148" s="674"/>
      <c r="J148" s="38"/>
    </row>
    <row r="149" spans="2:10" s="28" customFormat="1" x14ac:dyDescent="0.25">
      <c r="B149" s="341" t="s">
        <v>161</v>
      </c>
      <c r="C149" s="673"/>
      <c r="D149" s="673"/>
      <c r="E149" s="673"/>
      <c r="F149" s="673"/>
      <c r="G149" s="673"/>
      <c r="H149" s="673"/>
      <c r="I149" s="673"/>
    </row>
    <row r="150" spans="2:10" s="28" customFormat="1" x14ac:dyDescent="0.25">
      <c r="B150" s="323" t="s">
        <v>162</v>
      </c>
      <c r="C150" s="673"/>
      <c r="D150" s="673"/>
      <c r="E150" s="673"/>
      <c r="F150" s="673"/>
      <c r="G150" s="673"/>
      <c r="H150" s="673"/>
      <c r="I150" s="673"/>
    </row>
    <row r="151" spans="2:10" s="28" customFormat="1" x14ac:dyDescent="0.25">
      <c r="B151" s="323" t="s">
        <v>163</v>
      </c>
      <c r="C151" s="673"/>
      <c r="D151" s="673"/>
      <c r="E151" s="673"/>
      <c r="F151" s="673"/>
      <c r="G151" s="673"/>
      <c r="H151" s="673"/>
      <c r="I151" s="673"/>
    </row>
    <row r="152" spans="2:10" s="28" customFormat="1" x14ac:dyDescent="0.25">
      <c r="B152" s="323" t="s">
        <v>164</v>
      </c>
      <c r="C152" s="673"/>
      <c r="D152" s="673"/>
      <c r="E152" s="673"/>
      <c r="F152" s="673"/>
      <c r="G152" s="673"/>
      <c r="H152" s="673"/>
      <c r="I152" s="673"/>
    </row>
    <row r="153" spans="2:10" s="28" customFormat="1" x14ac:dyDescent="0.25">
      <c r="B153" s="323" t="s">
        <v>165</v>
      </c>
      <c r="C153" s="673"/>
      <c r="D153" s="673"/>
      <c r="E153" s="673"/>
      <c r="F153" s="673"/>
      <c r="G153" s="673"/>
      <c r="H153" s="673"/>
      <c r="I153" s="673"/>
    </row>
    <row r="154" spans="2:10" s="28" customFormat="1" ht="18" customHeight="1" x14ac:dyDescent="0.25">
      <c r="B154" s="323" t="s">
        <v>166</v>
      </c>
      <c r="C154" s="673"/>
      <c r="D154" s="673"/>
      <c r="E154" s="673"/>
      <c r="F154" s="673"/>
      <c r="G154" s="673"/>
      <c r="H154" s="673"/>
      <c r="I154" s="673"/>
    </row>
    <row r="155" spans="2:10" s="28" customFormat="1" ht="21" x14ac:dyDescent="0.35">
      <c r="B155" s="61"/>
      <c r="C155" s="61"/>
      <c r="D155" s="61"/>
      <c r="E155" s="61"/>
      <c r="F155" s="221"/>
      <c r="G155" s="61"/>
      <c r="H155" s="221"/>
      <c r="I155" s="61"/>
    </row>
    <row r="156" spans="2:10" s="28" customFormat="1" x14ac:dyDescent="0.25">
      <c r="B156" s="341" t="s">
        <v>185</v>
      </c>
      <c r="C156" s="673"/>
      <c r="D156" s="673"/>
      <c r="E156" s="673"/>
      <c r="F156" s="673"/>
      <c r="G156" s="673"/>
      <c r="H156" s="673"/>
      <c r="I156" s="673"/>
    </row>
    <row r="157" spans="2:10" s="28" customFormat="1" ht="15" customHeight="1" x14ac:dyDescent="0.25">
      <c r="B157" s="341" t="s">
        <v>160</v>
      </c>
      <c r="C157" s="674"/>
      <c r="D157" s="674"/>
      <c r="E157" s="674"/>
      <c r="F157" s="674"/>
      <c r="G157" s="674"/>
      <c r="H157" s="674"/>
      <c r="I157" s="674"/>
      <c r="J157" s="38"/>
    </row>
    <row r="158" spans="2:10" s="28" customFormat="1" x14ac:dyDescent="0.25">
      <c r="B158" s="341" t="s">
        <v>161</v>
      </c>
      <c r="C158" s="673"/>
      <c r="D158" s="673"/>
      <c r="E158" s="673"/>
      <c r="F158" s="673"/>
      <c r="G158" s="673"/>
      <c r="H158" s="673"/>
      <c r="I158" s="673"/>
    </row>
    <row r="159" spans="2:10" s="28" customFormat="1" x14ac:dyDescent="0.25">
      <c r="B159" s="323" t="s">
        <v>162</v>
      </c>
      <c r="C159" s="673"/>
      <c r="D159" s="673"/>
      <c r="E159" s="673"/>
      <c r="F159" s="673"/>
      <c r="G159" s="673"/>
      <c r="H159" s="673"/>
      <c r="I159" s="673"/>
    </row>
    <row r="160" spans="2:10" s="28" customFormat="1" x14ac:dyDescent="0.25">
      <c r="B160" s="323" t="s">
        <v>163</v>
      </c>
      <c r="C160" s="673"/>
      <c r="D160" s="673"/>
      <c r="E160" s="673"/>
      <c r="F160" s="673"/>
      <c r="G160" s="673"/>
      <c r="H160" s="673"/>
      <c r="I160" s="673"/>
    </row>
    <row r="161" spans="2:10" s="28" customFormat="1" x14ac:dyDescent="0.25">
      <c r="B161" s="323" t="s">
        <v>164</v>
      </c>
      <c r="C161" s="673"/>
      <c r="D161" s="673"/>
      <c r="E161" s="673"/>
      <c r="F161" s="673"/>
      <c r="G161" s="673"/>
      <c r="H161" s="673"/>
      <c r="I161" s="673"/>
    </row>
    <row r="162" spans="2:10" s="28" customFormat="1" x14ac:dyDescent="0.25">
      <c r="B162" s="323" t="s">
        <v>165</v>
      </c>
      <c r="C162" s="673"/>
      <c r="D162" s="673"/>
      <c r="E162" s="673"/>
      <c r="F162" s="673"/>
      <c r="G162" s="673"/>
      <c r="H162" s="673"/>
      <c r="I162" s="673"/>
    </row>
    <row r="163" spans="2:10" s="28" customFormat="1" ht="18" customHeight="1" x14ac:dyDescent="0.25">
      <c r="B163" s="323" t="s">
        <v>166</v>
      </c>
      <c r="C163" s="673"/>
      <c r="D163" s="673"/>
      <c r="E163" s="673"/>
      <c r="F163" s="673"/>
      <c r="G163" s="673"/>
      <c r="H163" s="673"/>
      <c r="I163" s="673"/>
    </row>
    <row r="164" spans="2:10" s="28" customFormat="1" ht="21" x14ac:dyDescent="0.35">
      <c r="B164" s="61"/>
      <c r="C164" s="61"/>
      <c r="D164" s="61"/>
      <c r="E164" s="61"/>
      <c r="F164" s="221"/>
      <c r="G164" s="61"/>
      <c r="H164" s="221"/>
      <c r="I164" s="61"/>
    </row>
    <row r="165" spans="2:10" s="28" customFormat="1" x14ac:dyDescent="0.25">
      <c r="B165" s="341" t="s">
        <v>186</v>
      </c>
      <c r="C165" s="673"/>
      <c r="D165" s="673"/>
      <c r="E165" s="673"/>
      <c r="F165" s="673"/>
      <c r="G165" s="673"/>
      <c r="H165" s="673"/>
      <c r="I165" s="673"/>
    </row>
    <row r="166" spans="2:10" s="28" customFormat="1" ht="15" customHeight="1" x14ac:dyDescent="0.25">
      <c r="B166" s="341" t="s">
        <v>160</v>
      </c>
      <c r="C166" s="674"/>
      <c r="D166" s="674"/>
      <c r="E166" s="674"/>
      <c r="F166" s="674"/>
      <c r="G166" s="674"/>
      <c r="H166" s="674"/>
      <c r="I166" s="674"/>
      <c r="J166" s="38"/>
    </row>
    <row r="167" spans="2:10" s="28" customFormat="1" x14ac:dyDescent="0.25">
      <c r="B167" s="341" t="s">
        <v>161</v>
      </c>
      <c r="C167" s="673"/>
      <c r="D167" s="673"/>
      <c r="E167" s="673"/>
      <c r="F167" s="673"/>
      <c r="G167" s="673"/>
      <c r="H167" s="673"/>
      <c r="I167" s="673"/>
    </row>
    <row r="168" spans="2:10" s="28" customFormat="1" x14ac:dyDescent="0.25">
      <c r="B168" s="323" t="s">
        <v>162</v>
      </c>
      <c r="C168" s="673"/>
      <c r="D168" s="673"/>
      <c r="E168" s="673"/>
      <c r="F168" s="673"/>
      <c r="G168" s="673"/>
      <c r="H168" s="673"/>
      <c r="I168" s="673"/>
    </row>
    <row r="169" spans="2:10" s="28" customFormat="1" x14ac:dyDescent="0.25">
      <c r="B169" s="323" t="s">
        <v>163</v>
      </c>
      <c r="C169" s="673"/>
      <c r="D169" s="673"/>
      <c r="E169" s="673"/>
      <c r="F169" s="673"/>
      <c r="G169" s="673"/>
      <c r="H169" s="673"/>
      <c r="I169" s="673"/>
    </row>
    <row r="170" spans="2:10" s="28" customFormat="1" x14ac:dyDescent="0.25">
      <c r="B170" s="323" t="s">
        <v>164</v>
      </c>
      <c r="C170" s="673"/>
      <c r="D170" s="673"/>
      <c r="E170" s="673"/>
      <c r="F170" s="673"/>
      <c r="G170" s="673"/>
      <c r="H170" s="673"/>
      <c r="I170" s="673"/>
    </row>
    <row r="171" spans="2:10" s="28" customFormat="1" x14ac:dyDescent="0.25">
      <c r="B171" s="323" t="s">
        <v>165</v>
      </c>
      <c r="C171" s="673"/>
      <c r="D171" s="673"/>
      <c r="E171" s="673"/>
      <c r="F171" s="673"/>
      <c r="G171" s="673"/>
      <c r="H171" s="673"/>
      <c r="I171" s="673"/>
    </row>
    <row r="172" spans="2:10" s="28" customFormat="1" ht="18" customHeight="1" x14ac:dyDescent="0.25">
      <c r="B172" s="323" t="s">
        <v>166</v>
      </c>
      <c r="C172" s="673"/>
      <c r="D172" s="673"/>
      <c r="E172" s="673"/>
      <c r="F172" s="673"/>
      <c r="G172" s="673"/>
      <c r="H172" s="673"/>
      <c r="I172" s="673"/>
    </row>
    <row r="173" spans="2:10" s="28" customFormat="1" ht="21" x14ac:dyDescent="0.35">
      <c r="B173" s="61"/>
      <c r="C173" s="61"/>
      <c r="D173" s="61"/>
      <c r="E173" s="61"/>
      <c r="F173" s="221"/>
      <c r="G173" s="61"/>
      <c r="H173" s="221"/>
      <c r="I173" s="61"/>
    </row>
    <row r="174" spans="2:10" s="28" customFormat="1" x14ac:dyDescent="0.25">
      <c r="B174" s="341" t="s">
        <v>187</v>
      </c>
      <c r="C174" s="673"/>
      <c r="D174" s="673"/>
      <c r="E174" s="673"/>
      <c r="F174" s="673"/>
      <c r="G174" s="673"/>
      <c r="H174" s="673"/>
      <c r="I174" s="673"/>
    </row>
    <row r="175" spans="2:10" s="28" customFormat="1" ht="15" customHeight="1" x14ac:dyDescent="0.25">
      <c r="B175" s="341" t="s">
        <v>160</v>
      </c>
      <c r="C175" s="674"/>
      <c r="D175" s="674"/>
      <c r="E175" s="674"/>
      <c r="F175" s="674"/>
      <c r="G175" s="674"/>
      <c r="H175" s="674"/>
      <c r="I175" s="674"/>
      <c r="J175" s="38"/>
    </row>
    <row r="176" spans="2:10" s="28" customFormat="1" x14ac:dyDescent="0.25">
      <c r="B176" s="341" t="s">
        <v>161</v>
      </c>
      <c r="C176" s="673"/>
      <c r="D176" s="673"/>
      <c r="E176" s="673"/>
      <c r="F176" s="673"/>
      <c r="G176" s="673"/>
      <c r="H176" s="673"/>
      <c r="I176" s="673"/>
    </row>
    <row r="177" spans="2:10" s="28" customFormat="1" x14ac:dyDescent="0.25">
      <c r="B177" s="323" t="s">
        <v>162</v>
      </c>
      <c r="C177" s="673"/>
      <c r="D177" s="673"/>
      <c r="E177" s="673"/>
      <c r="F177" s="673"/>
      <c r="G177" s="673"/>
      <c r="H177" s="673"/>
      <c r="I177" s="673"/>
    </row>
    <row r="178" spans="2:10" s="28" customFormat="1" x14ac:dyDescent="0.25">
      <c r="B178" s="323" t="s">
        <v>163</v>
      </c>
      <c r="C178" s="673"/>
      <c r="D178" s="673"/>
      <c r="E178" s="673"/>
      <c r="F178" s="673"/>
      <c r="G178" s="673"/>
      <c r="H178" s="673"/>
      <c r="I178" s="673"/>
    </row>
    <row r="179" spans="2:10" s="28" customFormat="1" x14ac:dyDescent="0.25">
      <c r="B179" s="323" t="s">
        <v>164</v>
      </c>
      <c r="C179" s="673"/>
      <c r="D179" s="673"/>
      <c r="E179" s="673"/>
      <c r="F179" s="673"/>
      <c r="G179" s="673"/>
      <c r="H179" s="673"/>
      <c r="I179" s="673"/>
    </row>
    <row r="180" spans="2:10" s="28" customFormat="1" x14ac:dyDescent="0.25">
      <c r="B180" s="323" t="s">
        <v>165</v>
      </c>
      <c r="C180" s="673"/>
      <c r="D180" s="673"/>
      <c r="E180" s="673"/>
      <c r="F180" s="673"/>
      <c r="G180" s="673"/>
      <c r="H180" s="673"/>
      <c r="I180" s="673"/>
    </row>
    <row r="181" spans="2:10" s="28" customFormat="1" ht="18" customHeight="1" x14ac:dyDescent="0.25">
      <c r="B181" s="323" t="s">
        <v>166</v>
      </c>
      <c r="C181" s="673"/>
      <c r="D181" s="673"/>
      <c r="E181" s="673"/>
      <c r="F181" s="673"/>
      <c r="G181" s="673"/>
      <c r="H181" s="673"/>
      <c r="I181" s="673"/>
    </row>
    <row r="182" spans="2:10" s="28" customFormat="1" ht="21" x14ac:dyDescent="0.35">
      <c r="B182" s="61"/>
      <c r="C182" s="61"/>
      <c r="D182" s="61"/>
      <c r="E182" s="61"/>
      <c r="F182" s="221"/>
      <c r="G182" s="61"/>
      <c r="H182" s="221"/>
      <c r="I182" s="61"/>
    </row>
    <row r="183" spans="2:10" s="28" customFormat="1" x14ac:dyDescent="0.25">
      <c r="B183" s="341" t="s">
        <v>188</v>
      </c>
      <c r="C183" s="673"/>
      <c r="D183" s="673"/>
      <c r="E183" s="673"/>
      <c r="F183" s="673"/>
      <c r="G183" s="673"/>
      <c r="H183" s="673"/>
      <c r="I183" s="673"/>
    </row>
    <row r="184" spans="2:10" s="28" customFormat="1" ht="15" customHeight="1" x14ac:dyDescent="0.25">
      <c r="B184" s="341" t="s">
        <v>160</v>
      </c>
      <c r="C184" s="674"/>
      <c r="D184" s="674"/>
      <c r="E184" s="674"/>
      <c r="F184" s="674"/>
      <c r="G184" s="674"/>
      <c r="H184" s="674"/>
      <c r="I184" s="674"/>
      <c r="J184" s="38"/>
    </row>
    <row r="185" spans="2:10" s="28" customFormat="1" x14ac:dyDescent="0.25">
      <c r="B185" s="341" t="s">
        <v>161</v>
      </c>
      <c r="C185" s="673"/>
      <c r="D185" s="673"/>
      <c r="E185" s="673"/>
      <c r="F185" s="673"/>
      <c r="G185" s="673"/>
      <c r="H185" s="673"/>
      <c r="I185" s="673"/>
    </row>
    <row r="186" spans="2:10" s="28" customFormat="1" x14ac:dyDescent="0.25">
      <c r="B186" s="323" t="s">
        <v>162</v>
      </c>
      <c r="C186" s="673"/>
      <c r="D186" s="673"/>
      <c r="E186" s="673"/>
      <c r="F186" s="673"/>
      <c r="G186" s="673"/>
      <c r="H186" s="673"/>
      <c r="I186" s="673"/>
    </row>
    <row r="187" spans="2:10" s="28" customFormat="1" x14ac:dyDescent="0.25">
      <c r="B187" s="323" t="s">
        <v>163</v>
      </c>
      <c r="C187" s="673"/>
      <c r="D187" s="673"/>
      <c r="E187" s="673"/>
      <c r="F187" s="673"/>
      <c r="G187" s="673"/>
      <c r="H187" s="673"/>
      <c r="I187" s="673"/>
    </row>
    <row r="188" spans="2:10" s="28" customFormat="1" x14ac:dyDescent="0.25">
      <c r="B188" s="323" t="s">
        <v>164</v>
      </c>
      <c r="C188" s="673"/>
      <c r="D188" s="673"/>
      <c r="E188" s="673"/>
      <c r="F188" s="673"/>
      <c r="G188" s="673"/>
      <c r="H188" s="673"/>
      <c r="I188" s="673"/>
    </row>
    <row r="189" spans="2:10" s="28" customFormat="1" x14ac:dyDescent="0.25">
      <c r="B189" s="323" t="s">
        <v>165</v>
      </c>
      <c r="C189" s="673"/>
      <c r="D189" s="673"/>
      <c r="E189" s="673"/>
      <c r="F189" s="673"/>
      <c r="G189" s="673"/>
      <c r="H189" s="673"/>
      <c r="I189" s="673"/>
    </row>
    <row r="190" spans="2:10" s="28" customFormat="1" ht="18" customHeight="1" x14ac:dyDescent="0.25">
      <c r="B190" s="323" t="s">
        <v>166</v>
      </c>
      <c r="C190" s="673"/>
      <c r="D190" s="673"/>
      <c r="E190" s="673"/>
      <c r="F190" s="673"/>
      <c r="G190" s="673"/>
      <c r="H190" s="673"/>
      <c r="I190" s="673"/>
    </row>
    <row r="191" spans="2:10" s="28" customFormat="1" ht="21" x14ac:dyDescent="0.35">
      <c r="B191" s="61"/>
      <c r="C191" s="61"/>
      <c r="D191" s="61"/>
      <c r="E191" s="61"/>
      <c r="F191" s="221"/>
      <c r="G191" s="61"/>
      <c r="H191" s="221"/>
      <c r="I191" s="61"/>
    </row>
    <row r="192" spans="2:10" s="28" customFormat="1" x14ac:dyDescent="0.25">
      <c r="B192" s="341" t="s">
        <v>189</v>
      </c>
      <c r="C192" s="673"/>
      <c r="D192" s="673"/>
      <c r="E192" s="673"/>
      <c r="F192" s="673"/>
      <c r="G192" s="673"/>
      <c r="H192" s="673"/>
      <c r="I192" s="673"/>
    </row>
    <row r="193" spans="2:10" s="28" customFormat="1" ht="15" customHeight="1" x14ac:dyDescent="0.25">
      <c r="B193" s="341" t="s">
        <v>160</v>
      </c>
      <c r="C193" s="674"/>
      <c r="D193" s="674"/>
      <c r="E193" s="674"/>
      <c r="F193" s="674"/>
      <c r="G193" s="674"/>
      <c r="H193" s="674"/>
      <c r="I193" s="674"/>
      <c r="J193" s="38"/>
    </row>
    <row r="194" spans="2:10" s="28" customFormat="1" x14ac:dyDescent="0.25">
      <c r="B194" s="341" t="s">
        <v>161</v>
      </c>
      <c r="C194" s="673"/>
      <c r="D194" s="673"/>
      <c r="E194" s="673"/>
      <c r="F194" s="673"/>
      <c r="G194" s="673"/>
      <c r="H194" s="673"/>
      <c r="I194" s="673"/>
    </row>
    <row r="195" spans="2:10" s="28" customFormat="1" x14ac:dyDescent="0.25">
      <c r="B195" s="323" t="s">
        <v>162</v>
      </c>
      <c r="C195" s="673"/>
      <c r="D195" s="673"/>
      <c r="E195" s="673"/>
      <c r="F195" s="673"/>
      <c r="G195" s="673"/>
      <c r="H195" s="673"/>
      <c r="I195" s="673"/>
    </row>
    <row r="196" spans="2:10" s="28" customFormat="1" x14ac:dyDescent="0.25">
      <c r="B196" s="323" t="s">
        <v>163</v>
      </c>
      <c r="C196" s="673"/>
      <c r="D196" s="673"/>
      <c r="E196" s="673"/>
      <c r="F196" s="673"/>
      <c r="G196" s="673"/>
      <c r="H196" s="673"/>
      <c r="I196" s="673"/>
    </row>
    <row r="197" spans="2:10" s="28" customFormat="1" x14ac:dyDescent="0.25">
      <c r="B197" s="323" t="s">
        <v>164</v>
      </c>
      <c r="C197" s="673"/>
      <c r="D197" s="673"/>
      <c r="E197" s="673"/>
      <c r="F197" s="673"/>
      <c r="G197" s="673"/>
      <c r="H197" s="673"/>
      <c r="I197" s="673"/>
    </row>
    <row r="198" spans="2:10" s="28" customFormat="1" x14ac:dyDescent="0.25">
      <c r="B198" s="323" t="s">
        <v>165</v>
      </c>
      <c r="C198" s="673"/>
      <c r="D198" s="673"/>
      <c r="E198" s="673"/>
      <c r="F198" s="673"/>
      <c r="G198" s="673"/>
      <c r="H198" s="673"/>
      <c r="I198" s="673"/>
    </row>
    <row r="199" spans="2:10" s="28" customFormat="1" ht="18" customHeight="1" x14ac:dyDescent="0.25">
      <c r="B199" s="323" t="s">
        <v>166</v>
      </c>
      <c r="C199" s="673"/>
      <c r="D199" s="673"/>
      <c r="E199" s="673"/>
      <c r="F199" s="673"/>
      <c r="G199" s="673"/>
      <c r="H199" s="673"/>
      <c r="I199" s="673"/>
    </row>
    <row r="200" spans="2:10" s="28" customFormat="1" ht="21" x14ac:dyDescent="0.35">
      <c r="B200" s="61"/>
      <c r="C200" s="61"/>
      <c r="D200" s="61"/>
      <c r="E200" s="61"/>
      <c r="F200" s="221"/>
      <c r="G200" s="61"/>
      <c r="H200" s="221"/>
      <c r="I200" s="61"/>
    </row>
    <row r="201" spans="2:10" s="28" customFormat="1" x14ac:dyDescent="0.25">
      <c r="B201" s="341" t="s">
        <v>190</v>
      </c>
      <c r="C201" s="673"/>
      <c r="D201" s="673"/>
      <c r="E201" s="673"/>
      <c r="F201" s="673"/>
      <c r="G201" s="673"/>
      <c r="H201" s="673"/>
      <c r="I201" s="673"/>
    </row>
    <row r="202" spans="2:10" s="28" customFormat="1" ht="15" customHeight="1" x14ac:dyDescent="0.25">
      <c r="B202" s="341" t="s">
        <v>160</v>
      </c>
      <c r="C202" s="674"/>
      <c r="D202" s="674"/>
      <c r="E202" s="674"/>
      <c r="F202" s="674"/>
      <c r="G202" s="674"/>
      <c r="H202" s="674"/>
      <c r="I202" s="674"/>
      <c r="J202" s="38"/>
    </row>
    <row r="203" spans="2:10" s="28" customFormat="1" x14ac:dyDescent="0.25">
      <c r="B203" s="341" t="s">
        <v>161</v>
      </c>
      <c r="C203" s="673"/>
      <c r="D203" s="673"/>
      <c r="E203" s="673"/>
      <c r="F203" s="673"/>
      <c r="G203" s="673"/>
      <c r="H203" s="673"/>
      <c r="I203" s="673"/>
    </row>
    <row r="204" spans="2:10" s="28" customFormat="1" x14ac:dyDescent="0.25">
      <c r="B204" s="323" t="s">
        <v>162</v>
      </c>
      <c r="C204" s="673"/>
      <c r="D204" s="673"/>
      <c r="E204" s="673"/>
      <c r="F204" s="673"/>
      <c r="G204" s="673"/>
      <c r="H204" s="673"/>
      <c r="I204" s="673"/>
    </row>
    <row r="205" spans="2:10" s="28" customFormat="1" x14ac:dyDescent="0.25">
      <c r="B205" s="323" t="s">
        <v>163</v>
      </c>
      <c r="C205" s="673"/>
      <c r="D205" s="673"/>
      <c r="E205" s="673"/>
      <c r="F205" s="673"/>
      <c r="G205" s="673"/>
      <c r="H205" s="673"/>
      <c r="I205" s="673"/>
    </row>
    <row r="206" spans="2:10" s="28" customFormat="1" x14ac:dyDescent="0.25">
      <c r="B206" s="323" t="s">
        <v>164</v>
      </c>
      <c r="C206" s="673"/>
      <c r="D206" s="673"/>
      <c r="E206" s="673"/>
      <c r="F206" s="673"/>
      <c r="G206" s="673"/>
      <c r="H206" s="673"/>
      <c r="I206" s="673"/>
    </row>
    <row r="207" spans="2:10" s="28" customFormat="1" x14ac:dyDescent="0.25">
      <c r="B207" s="323" t="s">
        <v>165</v>
      </c>
      <c r="C207" s="673"/>
      <c r="D207" s="673"/>
      <c r="E207" s="673"/>
      <c r="F207" s="673"/>
      <c r="G207" s="673"/>
      <c r="H207" s="673"/>
      <c r="I207" s="673"/>
    </row>
    <row r="208" spans="2:10" s="28" customFormat="1" ht="18" customHeight="1" x14ac:dyDescent="0.25">
      <c r="B208" s="323" t="s">
        <v>166</v>
      </c>
      <c r="C208" s="673"/>
      <c r="D208" s="673"/>
      <c r="E208" s="673"/>
      <c r="F208" s="673"/>
      <c r="G208" s="673"/>
      <c r="H208" s="673"/>
      <c r="I208" s="673"/>
    </row>
    <row r="209" spans="2:11" s="28" customFormat="1" ht="21" x14ac:dyDescent="0.35">
      <c r="B209" s="61"/>
      <c r="C209" s="61"/>
      <c r="D209" s="61"/>
      <c r="E209" s="61"/>
      <c r="F209" s="221"/>
      <c r="G209" s="61"/>
      <c r="H209" s="221"/>
      <c r="I209" s="61"/>
    </row>
    <row r="210" spans="2:11" s="28" customFormat="1" x14ac:dyDescent="0.25">
      <c r="B210" s="341" t="s">
        <v>191</v>
      </c>
      <c r="C210" s="673"/>
      <c r="D210" s="673"/>
      <c r="E210" s="673"/>
      <c r="F210" s="673"/>
      <c r="G210" s="673"/>
      <c r="H210" s="673"/>
      <c r="I210" s="673"/>
    </row>
    <row r="211" spans="2:11" s="28" customFormat="1" ht="15" customHeight="1" x14ac:dyDescent="0.25">
      <c r="B211" s="341" t="s">
        <v>160</v>
      </c>
      <c r="C211" s="674"/>
      <c r="D211" s="674"/>
      <c r="E211" s="674"/>
      <c r="F211" s="674"/>
      <c r="G211" s="674"/>
      <c r="H211" s="674"/>
      <c r="I211" s="674"/>
      <c r="J211" s="38"/>
    </row>
    <row r="212" spans="2:11" s="28" customFormat="1" x14ac:dyDescent="0.25">
      <c r="B212" s="341" t="s">
        <v>161</v>
      </c>
      <c r="C212" s="673"/>
      <c r="D212" s="673"/>
      <c r="E212" s="673"/>
      <c r="F212" s="673"/>
      <c r="G212" s="673"/>
      <c r="H212" s="673"/>
      <c r="I212" s="673"/>
    </row>
    <row r="213" spans="2:11" s="28" customFormat="1" x14ac:dyDescent="0.25">
      <c r="B213" s="323" t="s">
        <v>162</v>
      </c>
      <c r="C213" s="673"/>
      <c r="D213" s="673"/>
      <c r="E213" s="673"/>
      <c r="F213" s="673"/>
      <c r="G213" s="673"/>
      <c r="H213" s="673"/>
      <c r="I213" s="673"/>
    </row>
    <row r="214" spans="2:11" s="28" customFormat="1" x14ac:dyDescent="0.25">
      <c r="B214" s="323" t="s">
        <v>163</v>
      </c>
      <c r="C214" s="673"/>
      <c r="D214" s="673"/>
      <c r="E214" s="673"/>
      <c r="F214" s="673"/>
      <c r="G214" s="673"/>
      <c r="H214" s="673"/>
      <c r="I214" s="673"/>
    </row>
    <row r="215" spans="2:11" s="28" customFormat="1" x14ac:dyDescent="0.25">
      <c r="B215" s="323" t="s">
        <v>164</v>
      </c>
      <c r="C215" s="673"/>
      <c r="D215" s="673"/>
      <c r="E215" s="673"/>
      <c r="F215" s="673"/>
      <c r="G215" s="673"/>
      <c r="H215" s="673"/>
      <c r="I215" s="673"/>
    </row>
    <row r="216" spans="2:11" s="28" customFormat="1" x14ac:dyDescent="0.25">
      <c r="B216" s="323" t="s">
        <v>165</v>
      </c>
      <c r="C216" s="673"/>
      <c r="D216" s="673"/>
      <c r="E216" s="673"/>
      <c r="F216" s="673"/>
      <c r="G216" s="673"/>
      <c r="H216" s="673"/>
      <c r="I216" s="673"/>
    </row>
    <row r="217" spans="2:11" s="28" customFormat="1" ht="18" customHeight="1" x14ac:dyDescent="0.25">
      <c r="B217" s="323" t="s">
        <v>166</v>
      </c>
      <c r="C217" s="673"/>
      <c r="D217" s="673"/>
      <c r="E217" s="673"/>
      <c r="F217" s="673"/>
      <c r="G217" s="673"/>
      <c r="H217" s="673"/>
      <c r="I217" s="673"/>
    </row>
    <row r="218" spans="2:11" s="28" customFormat="1" ht="21" x14ac:dyDescent="0.35">
      <c r="B218" s="61"/>
      <c r="C218" s="61"/>
      <c r="D218" s="61"/>
      <c r="E218" s="61"/>
      <c r="F218" s="221"/>
      <c r="G218" s="61"/>
      <c r="H218" s="221"/>
      <c r="I218" s="61"/>
    </row>
    <row r="219" spans="2:11" s="28" customFormat="1" ht="21" x14ac:dyDescent="0.35">
      <c r="B219" s="61"/>
      <c r="C219" s="61"/>
      <c r="D219" s="61"/>
      <c r="E219" s="61"/>
      <c r="F219" s="221"/>
      <c r="G219" s="61"/>
      <c r="H219" s="221"/>
      <c r="I219" s="61"/>
    </row>
    <row r="220" spans="2:11" s="28" customFormat="1" ht="15" customHeight="1" x14ac:dyDescent="0.25">
      <c r="C220" s="33"/>
      <c r="D220" s="33"/>
      <c r="E220" s="50"/>
      <c r="F220" s="219"/>
      <c r="G220" s="50"/>
      <c r="H220" s="219"/>
      <c r="I220" s="50"/>
    </row>
    <row r="221" spans="2:11" s="28" customFormat="1" ht="15" customHeight="1" x14ac:dyDescent="0.25">
      <c r="C221" s="259" t="s">
        <v>179</v>
      </c>
      <c r="D221" s="209"/>
      <c r="E221" s="66">
        <f>SUM(C252+C265+C278+C291+C304+C317+C330+C343+C356+C369+C382+C395+C408)</f>
        <v>0</v>
      </c>
      <c r="F221" s="47"/>
      <c r="H221" s="47"/>
      <c r="K221" s="48"/>
    </row>
    <row r="222" spans="2:11" s="28" customFormat="1" ht="18.75" customHeight="1" x14ac:dyDescent="0.25">
      <c r="C222" s="58"/>
      <c r="E222" s="30"/>
      <c r="F222" s="47"/>
      <c r="H222" s="47"/>
      <c r="K222" s="63"/>
    </row>
    <row r="223" spans="2:11" s="28" customFormat="1" ht="204" customHeight="1" x14ac:dyDescent="0.25">
      <c r="C223" s="693" t="s">
        <v>257</v>
      </c>
      <c r="D223" s="694"/>
      <c r="E223" s="694"/>
      <c r="F223" s="694"/>
      <c r="G223" s="694"/>
      <c r="H223" s="694"/>
      <c r="I223" s="695"/>
      <c r="K223" s="63"/>
    </row>
    <row r="224" spans="2:11" s="28" customFormat="1" ht="15" customHeight="1" x14ac:dyDescent="0.25">
      <c r="C224" s="58"/>
      <c r="F224" s="47"/>
      <c r="G224" s="30"/>
      <c r="H224" s="47"/>
    </row>
    <row r="225" spans="2:10" s="28" customFormat="1" ht="15" customHeight="1" x14ac:dyDescent="0.25">
      <c r="C225" s="58"/>
      <c r="F225" s="47"/>
      <c r="G225" s="30"/>
      <c r="H225" s="47"/>
    </row>
    <row r="226" spans="2:10" s="28" customFormat="1" x14ac:dyDescent="0.25">
      <c r="C226" s="697" t="s">
        <v>180</v>
      </c>
      <c r="D226" s="697"/>
      <c r="E226" s="696" t="s">
        <v>157</v>
      </c>
      <c r="F226" s="696"/>
      <c r="G226" s="338" t="s">
        <v>158</v>
      </c>
      <c r="H226" s="338" t="s">
        <v>56</v>
      </c>
      <c r="I226" s="338" t="s">
        <v>49</v>
      </c>
      <c r="J226" s="30"/>
    </row>
    <row r="227" spans="2:10" s="28" customFormat="1" x14ac:dyDescent="0.25">
      <c r="B227" s="60">
        <v>1</v>
      </c>
      <c r="C227" s="687">
        <f>C250</f>
        <v>0</v>
      </c>
      <c r="D227" s="687"/>
      <c r="E227" s="688">
        <f>C252</f>
        <v>0</v>
      </c>
      <c r="F227" s="688"/>
      <c r="G227" s="37">
        <f>I256-H227-I227</f>
        <v>0</v>
      </c>
      <c r="H227" s="222">
        <f>I256*G251</f>
        <v>0</v>
      </c>
      <c r="I227" s="37">
        <f>I256*I251</f>
        <v>0</v>
      </c>
      <c r="J227" s="30"/>
    </row>
    <row r="228" spans="2:10" s="28" customFormat="1" x14ac:dyDescent="0.25">
      <c r="B228" s="60">
        <v>2</v>
      </c>
      <c r="C228" s="687">
        <f>C263</f>
        <v>0</v>
      </c>
      <c r="D228" s="687"/>
      <c r="E228" s="688">
        <f>C265</f>
        <v>0</v>
      </c>
      <c r="F228" s="688"/>
      <c r="G228" s="37">
        <f>I269-H228-I228</f>
        <v>0</v>
      </c>
      <c r="H228" s="222">
        <f>I269*G264</f>
        <v>0</v>
      </c>
      <c r="I228" s="37">
        <f>I269*I264</f>
        <v>0</v>
      </c>
      <c r="J228" s="30"/>
    </row>
    <row r="229" spans="2:10" s="28" customFormat="1" x14ac:dyDescent="0.25">
      <c r="B229" s="60">
        <v>3</v>
      </c>
      <c r="C229" s="687">
        <f>C276</f>
        <v>0</v>
      </c>
      <c r="D229" s="687"/>
      <c r="E229" s="688">
        <f>C278</f>
        <v>0</v>
      </c>
      <c r="F229" s="688"/>
      <c r="G229" s="37">
        <f>I282-H229-I229</f>
        <v>0</v>
      </c>
      <c r="H229" s="222">
        <f>I282*G277</f>
        <v>0</v>
      </c>
      <c r="I229" s="37">
        <f>I282*I277</f>
        <v>0</v>
      </c>
      <c r="J229" s="30"/>
    </row>
    <row r="230" spans="2:10" s="28" customFormat="1" x14ac:dyDescent="0.25">
      <c r="B230" s="60">
        <v>4</v>
      </c>
      <c r="C230" s="687">
        <f>C289</f>
        <v>0</v>
      </c>
      <c r="D230" s="687"/>
      <c r="E230" s="688">
        <f>C291</f>
        <v>0</v>
      </c>
      <c r="F230" s="688"/>
      <c r="G230" s="37">
        <f>I284-H230-I230</f>
        <v>0</v>
      </c>
      <c r="H230" s="222">
        <f>I295*G290</f>
        <v>0</v>
      </c>
      <c r="I230" s="37">
        <f>I295*I290</f>
        <v>0</v>
      </c>
      <c r="J230" s="30"/>
    </row>
    <row r="231" spans="2:10" s="28" customFormat="1" x14ac:dyDescent="0.25">
      <c r="B231" s="60">
        <v>5</v>
      </c>
      <c r="C231" s="687">
        <f>C302</f>
        <v>0</v>
      </c>
      <c r="D231" s="687"/>
      <c r="E231" s="688">
        <f>C304</f>
        <v>0</v>
      </c>
      <c r="F231" s="688"/>
      <c r="G231" s="37">
        <f>I308-H231-I231</f>
        <v>0</v>
      </c>
      <c r="H231" s="222">
        <f>I308*G303</f>
        <v>0</v>
      </c>
      <c r="I231" s="37">
        <f>I308*I303</f>
        <v>0</v>
      </c>
      <c r="J231" s="30"/>
    </row>
    <row r="232" spans="2:10" s="28" customFormat="1" x14ac:dyDescent="0.25">
      <c r="B232" s="60">
        <v>6</v>
      </c>
      <c r="C232" s="687">
        <f>C302</f>
        <v>0</v>
      </c>
      <c r="D232" s="687"/>
      <c r="E232" s="688">
        <f>C317</f>
        <v>0</v>
      </c>
      <c r="F232" s="688"/>
      <c r="G232" s="37">
        <f>I321-H232-I232</f>
        <v>0</v>
      </c>
      <c r="H232" s="222">
        <f>I321*G316</f>
        <v>0</v>
      </c>
      <c r="I232" s="37">
        <f>I321*I316</f>
        <v>0</v>
      </c>
      <c r="J232" s="30"/>
    </row>
    <row r="233" spans="2:10" s="28" customFormat="1" x14ac:dyDescent="0.25">
      <c r="B233" s="60">
        <v>7</v>
      </c>
      <c r="C233" s="687">
        <f>C328</f>
        <v>0</v>
      </c>
      <c r="D233" s="687"/>
      <c r="E233" s="688">
        <f>C330</f>
        <v>0</v>
      </c>
      <c r="F233" s="688"/>
      <c r="G233" s="37">
        <f>I334-H233-I233</f>
        <v>0</v>
      </c>
      <c r="H233" s="222">
        <f>I334*G329</f>
        <v>0</v>
      </c>
      <c r="I233" s="37">
        <f>I334*I329</f>
        <v>0</v>
      </c>
      <c r="J233" s="30"/>
    </row>
    <row r="234" spans="2:10" s="28" customFormat="1" x14ac:dyDescent="0.25">
      <c r="B234" s="60">
        <v>8</v>
      </c>
      <c r="C234" s="687">
        <f>C341</f>
        <v>0</v>
      </c>
      <c r="D234" s="687"/>
      <c r="E234" s="688">
        <f>C343</f>
        <v>0</v>
      </c>
      <c r="F234" s="688"/>
      <c r="G234" s="37">
        <f>I347-H234-I234</f>
        <v>0</v>
      </c>
      <c r="H234" s="222">
        <f>I347*G342</f>
        <v>0</v>
      </c>
      <c r="I234" s="37">
        <f>I347*I342</f>
        <v>0</v>
      </c>
      <c r="J234" s="30"/>
    </row>
    <row r="235" spans="2:10" s="28" customFormat="1" x14ac:dyDescent="0.25">
      <c r="B235" s="60">
        <v>9</v>
      </c>
      <c r="C235" s="687">
        <f>C354</f>
        <v>0</v>
      </c>
      <c r="D235" s="687"/>
      <c r="E235" s="688">
        <f>C356</f>
        <v>0</v>
      </c>
      <c r="F235" s="688"/>
      <c r="G235" s="37">
        <f>I360-H235-I235</f>
        <v>0</v>
      </c>
      <c r="H235" s="222">
        <f>I360*G355</f>
        <v>0</v>
      </c>
      <c r="I235" s="37">
        <f>I360*I355</f>
        <v>0</v>
      </c>
      <c r="J235" s="30"/>
    </row>
    <row r="236" spans="2:10" s="28" customFormat="1" x14ac:dyDescent="0.25">
      <c r="B236" s="60">
        <v>10</v>
      </c>
      <c r="C236" s="687">
        <f>C367</f>
        <v>0</v>
      </c>
      <c r="D236" s="687"/>
      <c r="E236" s="688">
        <f>C369</f>
        <v>0</v>
      </c>
      <c r="F236" s="688"/>
      <c r="G236" s="37">
        <f>I373-H236-I236</f>
        <v>0</v>
      </c>
      <c r="H236" s="222">
        <f>I373*G368</f>
        <v>0</v>
      </c>
      <c r="I236" s="37">
        <f>I373*I368</f>
        <v>0</v>
      </c>
      <c r="J236" s="30"/>
    </row>
    <row r="237" spans="2:10" s="28" customFormat="1" x14ac:dyDescent="0.25">
      <c r="B237" s="60">
        <v>11</v>
      </c>
      <c r="C237" s="687">
        <f>C380</f>
        <v>0</v>
      </c>
      <c r="D237" s="687"/>
      <c r="E237" s="688">
        <f>C382</f>
        <v>0</v>
      </c>
      <c r="F237" s="688"/>
      <c r="G237" s="37">
        <f>I386-H237-I237</f>
        <v>0</v>
      </c>
      <c r="H237" s="222">
        <f>I386*G381</f>
        <v>0</v>
      </c>
      <c r="I237" s="37">
        <f>I386*I381</f>
        <v>0</v>
      </c>
      <c r="J237" s="30"/>
    </row>
    <row r="238" spans="2:10" s="28" customFormat="1" x14ac:dyDescent="0.25">
      <c r="B238" s="60">
        <v>12</v>
      </c>
      <c r="C238" s="687">
        <f>C393</f>
        <v>0</v>
      </c>
      <c r="D238" s="687"/>
      <c r="E238" s="688">
        <f>C395</f>
        <v>0</v>
      </c>
      <c r="F238" s="688"/>
      <c r="G238" s="37">
        <f>I399-H238-I238</f>
        <v>0</v>
      </c>
      <c r="H238" s="222">
        <f>I399*G394</f>
        <v>0</v>
      </c>
      <c r="I238" s="37">
        <f>I399*I394</f>
        <v>0</v>
      </c>
      <c r="J238" s="30"/>
    </row>
    <row r="239" spans="2:10" s="28" customFormat="1" x14ac:dyDescent="0.25">
      <c r="B239" s="60">
        <v>13</v>
      </c>
      <c r="C239" s="687">
        <f>C406</f>
        <v>0</v>
      </c>
      <c r="D239" s="687"/>
      <c r="E239" s="688">
        <f>C408</f>
        <v>0</v>
      </c>
      <c r="F239" s="688"/>
      <c r="G239" s="37">
        <f>I412-H239-I239</f>
        <v>0</v>
      </c>
      <c r="H239" s="222">
        <f>I412*G407</f>
        <v>0</v>
      </c>
      <c r="I239" s="37">
        <f>I412*I407</f>
        <v>0</v>
      </c>
      <c r="J239" s="30"/>
    </row>
    <row r="240" spans="2:10" s="28" customFormat="1" x14ac:dyDescent="0.25">
      <c r="B240" s="60">
        <v>14</v>
      </c>
      <c r="C240" s="687">
        <f>C419</f>
        <v>0</v>
      </c>
      <c r="D240" s="687"/>
      <c r="E240" s="688">
        <f>C421</f>
        <v>0</v>
      </c>
      <c r="F240" s="688"/>
      <c r="G240" s="37">
        <f t="shared" ref="G240:G246" si="1">I413-H240-I240</f>
        <v>0</v>
      </c>
      <c r="H240" s="222">
        <f t="shared" ref="H240:H246" si="2">I413*G408</f>
        <v>0</v>
      </c>
      <c r="I240" s="37">
        <f t="shared" ref="I240:I246" si="3">I413*I408</f>
        <v>0</v>
      </c>
      <c r="J240" s="30"/>
    </row>
    <row r="241" spans="2:10" s="28" customFormat="1" x14ac:dyDescent="0.25">
      <c r="B241" s="60">
        <v>15</v>
      </c>
      <c r="C241" s="687">
        <f>C432</f>
        <v>0</v>
      </c>
      <c r="D241" s="687"/>
      <c r="E241" s="688">
        <f>C434</f>
        <v>0</v>
      </c>
      <c r="F241" s="688"/>
      <c r="G241" s="37">
        <f t="shared" si="1"/>
        <v>0</v>
      </c>
      <c r="H241" s="222">
        <f t="shared" si="2"/>
        <v>0</v>
      </c>
      <c r="I241" s="37">
        <f t="shared" si="3"/>
        <v>0</v>
      </c>
      <c r="J241" s="30"/>
    </row>
    <row r="242" spans="2:10" s="28" customFormat="1" x14ac:dyDescent="0.25">
      <c r="B242" s="60">
        <v>16</v>
      </c>
      <c r="C242" s="687">
        <f>C445</f>
        <v>0</v>
      </c>
      <c r="D242" s="687"/>
      <c r="E242" s="688">
        <f>C447</f>
        <v>0</v>
      </c>
      <c r="F242" s="688"/>
      <c r="G242" s="37">
        <f t="shared" si="1"/>
        <v>0</v>
      </c>
      <c r="H242" s="222">
        <f t="shared" si="2"/>
        <v>0</v>
      </c>
      <c r="I242" s="37">
        <f t="shared" si="3"/>
        <v>0</v>
      </c>
      <c r="J242" s="30"/>
    </row>
    <row r="243" spans="2:10" s="28" customFormat="1" x14ac:dyDescent="0.25">
      <c r="B243" s="60">
        <v>17</v>
      </c>
      <c r="C243" s="687">
        <f>C458</f>
        <v>0</v>
      </c>
      <c r="D243" s="687"/>
      <c r="E243" s="688">
        <f>C460</f>
        <v>0</v>
      </c>
      <c r="F243" s="688"/>
      <c r="G243" s="37">
        <f t="shared" si="1"/>
        <v>0</v>
      </c>
      <c r="H243" s="222">
        <f t="shared" si="2"/>
        <v>0</v>
      </c>
      <c r="I243" s="37">
        <f t="shared" si="3"/>
        <v>0</v>
      </c>
      <c r="J243" s="30"/>
    </row>
    <row r="244" spans="2:10" s="28" customFormat="1" x14ac:dyDescent="0.25">
      <c r="B244" s="60">
        <v>18</v>
      </c>
      <c r="C244" s="687">
        <f>C471</f>
        <v>0</v>
      </c>
      <c r="D244" s="687"/>
      <c r="E244" s="688">
        <f>C473</f>
        <v>0</v>
      </c>
      <c r="F244" s="688"/>
      <c r="G244" s="37">
        <f t="shared" si="1"/>
        <v>0</v>
      </c>
      <c r="H244" s="222">
        <f t="shared" si="2"/>
        <v>0</v>
      </c>
      <c r="I244" s="37">
        <f t="shared" si="3"/>
        <v>0</v>
      </c>
      <c r="J244" s="30"/>
    </row>
    <row r="245" spans="2:10" s="28" customFormat="1" x14ac:dyDescent="0.25">
      <c r="B245" s="60">
        <v>19</v>
      </c>
      <c r="C245" s="687">
        <f>C484</f>
        <v>0</v>
      </c>
      <c r="D245" s="687"/>
      <c r="E245" s="688">
        <f>C486</f>
        <v>0</v>
      </c>
      <c r="F245" s="688"/>
      <c r="G245" s="37">
        <f t="shared" si="1"/>
        <v>0</v>
      </c>
      <c r="H245" s="222">
        <f t="shared" si="2"/>
        <v>0</v>
      </c>
      <c r="I245" s="37">
        <f t="shared" si="3"/>
        <v>0</v>
      </c>
      <c r="J245" s="30"/>
    </row>
    <row r="246" spans="2:10" s="28" customFormat="1" x14ac:dyDescent="0.25">
      <c r="B246" s="60">
        <v>20</v>
      </c>
      <c r="C246" s="687">
        <f>C497</f>
        <v>0</v>
      </c>
      <c r="D246" s="687"/>
      <c r="E246" s="688">
        <f>C499</f>
        <v>0</v>
      </c>
      <c r="F246" s="688"/>
      <c r="G246" s="37">
        <f t="shared" si="1"/>
        <v>0</v>
      </c>
      <c r="H246" s="222">
        <f t="shared" si="2"/>
        <v>0</v>
      </c>
      <c r="I246" s="37">
        <f t="shared" si="3"/>
        <v>0</v>
      </c>
      <c r="J246" s="30"/>
    </row>
    <row r="247" spans="2:10" s="28" customFormat="1" ht="15" customHeight="1" x14ac:dyDescent="0.25">
      <c r="C247" s="58"/>
      <c r="F247" s="47"/>
      <c r="G247" s="31">
        <f>SUM(G227:G239)</f>
        <v>0</v>
      </c>
      <c r="H247" s="218">
        <f>SUM(H227:H239)</f>
        <v>0</v>
      </c>
      <c r="I247" s="31">
        <f>SUM(I227:I239)</f>
        <v>0</v>
      </c>
    </row>
    <row r="248" spans="2:10" s="28" customFormat="1" ht="15" customHeight="1" x14ac:dyDescent="0.25">
      <c r="C248" s="58"/>
      <c r="F248" s="47"/>
      <c r="G248" s="30"/>
      <c r="H248" s="217"/>
      <c r="I248" s="30"/>
    </row>
    <row r="249" spans="2:10" s="28" customFormat="1" ht="15" customHeight="1" x14ac:dyDescent="0.25">
      <c r="F249" s="47"/>
      <c r="H249" s="47"/>
    </row>
    <row r="250" spans="2:10" s="28" customFormat="1" ht="29.25" customHeight="1" x14ac:dyDescent="0.25">
      <c r="B250" s="373" t="s">
        <v>159</v>
      </c>
      <c r="C250" s="673"/>
      <c r="D250" s="673"/>
      <c r="E250" s="68"/>
      <c r="F250" s="683" t="s">
        <v>181</v>
      </c>
      <c r="G250" s="684"/>
      <c r="H250" s="684"/>
      <c r="I250" s="685"/>
      <c r="J250" s="38"/>
    </row>
    <row r="251" spans="2:10" s="28" customFormat="1" ht="27" customHeight="1" x14ac:dyDescent="0.25">
      <c r="B251" s="374" t="s">
        <v>161</v>
      </c>
      <c r="C251" s="673"/>
      <c r="D251" s="673"/>
      <c r="F251" s="380" t="s">
        <v>14</v>
      </c>
      <c r="G251" s="215">
        <v>0</v>
      </c>
      <c r="H251" s="380" t="s">
        <v>16</v>
      </c>
      <c r="I251" s="215">
        <v>0</v>
      </c>
    </row>
    <row r="252" spans="2:10" s="28" customFormat="1" ht="28.5" customHeight="1" x14ac:dyDescent="0.25">
      <c r="B252" s="374" t="s">
        <v>160</v>
      </c>
      <c r="C252" s="692">
        <f>I256</f>
        <v>0</v>
      </c>
      <c r="D252" s="692"/>
      <c r="F252" s="370" t="s">
        <v>182</v>
      </c>
      <c r="G252" s="342">
        <v>0</v>
      </c>
      <c r="H252" s="368" t="s">
        <v>6</v>
      </c>
      <c r="I252" s="343">
        <v>0</v>
      </c>
    </row>
    <row r="253" spans="2:10" s="28" customFormat="1" ht="22.5" customHeight="1" x14ac:dyDescent="0.25">
      <c r="B253" s="376" t="s">
        <v>162</v>
      </c>
      <c r="C253" s="691"/>
      <c r="D253" s="673"/>
      <c r="F253" s="370" t="s">
        <v>19</v>
      </c>
      <c r="G253" s="342">
        <v>0</v>
      </c>
      <c r="H253" s="368" t="s">
        <v>8</v>
      </c>
      <c r="I253" s="343">
        <v>0</v>
      </c>
    </row>
    <row r="254" spans="2:10" s="28" customFormat="1" ht="27" customHeight="1" x14ac:dyDescent="0.25">
      <c r="B254" s="376" t="s">
        <v>163</v>
      </c>
      <c r="C254" s="691"/>
      <c r="D254" s="673"/>
      <c r="F254" s="370" t="s">
        <v>7</v>
      </c>
      <c r="G254" s="342">
        <v>0</v>
      </c>
      <c r="H254" s="368" t="s">
        <v>9</v>
      </c>
      <c r="I254" s="343">
        <v>0</v>
      </c>
    </row>
    <row r="255" spans="2:10" s="28" customFormat="1" ht="24" customHeight="1" x14ac:dyDescent="0.25">
      <c r="B255" s="376" t="s">
        <v>164</v>
      </c>
      <c r="C255" s="691"/>
      <c r="D255" s="673"/>
      <c r="E255" s="50"/>
      <c r="F255" s="371" t="s">
        <v>5</v>
      </c>
      <c r="G255" s="342">
        <v>0</v>
      </c>
      <c r="H255" s="369" t="s">
        <v>183</v>
      </c>
      <c r="I255" s="343">
        <v>0</v>
      </c>
      <c r="J255" s="38"/>
    </row>
    <row r="256" spans="2:10" s="28" customFormat="1" ht="15" customHeight="1" x14ac:dyDescent="0.25">
      <c r="B256" s="377"/>
      <c r="F256" s="47"/>
      <c r="H256" s="247" t="s">
        <v>20</v>
      </c>
      <c r="I256" s="70">
        <f>SUM(G252+G253+G254+G255+I252+I253+I254+I255)</f>
        <v>0</v>
      </c>
    </row>
    <row r="257" spans="2:11" s="28" customFormat="1" ht="15" customHeight="1" x14ac:dyDescent="0.25">
      <c r="B257" s="378"/>
      <c r="C257" s="32"/>
      <c r="D257" s="32"/>
      <c r="E257" s="32"/>
      <c r="F257" s="45"/>
      <c r="H257" s="71"/>
      <c r="I257" s="70"/>
    </row>
    <row r="258" spans="2:11" s="28" customFormat="1" ht="25.5" customHeight="1" x14ac:dyDescent="0.25">
      <c r="B258" s="375" t="s">
        <v>184</v>
      </c>
      <c r="C258" s="673"/>
      <c r="D258" s="673"/>
      <c r="E258" s="673"/>
      <c r="F258" s="673"/>
      <c r="G258" s="673"/>
      <c r="H258" s="673"/>
      <c r="I258" s="673"/>
    </row>
    <row r="259" spans="2:11" s="28" customFormat="1" ht="30" customHeight="1" x14ac:dyDescent="0.25">
      <c r="B259" s="375" t="s">
        <v>165</v>
      </c>
      <c r="C259" s="673"/>
      <c r="D259" s="673"/>
      <c r="E259" s="673"/>
      <c r="F259" s="673"/>
      <c r="G259" s="673"/>
      <c r="H259" s="673"/>
      <c r="I259" s="673"/>
      <c r="K259" s="48"/>
    </row>
    <row r="260" spans="2:11" s="28" customFormat="1" ht="27.75" customHeight="1" x14ac:dyDescent="0.25">
      <c r="B260" s="379" t="s">
        <v>166</v>
      </c>
      <c r="C260" s="673"/>
      <c r="D260" s="673"/>
      <c r="E260" s="673"/>
      <c r="F260" s="673"/>
      <c r="G260" s="673"/>
      <c r="H260" s="673"/>
      <c r="I260" s="673"/>
    </row>
    <row r="261" spans="2:11" s="28" customFormat="1" ht="15" customHeight="1" x14ac:dyDescent="0.25">
      <c r="C261" s="33"/>
      <c r="D261" s="33"/>
      <c r="E261" s="50"/>
      <c r="F261" s="219"/>
      <c r="G261" s="50"/>
      <c r="H261" s="219"/>
      <c r="I261" s="50"/>
    </row>
    <row r="262" spans="2:11" s="28" customFormat="1" ht="15" customHeight="1" x14ac:dyDescent="0.25">
      <c r="C262" s="33"/>
      <c r="D262" s="33"/>
      <c r="E262" s="50"/>
      <c r="F262" s="219"/>
      <c r="G262" s="50"/>
      <c r="H262" s="219"/>
      <c r="I262" s="50"/>
    </row>
    <row r="263" spans="2:11" s="28" customFormat="1" ht="30" customHeight="1" x14ac:dyDescent="0.25">
      <c r="B263" s="373" t="s">
        <v>167</v>
      </c>
      <c r="C263" s="673"/>
      <c r="D263" s="673"/>
      <c r="E263" s="68"/>
      <c r="F263" s="683" t="s">
        <v>181</v>
      </c>
      <c r="G263" s="684"/>
      <c r="H263" s="684"/>
      <c r="I263" s="685"/>
      <c r="J263" s="38"/>
    </row>
    <row r="264" spans="2:11" s="28" customFormat="1" ht="22.5" customHeight="1" x14ac:dyDescent="0.25">
      <c r="B264" s="374" t="s">
        <v>161</v>
      </c>
      <c r="C264" s="673"/>
      <c r="D264" s="673"/>
      <c r="F264" s="380" t="s">
        <v>14</v>
      </c>
      <c r="G264" s="215">
        <v>0</v>
      </c>
      <c r="H264" s="380" t="s">
        <v>16</v>
      </c>
      <c r="I264" s="215">
        <v>0</v>
      </c>
    </row>
    <row r="265" spans="2:11" s="28" customFormat="1" ht="26.25" customHeight="1" x14ac:dyDescent="0.25">
      <c r="B265" s="374" t="s">
        <v>160</v>
      </c>
      <c r="C265" s="681">
        <f>I269</f>
        <v>0</v>
      </c>
      <c r="D265" s="682"/>
      <c r="F265" s="370" t="s">
        <v>182</v>
      </c>
      <c r="G265" s="269">
        <v>0</v>
      </c>
      <c r="H265" s="368" t="s">
        <v>6</v>
      </c>
      <c r="I265" s="102">
        <v>0</v>
      </c>
    </row>
    <row r="266" spans="2:11" s="28" customFormat="1" ht="20.25" customHeight="1" x14ac:dyDescent="0.25">
      <c r="B266" s="375" t="s">
        <v>162</v>
      </c>
      <c r="C266" s="673"/>
      <c r="D266" s="673"/>
      <c r="F266" s="370" t="s">
        <v>19</v>
      </c>
      <c r="G266" s="269">
        <v>0</v>
      </c>
      <c r="H266" s="368" t="s">
        <v>8</v>
      </c>
      <c r="I266" s="102">
        <v>0</v>
      </c>
    </row>
    <row r="267" spans="2:11" s="28" customFormat="1" ht="25.5" customHeight="1" x14ac:dyDescent="0.25">
      <c r="B267" s="375" t="s">
        <v>163</v>
      </c>
      <c r="C267" s="673"/>
      <c r="D267" s="673"/>
      <c r="F267" s="370" t="s">
        <v>7</v>
      </c>
      <c r="G267" s="269">
        <v>0</v>
      </c>
      <c r="H267" s="368" t="s">
        <v>9</v>
      </c>
      <c r="I267" s="102">
        <v>0</v>
      </c>
    </row>
    <row r="268" spans="2:11" s="28" customFormat="1" ht="20.25" customHeight="1" x14ac:dyDescent="0.25">
      <c r="B268" s="375" t="s">
        <v>164</v>
      </c>
      <c r="C268" s="673"/>
      <c r="D268" s="673"/>
      <c r="E268" s="50"/>
      <c r="F268" s="371" t="s">
        <v>5</v>
      </c>
      <c r="G268" s="269">
        <v>0</v>
      </c>
      <c r="H268" s="369" t="s">
        <v>183</v>
      </c>
      <c r="I268" s="102">
        <v>0</v>
      </c>
    </row>
    <row r="269" spans="2:11" s="28" customFormat="1" ht="23.25" customHeight="1" x14ac:dyDescent="0.25">
      <c r="B269" s="214"/>
      <c r="C269" s="69"/>
      <c r="D269" s="69"/>
      <c r="E269" s="69"/>
      <c r="F269" s="45"/>
      <c r="H269" s="247" t="s">
        <v>20</v>
      </c>
      <c r="I269" s="70">
        <f>SUM(G265+G266+G267+G268+I265+I266+I267+I268)</f>
        <v>0</v>
      </c>
    </row>
    <row r="270" spans="2:11" s="28" customFormat="1" ht="15" customHeight="1" x14ac:dyDescent="0.25">
      <c r="B270" s="214"/>
      <c r="C270" s="69"/>
      <c r="D270" s="69"/>
      <c r="E270" s="69"/>
      <c r="F270" s="45"/>
      <c r="H270" s="71"/>
      <c r="I270" s="70"/>
    </row>
    <row r="271" spans="2:11" s="28" customFormat="1" ht="25.5" customHeight="1" x14ac:dyDescent="0.25">
      <c r="B271" s="375" t="s">
        <v>184</v>
      </c>
      <c r="C271" s="673"/>
      <c r="D271" s="673"/>
      <c r="E271" s="673"/>
      <c r="F271" s="673"/>
      <c r="G271" s="673"/>
      <c r="H271" s="673"/>
      <c r="I271" s="673"/>
    </row>
    <row r="272" spans="2:11" s="28" customFormat="1" ht="22.5" customHeight="1" x14ac:dyDescent="0.25">
      <c r="B272" s="375" t="s">
        <v>165</v>
      </c>
      <c r="C272" s="673"/>
      <c r="D272" s="673"/>
      <c r="E272" s="673"/>
      <c r="F272" s="673"/>
      <c r="G272" s="673"/>
      <c r="H272" s="673"/>
      <c r="I272" s="673"/>
    </row>
    <row r="273" spans="2:10" s="28" customFormat="1" ht="30.75" customHeight="1" x14ac:dyDescent="0.25">
      <c r="B273" s="379" t="s">
        <v>166</v>
      </c>
      <c r="C273" s="673"/>
      <c r="D273" s="673"/>
      <c r="E273" s="673"/>
      <c r="F273" s="673"/>
      <c r="G273" s="673"/>
      <c r="H273" s="673"/>
      <c r="I273" s="673"/>
    </row>
    <row r="274" spans="2:10" s="28" customFormat="1" ht="15" customHeight="1" x14ac:dyDescent="0.25">
      <c r="C274" s="33"/>
      <c r="D274" s="33"/>
      <c r="E274" s="50"/>
      <c r="F274" s="219"/>
      <c r="G274" s="50"/>
      <c r="H274" s="219"/>
      <c r="I274" s="50"/>
    </row>
    <row r="275" spans="2:10" s="28" customFormat="1" ht="15" customHeight="1" x14ac:dyDescent="0.25">
      <c r="C275" s="33"/>
      <c r="D275" s="33"/>
      <c r="E275" s="50"/>
      <c r="F275" s="219"/>
      <c r="G275" s="50"/>
      <c r="H275" s="219"/>
      <c r="I275" s="50"/>
    </row>
    <row r="276" spans="2:10" s="28" customFormat="1" ht="35.25" customHeight="1" x14ac:dyDescent="0.25">
      <c r="B276" s="373" t="s">
        <v>168</v>
      </c>
      <c r="C276" s="673"/>
      <c r="D276" s="673"/>
      <c r="E276" s="68"/>
      <c r="F276" s="683" t="s">
        <v>181</v>
      </c>
      <c r="G276" s="684"/>
      <c r="H276" s="684"/>
      <c r="I276" s="685"/>
      <c r="J276" s="38"/>
    </row>
    <row r="277" spans="2:10" s="28" customFormat="1" ht="24" customHeight="1" x14ac:dyDescent="0.25">
      <c r="B277" s="374" t="s">
        <v>161</v>
      </c>
      <c r="C277" s="673"/>
      <c r="D277" s="673"/>
      <c r="F277" s="380" t="s">
        <v>14</v>
      </c>
      <c r="G277" s="215">
        <v>0</v>
      </c>
      <c r="H277" s="380" t="s">
        <v>16</v>
      </c>
      <c r="I277" s="215">
        <v>0</v>
      </c>
    </row>
    <row r="278" spans="2:10" s="28" customFormat="1" ht="21.75" customHeight="1" x14ac:dyDescent="0.25">
      <c r="B278" s="374" t="s">
        <v>160</v>
      </c>
      <c r="C278" s="681">
        <f>I282</f>
        <v>0</v>
      </c>
      <c r="D278" s="682"/>
      <c r="F278" s="370" t="s">
        <v>182</v>
      </c>
      <c r="G278" s="269">
        <v>0</v>
      </c>
      <c r="H278" s="368" t="s">
        <v>6</v>
      </c>
      <c r="I278" s="102">
        <v>0</v>
      </c>
    </row>
    <row r="279" spans="2:10" s="28" customFormat="1" ht="22.5" customHeight="1" x14ac:dyDescent="0.25">
      <c r="B279" s="375" t="s">
        <v>162</v>
      </c>
      <c r="C279" s="673"/>
      <c r="D279" s="673"/>
      <c r="F279" s="370" t="s">
        <v>19</v>
      </c>
      <c r="G279" s="269">
        <v>0</v>
      </c>
      <c r="H279" s="368" t="s">
        <v>8</v>
      </c>
      <c r="I279" s="102">
        <v>0</v>
      </c>
    </row>
    <row r="280" spans="2:10" s="28" customFormat="1" ht="21.75" customHeight="1" x14ac:dyDescent="0.25">
      <c r="B280" s="375" t="s">
        <v>163</v>
      </c>
      <c r="C280" s="673"/>
      <c r="D280" s="673"/>
      <c r="F280" s="370" t="s">
        <v>7</v>
      </c>
      <c r="G280" s="269">
        <v>0</v>
      </c>
      <c r="H280" s="368" t="s">
        <v>9</v>
      </c>
      <c r="I280" s="102">
        <v>0</v>
      </c>
    </row>
    <row r="281" spans="2:10" s="28" customFormat="1" ht="27" customHeight="1" x14ac:dyDescent="0.25">
      <c r="B281" s="375" t="s">
        <v>164</v>
      </c>
      <c r="C281" s="673"/>
      <c r="D281" s="673"/>
      <c r="E281" s="50"/>
      <c r="F281" s="371" t="s">
        <v>5</v>
      </c>
      <c r="G281" s="269">
        <v>0</v>
      </c>
      <c r="H281" s="369" t="s">
        <v>183</v>
      </c>
      <c r="I281" s="102">
        <v>0</v>
      </c>
    </row>
    <row r="282" spans="2:10" s="28" customFormat="1" ht="15" customHeight="1" x14ac:dyDescent="0.25">
      <c r="B282" s="216"/>
      <c r="C282" s="675"/>
      <c r="D282" s="675"/>
      <c r="E282" s="69"/>
      <c r="F282" s="45"/>
      <c r="H282" s="71" t="s">
        <v>20</v>
      </c>
      <c r="I282" s="70">
        <f>SUM(G278+G279+G280+G281+I278+I279+I280+I281)</f>
        <v>0</v>
      </c>
    </row>
    <row r="283" spans="2:10" s="28" customFormat="1" ht="15" customHeight="1" x14ac:dyDescent="0.25">
      <c r="B283" s="216"/>
      <c r="C283" s="50"/>
      <c r="D283" s="50"/>
      <c r="E283" s="69"/>
      <c r="F283" s="45"/>
      <c r="H283" s="71"/>
      <c r="I283" s="70"/>
    </row>
    <row r="284" spans="2:10" s="28" customFormat="1" ht="21.75" customHeight="1" x14ac:dyDescent="0.25">
      <c r="B284" s="375" t="s">
        <v>184</v>
      </c>
      <c r="C284" s="673"/>
      <c r="D284" s="673"/>
      <c r="E284" s="673"/>
      <c r="F284" s="673"/>
      <c r="G284" s="673"/>
      <c r="H284" s="673"/>
      <c r="I284" s="673"/>
    </row>
    <row r="285" spans="2:10" s="28" customFormat="1" ht="29.25" customHeight="1" x14ac:dyDescent="0.25">
      <c r="B285" s="375" t="s">
        <v>165</v>
      </c>
      <c r="C285" s="673"/>
      <c r="D285" s="673"/>
      <c r="E285" s="673"/>
      <c r="F285" s="673"/>
      <c r="G285" s="673"/>
      <c r="H285" s="673"/>
      <c r="I285" s="673"/>
    </row>
    <row r="286" spans="2:10" s="28" customFormat="1" ht="36.75" customHeight="1" x14ac:dyDescent="0.25">
      <c r="B286" s="379" t="s">
        <v>166</v>
      </c>
      <c r="C286" s="673"/>
      <c r="D286" s="673"/>
      <c r="E286" s="673"/>
      <c r="F286" s="673"/>
      <c r="G286" s="673"/>
      <c r="H286" s="673"/>
      <c r="I286" s="673"/>
    </row>
    <row r="287" spans="2:10" s="28" customFormat="1" ht="15" customHeight="1" x14ac:dyDescent="0.25">
      <c r="B287" s="47"/>
      <c r="C287" s="33"/>
      <c r="D287" s="33"/>
      <c r="E287" s="33"/>
      <c r="F287" s="47"/>
      <c r="G287" s="33"/>
      <c r="H287" s="47"/>
      <c r="I287" s="50"/>
    </row>
    <row r="288" spans="2:10" s="28" customFormat="1" ht="15" customHeight="1" x14ac:dyDescent="0.25">
      <c r="B288" s="47"/>
      <c r="C288" s="33"/>
      <c r="D288" s="33"/>
      <c r="E288" s="33"/>
      <c r="F288" s="47"/>
      <c r="G288" s="33"/>
      <c r="H288" s="47"/>
      <c r="I288" s="50"/>
    </row>
    <row r="289" spans="2:10" s="28" customFormat="1" ht="27" customHeight="1" x14ac:dyDescent="0.25">
      <c r="B289" s="373" t="s">
        <v>169</v>
      </c>
      <c r="C289" s="673"/>
      <c r="D289" s="673"/>
      <c r="E289" s="68"/>
      <c r="F289" s="683" t="s">
        <v>181</v>
      </c>
      <c r="G289" s="684"/>
      <c r="H289" s="684"/>
      <c r="I289" s="685"/>
      <c r="J289" s="38"/>
    </row>
    <row r="290" spans="2:10" s="28" customFormat="1" ht="34.5" customHeight="1" x14ac:dyDescent="0.25">
      <c r="B290" s="374" t="s">
        <v>161</v>
      </c>
      <c r="C290" s="673"/>
      <c r="D290" s="673"/>
      <c r="F290" s="380" t="s">
        <v>14</v>
      </c>
      <c r="G290" s="226">
        <v>0</v>
      </c>
      <c r="H290" s="380" t="s">
        <v>16</v>
      </c>
      <c r="I290" s="226">
        <v>0</v>
      </c>
    </row>
    <row r="291" spans="2:10" s="28" customFormat="1" ht="26.25" customHeight="1" x14ac:dyDescent="0.25">
      <c r="B291" s="374" t="s">
        <v>160</v>
      </c>
      <c r="C291" s="681">
        <f>I295</f>
        <v>0</v>
      </c>
      <c r="D291" s="682"/>
      <c r="F291" s="370" t="s">
        <v>182</v>
      </c>
      <c r="G291" s="269">
        <v>0</v>
      </c>
      <c r="H291" s="368" t="s">
        <v>6</v>
      </c>
      <c r="I291" s="102">
        <v>0</v>
      </c>
    </row>
    <row r="292" spans="2:10" s="28" customFormat="1" ht="22.5" customHeight="1" x14ac:dyDescent="0.25">
      <c r="B292" s="375" t="s">
        <v>162</v>
      </c>
      <c r="C292" s="673"/>
      <c r="D292" s="673"/>
      <c r="F292" s="370" t="s">
        <v>19</v>
      </c>
      <c r="G292" s="269">
        <v>0</v>
      </c>
      <c r="H292" s="368" t="s">
        <v>8</v>
      </c>
      <c r="I292" s="102">
        <v>0</v>
      </c>
    </row>
    <row r="293" spans="2:10" s="28" customFormat="1" ht="28.5" customHeight="1" x14ac:dyDescent="0.25">
      <c r="B293" s="375" t="s">
        <v>163</v>
      </c>
      <c r="C293" s="673"/>
      <c r="D293" s="673"/>
      <c r="F293" s="370" t="s">
        <v>7</v>
      </c>
      <c r="G293" s="269">
        <v>0</v>
      </c>
      <c r="H293" s="368" t="s">
        <v>9</v>
      </c>
      <c r="I293" s="102">
        <v>0</v>
      </c>
    </row>
    <row r="294" spans="2:10" s="28" customFormat="1" ht="27" customHeight="1" x14ac:dyDescent="0.25">
      <c r="B294" s="375" t="s">
        <v>164</v>
      </c>
      <c r="C294" s="673"/>
      <c r="D294" s="673"/>
      <c r="E294" s="50"/>
      <c r="F294" s="371" t="s">
        <v>5</v>
      </c>
      <c r="G294" s="269">
        <v>0</v>
      </c>
      <c r="H294" s="369" t="s">
        <v>183</v>
      </c>
      <c r="I294" s="102">
        <v>0</v>
      </c>
    </row>
    <row r="295" spans="2:10" s="28" customFormat="1" ht="15" customHeight="1" x14ac:dyDescent="0.25">
      <c r="B295" s="381"/>
      <c r="C295" s="675"/>
      <c r="D295" s="675"/>
      <c r="E295" s="69"/>
      <c r="F295" s="45"/>
      <c r="H295" s="247" t="s">
        <v>20</v>
      </c>
      <c r="I295" s="70">
        <f>SUM(G291+G292+G293+G294+I291+I292+I293+I294)</f>
        <v>0</v>
      </c>
    </row>
    <row r="296" spans="2:10" s="28" customFormat="1" ht="15" customHeight="1" x14ac:dyDescent="0.25">
      <c r="B296" s="381"/>
      <c r="C296" s="50"/>
      <c r="D296" s="50"/>
      <c r="E296" s="69"/>
      <c r="F296" s="45"/>
      <c r="H296" s="71"/>
      <c r="I296" s="70"/>
    </row>
    <row r="297" spans="2:10" s="28" customFormat="1" ht="33.75" customHeight="1" x14ac:dyDescent="0.25">
      <c r="B297" s="375" t="s">
        <v>184</v>
      </c>
      <c r="C297" s="673"/>
      <c r="D297" s="673"/>
      <c r="E297" s="673"/>
      <c r="F297" s="673"/>
      <c r="G297" s="673"/>
      <c r="H297" s="673"/>
      <c r="I297" s="673"/>
    </row>
    <row r="298" spans="2:10" s="28" customFormat="1" ht="28.5" customHeight="1" x14ac:dyDescent="0.25">
      <c r="B298" s="375" t="s">
        <v>165</v>
      </c>
      <c r="C298" s="673"/>
      <c r="D298" s="673"/>
      <c r="E298" s="673"/>
      <c r="F298" s="673"/>
      <c r="G298" s="673"/>
      <c r="H298" s="673"/>
      <c r="I298" s="673"/>
    </row>
    <row r="299" spans="2:10" s="28" customFormat="1" ht="38.25" customHeight="1" x14ac:dyDescent="0.25">
      <c r="B299" s="379" t="s">
        <v>166</v>
      </c>
      <c r="C299" s="673"/>
      <c r="D299" s="673"/>
      <c r="E299" s="673"/>
      <c r="F299" s="673"/>
      <c r="G299" s="673"/>
      <c r="H299" s="673"/>
      <c r="I299" s="673"/>
    </row>
    <row r="300" spans="2:10" s="28" customFormat="1" ht="15" customHeight="1" x14ac:dyDescent="0.25">
      <c r="B300" s="47"/>
      <c r="C300" s="33"/>
      <c r="D300" s="33"/>
      <c r="E300" s="33"/>
      <c r="F300" s="47"/>
      <c r="G300" s="33"/>
      <c r="H300" s="47"/>
      <c r="I300" s="50"/>
    </row>
    <row r="301" spans="2:10" s="28" customFormat="1" ht="15" customHeight="1" x14ac:dyDescent="0.25">
      <c r="B301" s="47"/>
      <c r="C301" s="33"/>
      <c r="D301" s="33"/>
      <c r="E301" s="33"/>
      <c r="F301" s="47"/>
      <c r="G301" s="33"/>
      <c r="H301" s="47"/>
      <c r="I301" s="50"/>
    </row>
    <row r="302" spans="2:10" s="28" customFormat="1" ht="32.450000000000003" customHeight="1" x14ac:dyDescent="0.25">
      <c r="B302" s="373" t="s">
        <v>170</v>
      </c>
      <c r="C302" s="673"/>
      <c r="D302" s="673"/>
      <c r="E302" s="68"/>
      <c r="F302" s="683" t="s">
        <v>181</v>
      </c>
      <c r="G302" s="684"/>
      <c r="H302" s="684"/>
      <c r="I302" s="685"/>
      <c r="J302" s="38"/>
    </row>
    <row r="303" spans="2:10" s="28" customFormat="1" ht="23.25" customHeight="1" x14ac:dyDescent="0.25">
      <c r="B303" s="374" t="s">
        <v>161</v>
      </c>
      <c r="C303" s="673"/>
      <c r="D303" s="673"/>
      <c r="F303" s="380" t="s">
        <v>14</v>
      </c>
      <c r="G303" s="226">
        <v>0</v>
      </c>
      <c r="H303" s="382" t="s">
        <v>16</v>
      </c>
      <c r="I303" s="225">
        <v>0</v>
      </c>
    </row>
    <row r="304" spans="2:10" s="28" customFormat="1" ht="24" customHeight="1" x14ac:dyDescent="0.25">
      <c r="B304" s="374" t="s">
        <v>160</v>
      </c>
      <c r="C304" s="681">
        <f>I308</f>
        <v>0</v>
      </c>
      <c r="D304" s="682"/>
      <c r="F304" s="370" t="s">
        <v>182</v>
      </c>
      <c r="G304" s="210">
        <v>0</v>
      </c>
      <c r="H304" s="368" t="s">
        <v>6</v>
      </c>
      <c r="I304" s="212">
        <v>0</v>
      </c>
    </row>
    <row r="305" spans="2:10" s="28" customFormat="1" ht="25.5" customHeight="1" x14ac:dyDescent="0.25">
      <c r="B305" s="375" t="s">
        <v>162</v>
      </c>
      <c r="C305" s="673"/>
      <c r="D305" s="673"/>
      <c r="F305" s="370" t="s">
        <v>19</v>
      </c>
      <c r="G305" s="210">
        <v>0</v>
      </c>
      <c r="H305" s="368" t="s">
        <v>8</v>
      </c>
      <c r="I305" s="212">
        <v>0</v>
      </c>
    </row>
    <row r="306" spans="2:10" s="28" customFormat="1" ht="26.25" customHeight="1" x14ac:dyDescent="0.25">
      <c r="B306" s="375" t="s">
        <v>163</v>
      </c>
      <c r="C306" s="673"/>
      <c r="D306" s="673"/>
      <c r="F306" s="370" t="s">
        <v>7</v>
      </c>
      <c r="G306" s="210">
        <v>0</v>
      </c>
      <c r="H306" s="368" t="s">
        <v>9</v>
      </c>
      <c r="I306" s="212">
        <v>0</v>
      </c>
    </row>
    <row r="307" spans="2:10" s="28" customFormat="1" ht="25.5" customHeight="1" x14ac:dyDescent="0.25">
      <c r="B307" s="375" t="s">
        <v>164</v>
      </c>
      <c r="C307" s="673"/>
      <c r="D307" s="673"/>
      <c r="E307" s="50"/>
      <c r="F307" s="371" t="s">
        <v>5</v>
      </c>
      <c r="G307" s="211">
        <v>0</v>
      </c>
      <c r="H307" s="369" t="s">
        <v>183</v>
      </c>
      <c r="I307" s="213">
        <v>0</v>
      </c>
    </row>
    <row r="308" spans="2:10" s="28" customFormat="1" ht="15" customHeight="1" x14ac:dyDescent="0.25">
      <c r="B308" s="375"/>
      <c r="C308" s="675"/>
      <c r="D308" s="675"/>
      <c r="E308" s="69"/>
      <c r="F308" s="45"/>
      <c r="H308" s="247" t="s">
        <v>20</v>
      </c>
      <c r="I308" s="70">
        <f>SUM(G304+G305+G306+G307+I304+I305+I306+I307)</f>
        <v>0</v>
      </c>
    </row>
    <row r="309" spans="2:10" s="28" customFormat="1" ht="15" customHeight="1" x14ac:dyDescent="0.25">
      <c r="B309" s="375"/>
      <c r="C309" s="50"/>
      <c r="D309" s="50"/>
      <c r="E309" s="69"/>
      <c r="F309" s="45"/>
      <c r="H309" s="71"/>
      <c r="I309" s="70"/>
    </row>
    <row r="310" spans="2:10" s="28" customFormat="1" ht="23.25" customHeight="1" x14ac:dyDescent="0.25">
      <c r="B310" s="375" t="s">
        <v>184</v>
      </c>
      <c r="C310" s="673"/>
      <c r="D310" s="673"/>
      <c r="E310" s="673"/>
      <c r="F310" s="673"/>
      <c r="G310" s="673"/>
      <c r="H310" s="673"/>
      <c r="I310" s="673"/>
    </row>
    <row r="311" spans="2:10" s="28" customFormat="1" ht="21" customHeight="1" x14ac:dyDescent="0.25">
      <c r="B311" s="375" t="s">
        <v>165</v>
      </c>
      <c r="C311" s="673"/>
      <c r="D311" s="673"/>
      <c r="E311" s="673"/>
      <c r="F311" s="673"/>
      <c r="G311" s="673"/>
      <c r="H311" s="673"/>
      <c r="I311" s="673"/>
    </row>
    <row r="312" spans="2:10" s="28" customFormat="1" ht="34.5" customHeight="1" x14ac:dyDescent="0.25">
      <c r="B312" s="379" t="s">
        <v>166</v>
      </c>
      <c r="C312" s="673"/>
      <c r="D312" s="673"/>
      <c r="E312" s="673"/>
      <c r="F312" s="673"/>
      <c r="G312" s="673"/>
      <c r="H312" s="673"/>
      <c r="I312" s="673"/>
    </row>
    <row r="313" spans="2:10" s="28" customFormat="1" ht="15" customHeight="1" x14ac:dyDescent="0.25">
      <c r="B313" s="47"/>
      <c r="C313" s="33"/>
      <c r="D313" s="33"/>
      <c r="E313" s="33"/>
      <c r="F313" s="47"/>
      <c r="G313" s="33"/>
      <c r="H313" s="47"/>
      <c r="I313" s="50"/>
    </row>
    <row r="314" spans="2:10" s="28" customFormat="1" ht="15" customHeight="1" x14ac:dyDescent="0.25">
      <c r="B314" s="47"/>
      <c r="C314" s="33"/>
      <c r="D314" s="33"/>
      <c r="E314" s="33"/>
      <c r="F314" s="47"/>
      <c r="G314" s="33"/>
      <c r="H314" s="47"/>
      <c r="I314" s="50"/>
    </row>
    <row r="315" spans="2:10" s="28" customFormat="1" ht="24.75" customHeight="1" x14ac:dyDescent="0.25">
      <c r="B315" s="373" t="s">
        <v>171</v>
      </c>
      <c r="C315" s="673"/>
      <c r="D315" s="673"/>
      <c r="E315" s="68"/>
      <c r="F315" s="683" t="s">
        <v>181</v>
      </c>
      <c r="G315" s="684"/>
      <c r="H315" s="684"/>
      <c r="I315" s="685"/>
      <c r="J315" s="38"/>
    </row>
    <row r="316" spans="2:10" s="28" customFormat="1" ht="24.75" customHeight="1" x14ac:dyDescent="0.25">
      <c r="B316" s="374" t="s">
        <v>161</v>
      </c>
      <c r="C316" s="673"/>
      <c r="D316" s="673"/>
      <c r="F316" s="382" t="s">
        <v>14</v>
      </c>
      <c r="G316" s="224">
        <v>0</v>
      </c>
      <c r="H316" s="382" t="s">
        <v>16</v>
      </c>
      <c r="I316" s="224">
        <v>0</v>
      </c>
    </row>
    <row r="317" spans="2:10" s="28" customFormat="1" ht="26.25" customHeight="1" x14ac:dyDescent="0.25">
      <c r="B317" s="374" t="s">
        <v>160</v>
      </c>
      <c r="C317" s="681">
        <f>I321</f>
        <v>0</v>
      </c>
      <c r="D317" s="682"/>
      <c r="F317" s="383" t="s">
        <v>182</v>
      </c>
      <c r="G317" s="269">
        <v>0</v>
      </c>
      <c r="H317" s="385" t="s">
        <v>6</v>
      </c>
      <c r="I317" s="102">
        <v>0</v>
      </c>
    </row>
    <row r="318" spans="2:10" s="28" customFormat="1" ht="23.25" customHeight="1" x14ac:dyDescent="0.25">
      <c r="B318" s="375" t="s">
        <v>162</v>
      </c>
      <c r="C318" s="673"/>
      <c r="D318" s="673"/>
      <c r="F318" s="383" t="s">
        <v>19</v>
      </c>
      <c r="G318" s="269">
        <v>0</v>
      </c>
      <c r="H318" s="385" t="s">
        <v>8</v>
      </c>
      <c r="I318" s="102">
        <v>0</v>
      </c>
    </row>
    <row r="319" spans="2:10" s="28" customFormat="1" ht="21" customHeight="1" x14ac:dyDescent="0.25">
      <c r="B319" s="375" t="s">
        <v>163</v>
      </c>
      <c r="C319" s="673"/>
      <c r="D319" s="673"/>
      <c r="F319" s="383" t="s">
        <v>7</v>
      </c>
      <c r="G319" s="269">
        <v>0</v>
      </c>
      <c r="H319" s="385" t="s">
        <v>9</v>
      </c>
      <c r="I319" s="102">
        <v>0</v>
      </c>
    </row>
    <row r="320" spans="2:10" s="28" customFormat="1" ht="24.75" customHeight="1" x14ac:dyDescent="0.25">
      <c r="B320" s="375" t="s">
        <v>164</v>
      </c>
      <c r="C320" s="673"/>
      <c r="D320" s="673"/>
      <c r="E320" s="50"/>
      <c r="F320" s="384" t="s">
        <v>5</v>
      </c>
      <c r="G320" s="269">
        <v>0</v>
      </c>
      <c r="H320" s="386" t="s">
        <v>183</v>
      </c>
      <c r="I320" s="102">
        <v>0</v>
      </c>
    </row>
    <row r="321" spans="2:10" s="28" customFormat="1" ht="15" customHeight="1" x14ac:dyDescent="0.25">
      <c r="B321" s="375"/>
      <c r="C321" s="675"/>
      <c r="D321" s="675"/>
      <c r="E321" s="69"/>
      <c r="F321" s="45"/>
      <c r="H321" s="247" t="s">
        <v>20</v>
      </c>
      <c r="I321" s="70">
        <f>SUM(G317+G318+G319+G320+I317+I318+I319+I320)</f>
        <v>0</v>
      </c>
    </row>
    <row r="322" spans="2:10" s="28" customFormat="1" ht="15" customHeight="1" x14ac:dyDescent="0.25">
      <c r="B322" s="375"/>
      <c r="C322" s="50"/>
      <c r="D322" s="50"/>
      <c r="E322" s="69"/>
      <c r="F322" s="45"/>
      <c r="H322" s="71"/>
      <c r="I322" s="70"/>
    </row>
    <row r="323" spans="2:10" s="28" customFormat="1" ht="35.25" customHeight="1" x14ac:dyDescent="0.25">
      <c r="B323" s="375" t="s">
        <v>184</v>
      </c>
      <c r="C323" s="673"/>
      <c r="D323" s="673"/>
      <c r="E323" s="673"/>
      <c r="F323" s="673"/>
      <c r="G323" s="673"/>
      <c r="H323" s="673"/>
      <c r="I323" s="673"/>
    </row>
    <row r="324" spans="2:10" s="28" customFormat="1" ht="39" customHeight="1" x14ac:dyDescent="0.25">
      <c r="B324" s="375" t="s">
        <v>165</v>
      </c>
      <c r="C324" s="673"/>
      <c r="D324" s="673"/>
      <c r="E324" s="673"/>
      <c r="F324" s="673"/>
      <c r="G324" s="673"/>
      <c r="H324" s="673"/>
      <c r="I324" s="673"/>
    </row>
    <row r="325" spans="2:10" s="28" customFormat="1" ht="42.75" customHeight="1" x14ac:dyDescent="0.25">
      <c r="B325" s="379" t="s">
        <v>166</v>
      </c>
      <c r="C325" s="673"/>
      <c r="D325" s="673"/>
      <c r="E325" s="673"/>
      <c r="F325" s="673"/>
      <c r="G325" s="673"/>
      <c r="H325" s="673"/>
      <c r="I325" s="673"/>
    </row>
    <row r="326" spans="2:10" s="28" customFormat="1" ht="15" customHeight="1" x14ac:dyDescent="0.25">
      <c r="B326" s="47"/>
      <c r="C326" s="33"/>
      <c r="D326" s="33"/>
      <c r="E326" s="33"/>
      <c r="F326" s="47"/>
      <c r="G326" s="33"/>
      <c r="H326" s="47"/>
      <c r="I326" s="50"/>
    </row>
    <row r="327" spans="2:10" s="28" customFormat="1" ht="15" customHeight="1" x14ac:dyDescent="0.25">
      <c r="B327" s="47"/>
      <c r="C327" s="33"/>
      <c r="D327" s="33"/>
      <c r="E327" s="33"/>
      <c r="F327" s="47"/>
      <c r="G327" s="33"/>
      <c r="H327" s="47"/>
      <c r="I327" s="50"/>
    </row>
    <row r="328" spans="2:10" s="28" customFormat="1" ht="35.25" customHeight="1" x14ac:dyDescent="0.25">
      <c r="B328" s="373" t="s">
        <v>172</v>
      </c>
      <c r="C328" s="673"/>
      <c r="D328" s="673"/>
      <c r="E328" s="68"/>
      <c r="F328" s="683" t="s">
        <v>181</v>
      </c>
      <c r="G328" s="684"/>
      <c r="H328" s="684"/>
      <c r="I328" s="685"/>
      <c r="J328" s="38"/>
    </row>
    <row r="329" spans="2:10" s="28" customFormat="1" ht="30" customHeight="1" x14ac:dyDescent="0.25">
      <c r="B329" s="374" t="s">
        <v>161</v>
      </c>
      <c r="C329" s="673"/>
      <c r="D329" s="673"/>
      <c r="F329" s="380" t="s">
        <v>14</v>
      </c>
      <c r="G329" s="215">
        <v>0</v>
      </c>
      <c r="H329" s="380" t="s">
        <v>16</v>
      </c>
      <c r="I329" s="215">
        <v>0</v>
      </c>
    </row>
    <row r="330" spans="2:10" s="28" customFormat="1" ht="25.5" customHeight="1" x14ac:dyDescent="0.25">
      <c r="B330" s="374" t="s">
        <v>160</v>
      </c>
      <c r="C330" s="681">
        <f>I334</f>
        <v>0</v>
      </c>
      <c r="D330" s="682"/>
      <c r="F330" s="383" t="s">
        <v>182</v>
      </c>
      <c r="G330" s="269">
        <v>0</v>
      </c>
      <c r="H330" s="385" t="s">
        <v>6</v>
      </c>
      <c r="I330" s="102">
        <v>0</v>
      </c>
    </row>
    <row r="331" spans="2:10" s="28" customFormat="1" ht="26.25" customHeight="1" x14ac:dyDescent="0.25">
      <c r="B331" s="375" t="s">
        <v>162</v>
      </c>
      <c r="C331" s="673"/>
      <c r="D331" s="673"/>
      <c r="F331" s="383" t="s">
        <v>19</v>
      </c>
      <c r="G331" s="269">
        <v>0</v>
      </c>
      <c r="H331" s="385" t="s">
        <v>8</v>
      </c>
      <c r="I331" s="102">
        <v>0</v>
      </c>
    </row>
    <row r="332" spans="2:10" s="28" customFormat="1" ht="23.25" customHeight="1" x14ac:dyDescent="0.25">
      <c r="B332" s="375" t="s">
        <v>163</v>
      </c>
      <c r="C332" s="690"/>
      <c r="D332" s="691"/>
      <c r="F332" s="383" t="s">
        <v>7</v>
      </c>
      <c r="G332" s="269">
        <v>0</v>
      </c>
      <c r="H332" s="385" t="s">
        <v>9</v>
      </c>
      <c r="I332" s="102">
        <v>0</v>
      </c>
    </row>
    <row r="333" spans="2:10" s="28" customFormat="1" ht="30" customHeight="1" x14ac:dyDescent="0.25">
      <c r="B333" s="375" t="s">
        <v>164</v>
      </c>
      <c r="C333" s="673"/>
      <c r="D333" s="673"/>
      <c r="E333" s="50"/>
      <c r="F333" s="384" t="s">
        <v>5</v>
      </c>
      <c r="G333" s="269">
        <v>0</v>
      </c>
      <c r="H333" s="386" t="s">
        <v>183</v>
      </c>
      <c r="I333" s="102">
        <v>0</v>
      </c>
    </row>
    <row r="334" spans="2:10" s="28" customFormat="1" ht="15" customHeight="1" x14ac:dyDescent="0.25">
      <c r="B334" s="375"/>
      <c r="C334" s="675"/>
      <c r="D334" s="675"/>
      <c r="E334" s="69"/>
      <c r="F334" s="45"/>
      <c r="H334" s="247" t="s">
        <v>20</v>
      </c>
      <c r="I334" s="70">
        <f>SUM(G330+G331+G332+G333+I330+I331+I332+I333)</f>
        <v>0</v>
      </c>
    </row>
    <row r="335" spans="2:10" s="28" customFormat="1" ht="15" customHeight="1" x14ac:dyDescent="0.25">
      <c r="B335" s="375"/>
      <c r="C335" s="50"/>
      <c r="D335" s="50"/>
      <c r="E335" s="69"/>
      <c r="F335" s="45"/>
      <c r="H335" s="71"/>
      <c r="I335" s="70"/>
    </row>
    <row r="336" spans="2:10" s="28" customFormat="1" ht="33" customHeight="1" x14ac:dyDescent="0.25">
      <c r="B336" s="375" t="s">
        <v>184</v>
      </c>
      <c r="C336" s="673"/>
      <c r="D336" s="673"/>
      <c r="E336" s="673"/>
      <c r="F336" s="673"/>
      <c r="G336" s="673"/>
      <c r="H336" s="673"/>
      <c r="I336" s="673"/>
    </row>
    <row r="337" spans="2:10" s="28" customFormat="1" ht="27.75" customHeight="1" x14ac:dyDescent="0.25">
      <c r="B337" s="375" t="s">
        <v>165</v>
      </c>
      <c r="C337" s="673"/>
      <c r="D337" s="673"/>
      <c r="E337" s="673"/>
      <c r="F337" s="673"/>
      <c r="G337" s="673"/>
      <c r="H337" s="673"/>
      <c r="I337" s="673"/>
    </row>
    <row r="338" spans="2:10" s="28" customFormat="1" ht="30" customHeight="1" x14ac:dyDescent="0.25">
      <c r="B338" s="379" t="s">
        <v>166</v>
      </c>
      <c r="C338" s="673"/>
      <c r="D338" s="673"/>
      <c r="E338" s="673"/>
      <c r="F338" s="673"/>
      <c r="G338" s="673"/>
      <c r="H338" s="673"/>
      <c r="I338" s="673"/>
    </row>
    <row r="339" spans="2:10" s="28" customFormat="1" ht="15" customHeight="1" x14ac:dyDescent="0.25">
      <c r="B339" s="47"/>
      <c r="C339" s="33"/>
      <c r="D339" s="33"/>
      <c r="E339" s="33"/>
      <c r="F339" s="47"/>
      <c r="G339" s="33"/>
      <c r="H339" s="47"/>
      <c r="I339" s="50"/>
    </row>
    <row r="340" spans="2:10" s="28" customFormat="1" ht="15" customHeight="1" x14ac:dyDescent="0.25">
      <c r="B340" s="47"/>
      <c r="C340" s="33"/>
      <c r="D340" s="33"/>
      <c r="E340" s="33"/>
      <c r="F340" s="47"/>
      <c r="G340" s="33"/>
      <c r="H340" s="47"/>
      <c r="I340" s="50"/>
    </row>
    <row r="341" spans="2:10" s="28" customFormat="1" ht="24.75" customHeight="1" x14ac:dyDescent="0.25">
      <c r="B341" s="373" t="s">
        <v>173</v>
      </c>
      <c r="C341" s="673"/>
      <c r="D341" s="673"/>
      <c r="E341" s="68"/>
      <c r="F341" s="683" t="s">
        <v>181</v>
      </c>
      <c r="G341" s="684"/>
      <c r="H341" s="684"/>
      <c r="I341" s="685"/>
      <c r="J341" s="38"/>
    </row>
    <row r="342" spans="2:10" s="28" customFormat="1" ht="21.75" customHeight="1" x14ac:dyDescent="0.25">
      <c r="B342" s="374" t="s">
        <v>161</v>
      </c>
      <c r="C342" s="673"/>
      <c r="D342" s="673"/>
      <c r="F342" s="380" t="s">
        <v>14</v>
      </c>
      <c r="G342" s="215">
        <v>0</v>
      </c>
      <c r="H342" s="380" t="s">
        <v>16</v>
      </c>
      <c r="I342" s="215">
        <v>0</v>
      </c>
    </row>
    <row r="343" spans="2:10" s="28" customFormat="1" ht="24" customHeight="1" x14ac:dyDescent="0.25">
      <c r="B343" s="374" t="s">
        <v>160</v>
      </c>
      <c r="C343" s="681">
        <f>I347</f>
        <v>0</v>
      </c>
      <c r="D343" s="682"/>
      <c r="F343" s="383" t="s">
        <v>182</v>
      </c>
      <c r="G343" s="269">
        <v>0</v>
      </c>
      <c r="H343" s="385" t="s">
        <v>6</v>
      </c>
      <c r="I343" s="102">
        <v>0</v>
      </c>
    </row>
    <row r="344" spans="2:10" s="28" customFormat="1" ht="21.75" customHeight="1" x14ac:dyDescent="0.25">
      <c r="B344" s="375" t="s">
        <v>162</v>
      </c>
      <c r="C344" s="673"/>
      <c r="D344" s="673"/>
      <c r="F344" s="383" t="s">
        <v>19</v>
      </c>
      <c r="G344" s="269">
        <v>0</v>
      </c>
      <c r="H344" s="385" t="s">
        <v>8</v>
      </c>
      <c r="I344" s="102">
        <v>0</v>
      </c>
    </row>
    <row r="345" spans="2:10" s="28" customFormat="1" ht="22.5" customHeight="1" x14ac:dyDescent="0.25">
      <c r="B345" s="375" t="s">
        <v>163</v>
      </c>
      <c r="C345" s="673"/>
      <c r="D345" s="673"/>
      <c r="F345" s="383" t="s">
        <v>7</v>
      </c>
      <c r="G345" s="269">
        <v>0</v>
      </c>
      <c r="H345" s="385" t="s">
        <v>9</v>
      </c>
      <c r="I345" s="102">
        <v>0</v>
      </c>
    </row>
    <row r="346" spans="2:10" s="28" customFormat="1" ht="24" customHeight="1" x14ac:dyDescent="0.25">
      <c r="B346" s="375" t="s">
        <v>164</v>
      </c>
      <c r="C346" s="673"/>
      <c r="D346" s="673"/>
      <c r="E346" s="50"/>
      <c r="F346" s="384" t="s">
        <v>5</v>
      </c>
      <c r="G346" s="269">
        <v>0</v>
      </c>
      <c r="H346" s="386" t="s">
        <v>183</v>
      </c>
      <c r="I346" s="102">
        <v>0</v>
      </c>
    </row>
    <row r="347" spans="2:10" s="28" customFormat="1" ht="15" customHeight="1" x14ac:dyDescent="0.25">
      <c r="B347" s="381"/>
      <c r="C347" s="675"/>
      <c r="D347" s="675"/>
      <c r="E347" s="69"/>
      <c r="F347" s="45"/>
      <c r="H347" s="247" t="s">
        <v>20</v>
      </c>
      <c r="I347" s="70">
        <f>SUM(G343+G344+G345+G346+I343+I344+I345+I346)</f>
        <v>0</v>
      </c>
    </row>
    <row r="348" spans="2:10" s="28" customFormat="1" ht="15" customHeight="1" x14ac:dyDescent="0.25">
      <c r="B348" s="381"/>
      <c r="C348" s="50"/>
      <c r="D348" s="50"/>
      <c r="E348" s="69"/>
      <c r="F348" s="45"/>
      <c r="H348" s="71"/>
      <c r="I348" s="70"/>
    </row>
    <row r="349" spans="2:10" s="28" customFormat="1" ht="27.75" customHeight="1" x14ac:dyDescent="0.25">
      <c r="B349" s="375" t="s">
        <v>184</v>
      </c>
      <c r="C349" s="673"/>
      <c r="D349" s="673"/>
      <c r="E349" s="673"/>
      <c r="F349" s="673"/>
      <c r="G349" s="673"/>
      <c r="H349" s="673"/>
      <c r="I349" s="673"/>
    </row>
    <row r="350" spans="2:10" s="28" customFormat="1" ht="24.75" customHeight="1" x14ac:dyDescent="0.25">
      <c r="B350" s="375" t="s">
        <v>165</v>
      </c>
      <c r="C350" s="673"/>
      <c r="D350" s="673"/>
      <c r="E350" s="673"/>
      <c r="F350" s="673"/>
      <c r="G350" s="673"/>
      <c r="H350" s="673"/>
      <c r="I350" s="673"/>
    </row>
    <row r="351" spans="2:10" s="28" customFormat="1" ht="30.75" customHeight="1" x14ac:dyDescent="0.25">
      <c r="B351" s="379" t="s">
        <v>166</v>
      </c>
      <c r="C351" s="673"/>
      <c r="D351" s="673"/>
      <c r="E351" s="673"/>
      <c r="F351" s="673"/>
      <c r="G351" s="673"/>
      <c r="H351" s="673"/>
      <c r="I351" s="673"/>
    </row>
    <row r="352" spans="2:10" s="28" customFormat="1" ht="15" customHeight="1" x14ac:dyDescent="0.25">
      <c r="B352" s="47"/>
      <c r="C352" s="33"/>
      <c r="D352" s="33"/>
      <c r="E352" s="33"/>
      <c r="F352" s="47"/>
      <c r="G352" s="33"/>
      <c r="H352" s="47"/>
      <c r="I352" s="50"/>
    </row>
    <row r="353" spans="2:10" s="28" customFormat="1" ht="15" customHeight="1" x14ac:dyDescent="0.25">
      <c r="B353" s="47"/>
      <c r="C353" s="33"/>
      <c r="D353" s="33"/>
      <c r="E353" s="33"/>
      <c r="F353" s="47"/>
      <c r="G353" s="33"/>
      <c r="H353" s="47"/>
      <c r="I353" s="50"/>
    </row>
    <row r="354" spans="2:10" s="28" customFormat="1" ht="26.25" customHeight="1" x14ac:dyDescent="0.25">
      <c r="B354" s="373" t="s">
        <v>174</v>
      </c>
      <c r="C354" s="673"/>
      <c r="D354" s="673"/>
      <c r="E354" s="68"/>
      <c r="F354" s="683" t="s">
        <v>181</v>
      </c>
      <c r="G354" s="684"/>
      <c r="H354" s="684"/>
      <c r="I354" s="685"/>
      <c r="J354" s="38"/>
    </row>
    <row r="355" spans="2:10" s="28" customFormat="1" ht="24.75" customHeight="1" x14ac:dyDescent="0.25">
      <c r="B355" s="374" t="s">
        <v>161</v>
      </c>
      <c r="C355" s="673"/>
      <c r="D355" s="673"/>
      <c r="F355" s="380" t="s">
        <v>14</v>
      </c>
      <c r="G355" s="215">
        <v>0</v>
      </c>
      <c r="H355" s="380" t="s">
        <v>16</v>
      </c>
      <c r="I355" s="215">
        <v>0</v>
      </c>
    </row>
    <row r="356" spans="2:10" s="28" customFormat="1" ht="23.25" customHeight="1" x14ac:dyDescent="0.25">
      <c r="B356" s="374" t="s">
        <v>160</v>
      </c>
      <c r="C356" s="681">
        <f>I360</f>
        <v>0</v>
      </c>
      <c r="D356" s="682"/>
      <c r="F356" s="383" t="s">
        <v>182</v>
      </c>
      <c r="G356" s="269">
        <v>0</v>
      </c>
      <c r="H356" s="385" t="s">
        <v>6</v>
      </c>
      <c r="I356" s="102">
        <v>0</v>
      </c>
    </row>
    <row r="357" spans="2:10" s="28" customFormat="1" ht="33.75" customHeight="1" x14ac:dyDescent="0.25">
      <c r="B357" s="375" t="s">
        <v>162</v>
      </c>
      <c r="C357" s="673"/>
      <c r="D357" s="673"/>
      <c r="F357" s="383" t="s">
        <v>19</v>
      </c>
      <c r="G357" s="269">
        <v>0</v>
      </c>
      <c r="H357" s="385" t="s">
        <v>8</v>
      </c>
      <c r="I357" s="102">
        <v>0</v>
      </c>
    </row>
    <row r="358" spans="2:10" s="28" customFormat="1" ht="25.5" customHeight="1" x14ac:dyDescent="0.25">
      <c r="B358" s="375" t="s">
        <v>163</v>
      </c>
      <c r="C358" s="673"/>
      <c r="D358" s="673"/>
      <c r="F358" s="383" t="s">
        <v>7</v>
      </c>
      <c r="G358" s="269">
        <v>0</v>
      </c>
      <c r="H358" s="385" t="s">
        <v>9</v>
      </c>
      <c r="I358" s="102">
        <v>0</v>
      </c>
    </row>
    <row r="359" spans="2:10" s="28" customFormat="1" ht="24.75" customHeight="1" x14ac:dyDescent="0.25">
      <c r="B359" s="375" t="s">
        <v>164</v>
      </c>
      <c r="C359" s="673"/>
      <c r="D359" s="673"/>
      <c r="E359" s="50"/>
      <c r="F359" s="384" t="s">
        <v>5</v>
      </c>
      <c r="G359" s="269">
        <v>0</v>
      </c>
      <c r="H359" s="386" t="s">
        <v>183</v>
      </c>
      <c r="I359" s="102">
        <v>0</v>
      </c>
    </row>
    <row r="360" spans="2:10" s="28" customFormat="1" ht="15" customHeight="1" x14ac:dyDescent="0.25">
      <c r="B360" s="375"/>
      <c r="C360" s="675"/>
      <c r="D360" s="675"/>
      <c r="E360" s="69"/>
      <c r="F360" s="45"/>
      <c r="H360" s="247" t="s">
        <v>20</v>
      </c>
      <c r="I360" s="70">
        <f>SUM(G356+G357+G358+G359+I356+I357+I358+I359)</f>
        <v>0</v>
      </c>
    </row>
    <row r="361" spans="2:10" s="28" customFormat="1" ht="15" customHeight="1" x14ac:dyDescent="0.25">
      <c r="B361" s="375"/>
      <c r="C361" s="50"/>
      <c r="D361" s="50"/>
      <c r="E361" s="69"/>
      <c r="F361" s="45"/>
      <c r="H361" s="71"/>
      <c r="I361" s="70"/>
    </row>
    <row r="362" spans="2:10" s="28" customFormat="1" ht="21.75" customHeight="1" x14ac:dyDescent="0.25">
      <c r="B362" s="375" t="s">
        <v>184</v>
      </c>
      <c r="C362" s="673"/>
      <c r="D362" s="673"/>
      <c r="E362" s="673"/>
      <c r="F362" s="673"/>
      <c r="G362" s="673"/>
      <c r="H362" s="673"/>
      <c r="I362" s="673"/>
    </row>
    <row r="363" spans="2:10" s="28" customFormat="1" ht="27" customHeight="1" x14ac:dyDescent="0.25">
      <c r="B363" s="375" t="s">
        <v>165</v>
      </c>
      <c r="C363" s="673"/>
      <c r="D363" s="673"/>
      <c r="E363" s="673"/>
      <c r="F363" s="673"/>
      <c r="G363" s="673"/>
      <c r="H363" s="673"/>
      <c r="I363" s="673"/>
    </row>
    <row r="364" spans="2:10" s="28" customFormat="1" ht="32.25" customHeight="1" x14ac:dyDescent="0.25">
      <c r="B364" s="379" t="s">
        <v>166</v>
      </c>
      <c r="C364" s="673"/>
      <c r="D364" s="673"/>
      <c r="E364" s="673"/>
      <c r="F364" s="673"/>
      <c r="G364" s="673"/>
      <c r="H364" s="673"/>
      <c r="I364" s="673"/>
    </row>
    <row r="365" spans="2:10" s="28" customFormat="1" ht="15" customHeight="1" x14ac:dyDescent="0.25">
      <c r="B365" s="47"/>
      <c r="C365" s="33"/>
      <c r="D365" s="33"/>
      <c r="E365" s="33"/>
      <c r="F365" s="47"/>
      <c r="G365" s="33"/>
      <c r="H365" s="47"/>
      <c r="I365" s="50"/>
    </row>
    <row r="366" spans="2:10" s="28" customFormat="1" ht="15" customHeight="1" x14ac:dyDescent="0.25">
      <c r="B366" s="47"/>
      <c r="C366" s="33"/>
      <c r="D366" s="33"/>
      <c r="E366" s="33"/>
      <c r="F366" s="47"/>
      <c r="G366" s="33"/>
      <c r="H366" s="47"/>
      <c r="I366" s="50"/>
    </row>
    <row r="367" spans="2:10" s="28" customFormat="1" ht="32.25" customHeight="1" x14ac:dyDescent="0.25">
      <c r="B367" s="373" t="s">
        <v>175</v>
      </c>
      <c r="C367" s="673"/>
      <c r="D367" s="673"/>
      <c r="E367" s="68"/>
      <c r="F367" s="683" t="s">
        <v>181</v>
      </c>
      <c r="G367" s="684"/>
      <c r="H367" s="684"/>
      <c r="I367" s="685"/>
      <c r="J367" s="38"/>
    </row>
    <row r="368" spans="2:10" s="28" customFormat="1" ht="30.75" customHeight="1" x14ac:dyDescent="0.25">
      <c r="B368" s="374" t="s">
        <v>161</v>
      </c>
      <c r="C368" s="673"/>
      <c r="D368" s="673"/>
      <c r="F368" s="380" t="s">
        <v>14</v>
      </c>
      <c r="G368" s="215">
        <v>0</v>
      </c>
      <c r="H368" s="380" t="s">
        <v>16</v>
      </c>
      <c r="I368" s="215">
        <v>0</v>
      </c>
    </row>
    <row r="369" spans="2:10" s="28" customFormat="1" ht="25.5" customHeight="1" x14ac:dyDescent="0.25">
      <c r="B369" s="374" t="s">
        <v>160</v>
      </c>
      <c r="C369" s="681">
        <f>I373</f>
        <v>0</v>
      </c>
      <c r="D369" s="682"/>
      <c r="F369" s="383" t="s">
        <v>182</v>
      </c>
      <c r="G369" s="269">
        <v>0</v>
      </c>
      <c r="H369" s="385" t="s">
        <v>6</v>
      </c>
      <c r="I369" s="102">
        <v>0</v>
      </c>
    </row>
    <row r="370" spans="2:10" s="28" customFormat="1" ht="23.25" customHeight="1" x14ac:dyDescent="0.25">
      <c r="B370" s="375" t="s">
        <v>162</v>
      </c>
      <c r="C370" s="673"/>
      <c r="D370" s="673"/>
      <c r="F370" s="383" t="s">
        <v>19</v>
      </c>
      <c r="G370" s="269">
        <v>0</v>
      </c>
      <c r="H370" s="385" t="s">
        <v>8</v>
      </c>
      <c r="I370" s="102">
        <v>0</v>
      </c>
    </row>
    <row r="371" spans="2:10" s="28" customFormat="1" ht="22.5" customHeight="1" x14ac:dyDescent="0.25">
      <c r="B371" s="375" t="s">
        <v>163</v>
      </c>
      <c r="C371" s="673"/>
      <c r="D371" s="673"/>
      <c r="F371" s="383" t="s">
        <v>7</v>
      </c>
      <c r="G371" s="269">
        <v>0</v>
      </c>
      <c r="H371" s="385" t="s">
        <v>9</v>
      </c>
      <c r="I371" s="102">
        <v>0</v>
      </c>
    </row>
    <row r="372" spans="2:10" s="28" customFormat="1" ht="23.25" customHeight="1" x14ac:dyDescent="0.25">
      <c r="B372" s="375" t="s">
        <v>164</v>
      </c>
      <c r="C372" s="673"/>
      <c r="D372" s="673"/>
      <c r="E372" s="50"/>
      <c r="F372" s="384" t="s">
        <v>5</v>
      </c>
      <c r="G372" s="269">
        <v>0</v>
      </c>
      <c r="H372" s="386" t="s">
        <v>183</v>
      </c>
      <c r="I372" s="102">
        <v>0</v>
      </c>
    </row>
    <row r="373" spans="2:10" s="28" customFormat="1" ht="15" customHeight="1" x14ac:dyDescent="0.25">
      <c r="B373" s="375"/>
      <c r="C373" s="675"/>
      <c r="D373" s="675"/>
      <c r="E373" s="69"/>
      <c r="F373" s="45"/>
      <c r="H373" s="247" t="s">
        <v>20</v>
      </c>
      <c r="I373" s="70">
        <f>SUM(G369+G370+G371+G372+I369+I370+I371+I372)</f>
        <v>0</v>
      </c>
    </row>
    <row r="374" spans="2:10" s="28" customFormat="1" ht="15" customHeight="1" x14ac:dyDescent="0.25">
      <c r="B374" s="375"/>
      <c r="C374" s="50"/>
      <c r="D374" s="50"/>
      <c r="E374" s="69"/>
      <c r="F374" s="45"/>
      <c r="H374" s="71"/>
      <c r="I374" s="70"/>
    </row>
    <row r="375" spans="2:10" s="28" customFormat="1" ht="31.5" customHeight="1" x14ac:dyDescent="0.25">
      <c r="B375" s="375" t="s">
        <v>184</v>
      </c>
      <c r="C375" s="673"/>
      <c r="D375" s="673"/>
      <c r="E375" s="673"/>
      <c r="F375" s="673"/>
      <c r="G375" s="673"/>
      <c r="H375" s="673"/>
      <c r="I375" s="673"/>
    </row>
    <row r="376" spans="2:10" s="28" customFormat="1" ht="23.25" customHeight="1" x14ac:dyDescent="0.25">
      <c r="B376" s="375" t="s">
        <v>165</v>
      </c>
      <c r="C376" s="673"/>
      <c r="D376" s="673"/>
      <c r="E376" s="673"/>
      <c r="F376" s="673"/>
      <c r="G376" s="673"/>
      <c r="H376" s="673"/>
      <c r="I376" s="673"/>
    </row>
    <row r="377" spans="2:10" s="28" customFormat="1" ht="31.5" customHeight="1" x14ac:dyDescent="0.25">
      <c r="B377" s="379" t="s">
        <v>166</v>
      </c>
      <c r="C377" s="673"/>
      <c r="D377" s="673"/>
      <c r="E377" s="673"/>
      <c r="F377" s="673"/>
      <c r="G377" s="673"/>
      <c r="H377" s="673"/>
      <c r="I377" s="673"/>
    </row>
    <row r="378" spans="2:10" s="28" customFormat="1" ht="15" customHeight="1" x14ac:dyDescent="0.25">
      <c r="B378" s="47"/>
      <c r="C378" s="33"/>
      <c r="D378" s="33"/>
      <c r="E378" s="33"/>
      <c r="F378" s="47"/>
      <c r="G378" s="33"/>
      <c r="H378" s="47"/>
      <c r="I378" s="50"/>
    </row>
    <row r="379" spans="2:10" s="28" customFormat="1" ht="15" customHeight="1" x14ac:dyDescent="0.25">
      <c r="B379" s="47"/>
      <c r="C379" s="33"/>
      <c r="D379" s="33"/>
      <c r="E379" s="33"/>
      <c r="F379" s="47"/>
      <c r="G379" s="33"/>
      <c r="H379" s="47"/>
      <c r="I379" s="50"/>
    </row>
    <row r="380" spans="2:10" s="28" customFormat="1" ht="24.75" customHeight="1" x14ac:dyDescent="0.25">
      <c r="B380" s="373" t="s">
        <v>176</v>
      </c>
      <c r="C380" s="673"/>
      <c r="D380" s="673"/>
      <c r="E380" s="68"/>
      <c r="F380" s="683" t="s">
        <v>181</v>
      </c>
      <c r="G380" s="684"/>
      <c r="H380" s="684"/>
      <c r="I380" s="685"/>
      <c r="J380" s="38"/>
    </row>
    <row r="381" spans="2:10" s="28" customFormat="1" ht="26.25" customHeight="1" x14ac:dyDescent="0.25">
      <c r="B381" s="374" t="s">
        <v>161</v>
      </c>
      <c r="C381" s="673"/>
      <c r="D381" s="673"/>
      <c r="F381" s="380" t="s">
        <v>14</v>
      </c>
      <c r="G381" s="215">
        <v>0</v>
      </c>
      <c r="H381" s="380" t="s">
        <v>16</v>
      </c>
      <c r="I381" s="215">
        <v>0</v>
      </c>
    </row>
    <row r="382" spans="2:10" s="28" customFormat="1" ht="25.5" customHeight="1" x14ac:dyDescent="0.25">
      <c r="B382" s="374" t="s">
        <v>160</v>
      </c>
      <c r="C382" s="681">
        <f>I386</f>
        <v>0</v>
      </c>
      <c r="D382" s="682"/>
      <c r="F382" s="383" t="s">
        <v>182</v>
      </c>
      <c r="G382" s="269">
        <v>0</v>
      </c>
      <c r="H382" s="385" t="s">
        <v>6</v>
      </c>
      <c r="I382" s="102">
        <v>0</v>
      </c>
    </row>
    <row r="383" spans="2:10" s="28" customFormat="1" ht="24" customHeight="1" x14ac:dyDescent="0.25">
      <c r="B383" s="375" t="s">
        <v>162</v>
      </c>
      <c r="C383" s="673"/>
      <c r="D383" s="673"/>
      <c r="F383" s="383" t="s">
        <v>19</v>
      </c>
      <c r="G383" s="269">
        <v>0</v>
      </c>
      <c r="H383" s="385" t="s">
        <v>8</v>
      </c>
      <c r="I383" s="102">
        <v>0</v>
      </c>
    </row>
    <row r="384" spans="2:10" s="28" customFormat="1" ht="23.25" customHeight="1" x14ac:dyDescent="0.25">
      <c r="B384" s="375" t="s">
        <v>163</v>
      </c>
      <c r="C384" s="673"/>
      <c r="D384" s="673"/>
      <c r="F384" s="383" t="s">
        <v>7</v>
      </c>
      <c r="G384" s="269">
        <v>0</v>
      </c>
      <c r="H384" s="385" t="s">
        <v>9</v>
      </c>
      <c r="I384" s="102">
        <v>0</v>
      </c>
    </row>
    <row r="385" spans="2:10" s="28" customFormat="1" ht="23.25" customHeight="1" x14ac:dyDescent="0.25">
      <c r="B385" s="375" t="s">
        <v>164</v>
      </c>
      <c r="C385" s="673"/>
      <c r="D385" s="673"/>
      <c r="E385" s="50"/>
      <c r="F385" s="384" t="s">
        <v>5</v>
      </c>
      <c r="G385" s="269">
        <v>0</v>
      </c>
      <c r="H385" s="386" t="s">
        <v>183</v>
      </c>
      <c r="I385" s="102">
        <v>0</v>
      </c>
    </row>
    <row r="386" spans="2:10" s="28" customFormat="1" ht="15" customHeight="1" x14ac:dyDescent="0.25">
      <c r="B386" s="381"/>
      <c r="C386" s="675"/>
      <c r="D386" s="675"/>
      <c r="E386" s="69"/>
      <c r="F386" s="45"/>
      <c r="H386" s="247" t="s">
        <v>20</v>
      </c>
      <c r="I386" s="70">
        <f>SUM(G382+G383+G384+G385+I382+I383+I384+I385)</f>
        <v>0</v>
      </c>
    </row>
    <row r="387" spans="2:10" s="28" customFormat="1" ht="15" customHeight="1" x14ac:dyDescent="0.25">
      <c r="B387" s="381"/>
      <c r="C387" s="50"/>
      <c r="D387" s="50"/>
      <c r="E387" s="69"/>
      <c r="F387" s="45"/>
      <c r="H387" s="71"/>
      <c r="I387" s="70"/>
    </row>
    <row r="388" spans="2:10" s="28" customFormat="1" ht="24.75" customHeight="1" x14ac:dyDescent="0.25">
      <c r="B388" s="375" t="s">
        <v>184</v>
      </c>
      <c r="C388" s="673"/>
      <c r="D388" s="673"/>
      <c r="E388" s="673"/>
      <c r="F388" s="673"/>
      <c r="G388" s="673"/>
      <c r="H388" s="673"/>
      <c r="I388" s="673"/>
    </row>
    <row r="389" spans="2:10" s="28" customFormat="1" ht="30" customHeight="1" x14ac:dyDescent="0.25">
      <c r="B389" s="375" t="s">
        <v>165</v>
      </c>
      <c r="C389" s="673"/>
      <c r="D389" s="673"/>
      <c r="E389" s="673"/>
      <c r="F389" s="673"/>
      <c r="G389" s="673"/>
      <c r="H389" s="673"/>
      <c r="I389" s="673"/>
    </row>
    <row r="390" spans="2:10" s="28" customFormat="1" ht="25.5" customHeight="1" x14ac:dyDescent="0.25">
      <c r="B390" s="379" t="s">
        <v>166</v>
      </c>
      <c r="C390" s="673"/>
      <c r="D390" s="673"/>
      <c r="E390" s="673"/>
      <c r="F390" s="673"/>
      <c r="G390" s="673"/>
      <c r="H390" s="673"/>
      <c r="I390" s="673"/>
    </row>
    <row r="391" spans="2:10" s="28" customFormat="1" ht="15" customHeight="1" x14ac:dyDescent="0.25">
      <c r="B391" s="47"/>
      <c r="C391" s="33"/>
      <c r="D391" s="33"/>
      <c r="E391" s="33"/>
      <c r="F391" s="47"/>
      <c r="G391" s="33"/>
      <c r="H391" s="47"/>
      <c r="I391" s="50"/>
    </row>
    <row r="392" spans="2:10" s="28" customFormat="1" ht="15" customHeight="1" x14ac:dyDescent="0.25">
      <c r="B392" s="47"/>
      <c r="C392" s="33"/>
      <c r="D392" s="33"/>
      <c r="E392" s="33"/>
      <c r="F392" s="47"/>
      <c r="G392" s="33"/>
      <c r="H392" s="47"/>
      <c r="I392" s="50"/>
    </row>
    <row r="393" spans="2:10" s="28" customFormat="1" ht="26.25" customHeight="1" x14ac:dyDescent="0.25">
      <c r="B393" s="373" t="s">
        <v>177</v>
      </c>
      <c r="C393" s="673"/>
      <c r="D393" s="673"/>
      <c r="E393" s="68"/>
      <c r="F393" s="676" t="s">
        <v>181</v>
      </c>
      <c r="G393" s="677"/>
      <c r="H393" s="677"/>
      <c r="I393" s="678"/>
      <c r="J393" s="38"/>
    </row>
    <row r="394" spans="2:10" s="28" customFormat="1" ht="24" customHeight="1" x14ac:dyDescent="0.25">
      <c r="B394" s="374" t="s">
        <v>161</v>
      </c>
      <c r="C394" s="673"/>
      <c r="D394" s="673"/>
      <c r="F394" s="380" t="s">
        <v>14</v>
      </c>
      <c r="G394" s="215">
        <v>0</v>
      </c>
      <c r="H394" s="380" t="s">
        <v>16</v>
      </c>
      <c r="I394" s="215">
        <v>0</v>
      </c>
    </row>
    <row r="395" spans="2:10" s="28" customFormat="1" ht="25.5" customHeight="1" x14ac:dyDescent="0.25">
      <c r="B395" s="374" t="s">
        <v>160</v>
      </c>
      <c r="C395" s="681">
        <f>I399</f>
        <v>0</v>
      </c>
      <c r="D395" s="682"/>
      <c r="F395" s="383" t="s">
        <v>182</v>
      </c>
      <c r="G395" s="269">
        <v>0</v>
      </c>
      <c r="H395" s="385" t="s">
        <v>6</v>
      </c>
      <c r="I395" s="102">
        <v>0</v>
      </c>
    </row>
    <row r="396" spans="2:10" s="28" customFormat="1" ht="27" customHeight="1" x14ac:dyDescent="0.25">
      <c r="B396" s="375" t="s">
        <v>162</v>
      </c>
      <c r="C396" s="673"/>
      <c r="D396" s="673"/>
      <c r="F396" s="383" t="s">
        <v>19</v>
      </c>
      <c r="G396" s="269">
        <v>0</v>
      </c>
      <c r="H396" s="385" t="s">
        <v>8</v>
      </c>
      <c r="I396" s="102">
        <v>0</v>
      </c>
    </row>
    <row r="397" spans="2:10" s="28" customFormat="1" ht="29.25" customHeight="1" x14ac:dyDescent="0.25">
      <c r="B397" s="375" t="s">
        <v>163</v>
      </c>
      <c r="C397" s="673"/>
      <c r="D397" s="673"/>
      <c r="F397" s="383" t="s">
        <v>7</v>
      </c>
      <c r="G397" s="269">
        <v>0</v>
      </c>
      <c r="H397" s="385" t="s">
        <v>9</v>
      </c>
      <c r="I397" s="102">
        <v>0</v>
      </c>
    </row>
    <row r="398" spans="2:10" s="28" customFormat="1" ht="26.25" customHeight="1" x14ac:dyDescent="0.25">
      <c r="B398" s="375" t="s">
        <v>164</v>
      </c>
      <c r="C398" s="673"/>
      <c r="D398" s="673"/>
      <c r="E398" s="50"/>
      <c r="F398" s="384" t="s">
        <v>5</v>
      </c>
      <c r="G398" s="269">
        <v>0</v>
      </c>
      <c r="H398" s="386" t="s">
        <v>183</v>
      </c>
      <c r="I398" s="102">
        <v>0</v>
      </c>
    </row>
    <row r="399" spans="2:10" s="28" customFormat="1" ht="15" customHeight="1" x14ac:dyDescent="0.25">
      <c r="B399" s="375"/>
      <c r="C399" s="675"/>
      <c r="D399" s="675"/>
      <c r="E399" s="69"/>
      <c r="F399" s="45"/>
      <c r="H399" s="247" t="s">
        <v>20</v>
      </c>
      <c r="I399" s="70">
        <f>SUM(G395+G396+G397+G398+I395+I396+I397+I398)</f>
        <v>0</v>
      </c>
    </row>
    <row r="400" spans="2:10" s="28" customFormat="1" ht="15" customHeight="1" x14ac:dyDescent="0.25">
      <c r="B400" s="375"/>
      <c r="C400" s="50"/>
      <c r="D400" s="50"/>
      <c r="E400" s="69"/>
      <c r="F400" s="45"/>
      <c r="H400" s="71"/>
      <c r="I400" s="70"/>
    </row>
    <row r="401" spans="2:10" s="28" customFormat="1" ht="23.25" customHeight="1" x14ac:dyDescent="0.25">
      <c r="B401" s="375" t="s">
        <v>184</v>
      </c>
      <c r="C401" s="673"/>
      <c r="D401" s="673"/>
      <c r="E401" s="673"/>
      <c r="F401" s="673"/>
      <c r="G401" s="673"/>
      <c r="H401" s="673"/>
      <c r="I401" s="673"/>
    </row>
    <row r="402" spans="2:10" s="28" customFormat="1" ht="25.5" customHeight="1" x14ac:dyDescent="0.25">
      <c r="B402" s="375" t="s">
        <v>165</v>
      </c>
      <c r="C402" s="673"/>
      <c r="D402" s="673"/>
      <c r="E402" s="673"/>
      <c r="F402" s="673"/>
      <c r="G402" s="673"/>
      <c r="H402" s="673"/>
      <c r="I402" s="673"/>
    </row>
    <row r="403" spans="2:10" s="28" customFormat="1" ht="28.5" customHeight="1" x14ac:dyDescent="0.25">
      <c r="B403" s="379" t="s">
        <v>166</v>
      </c>
      <c r="C403" s="673"/>
      <c r="D403" s="673"/>
      <c r="E403" s="673"/>
      <c r="F403" s="673"/>
      <c r="G403" s="673"/>
      <c r="H403" s="673"/>
      <c r="I403" s="673"/>
    </row>
    <row r="404" spans="2:10" s="28" customFormat="1" ht="15" customHeight="1" x14ac:dyDescent="0.25">
      <c r="B404" s="47"/>
      <c r="C404" s="33"/>
      <c r="D404" s="33"/>
      <c r="E404" s="33"/>
      <c r="F404" s="47"/>
      <c r="G404" s="33"/>
      <c r="H404" s="47"/>
      <c r="I404" s="50"/>
    </row>
    <row r="405" spans="2:10" s="28" customFormat="1" ht="15" customHeight="1" x14ac:dyDescent="0.25">
      <c r="B405" s="47"/>
      <c r="C405" s="33"/>
      <c r="D405" s="33"/>
      <c r="E405" s="33"/>
      <c r="F405" s="47"/>
      <c r="G405" s="33"/>
      <c r="H405" s="47"/>
      <c r="I405" s="50"/>
    </row>
    <row r="406" spans="2:10" s="28" customFormat="1" ht="23.25" customHeight="1" x14ac:dyDescent="0.25">
      <c r="B406" s="373" t="s">
        <v>178</v>
      </c>
      <c r="C406" s="673"/>
      <c r="D406" s="673"/>
      <c r="E406" s="68"/>
      <c r="F406" s="683" t="s">
        <v>181</v>
      </c>
      <c r="G406" s="684"/>
      <c r="H406" s="684"/>
      <c r="I406" s="685"/>
      <c r="J406" s="38"/>
    </row>
    <row r="407" spans="2:10" s="28" customFormat="1" ht="26.25" customHeight="1" x14ac:dyDescent="0.25">
      <c r="B407" s="374" t="s">
        <v>161</v>
      </c>
      <c r="C407" s="673"/>
      <c r="D407" s="673"/>
      <c r="F407" s="380" t="s">
        <v>14</v>
      </c>
      <c r="G407" s="215">
        <v>0</v>
      </c>
      <c r="H407" s="380" t="s">
        <v>16</v>
      </c>
      <c r="I407" s="215">
        <v>0</v>
      </c>
    </row>
    <row r="408" spans="2:10" s="28" customFormat="1" ht="26.25" customHeight="1" x14ac:dyDescent="0.25">
      <c r="B408" s="374" t="s">
        <v>160</v>
      </c>
      <c r="C408" s="681">
        <f>I412</f>
        <v>0</v>
      </c>
      <c r="D408" s="682"/>
      <c r="F408" s="383" t="s">
        <v>182</v>
      </c>
      <c r="G408" s="269">
        <v>0</v>
      </c>
      <c r="H408" s="385" t="s">
        <v>6</v>
      </c>
      <c r="I408" s="102">
        <v>0</v>
      </c>
    </row>
    <row r="409" spans="2:10" s="28" customFormat="1" ht="22.5" customHeight="1" x14ac:dyDescent="0.25">
      <c r="B409" s="375" t="s">
        <v>162</v>
      </c>
      <c r="C409" s="673"/>
      <c r="D409" s="673"/>
      <c r="F409" s="383" t="s">
        <v>19</v>
      </c>
      <c r="G409" s="269">
        <v>0</v>
      </c>
      <c r="H409" s="385" t="s">
        <v>8</v>
      </c>
      <c r="I409" s="102">
        <v>0</v>
      </c>
    </row>
    <row r="410" spans="2:10" s="28" customFormat="1" ht="23.25" customHeight="1" x14ac:dyDescent="0.25">
      <c r="B410" s="375" t="s">
        <v>163</v>
      </c>
      <c r="C410" s="673"/>
      <c r="D410" s="673"/>
      <c r="F410" s="383" t="s">
        <v>7</v>
      </c>
      <c r="G410" s="269">
        <v>0</v>
      </c>
      <c r="H410" s="385" t="s">
        <v>9</v>
      </c>
      <c r="I410" s="102">
        <v>0</v>
      </c>
    </row>
    <row r="411" spans="2:10" s="28" customFormat="1" ht="24" customHeight="1" x14ac:dyDescent="0.25">
      <c r="B411" s="375" t="s">
        <v>164</v>
      </c>
      <c r="C411" s="673"/>
      <c r="D411" s="673"/>
      <c r="E411" s="50"/>
      <c r="F411" s="384" t="s">
        <v>5</v>
      </c>
      <c r="G411" s="269">
        <v>0</v>
      </c>
      <c r="H411" s="386" t="s">
        <v>183</v>
      </c>
      <c r="I411" s="102">
        <v>0</v>
      </c>
    </row>
    <row r="412" spans="2:10" s="28" customFormat="1" ht="15" customHeight="1" x14ac:dyDescent="0.25">
      <c r="B412" s="375"/>
      <c r="C412" s="675"/>
      <c r="D412" s="675"/>
      <c r="E412" s="69"/>
      <c r="F412" s="45"/>
      <c r="H412" s="247" t="s">
        <v>20</v>
      </c>
      <c r="I412" s="70">
        <f>SUM(G408+G409+G410+G411+I408+I409+I410+I411)</f>
        <v>0</v>
      </c>
    </row>
    <row r="413" spans="2:10" s="28" customFormat="1" ht="15" customHeight="1" x14ac:dyDescent="0.25">
      <c r="B413" s="375"/>
      <c r="C413" s="50"/>
      <c r="D413" s="50"/>
      <c r="E413" s="69"/>
      <c r="F413" s="45"/>
      <c r="H413" s="71"/>
      <c r="I413" s="70"/>
    </row>
    <row r="414" spans="2:10" s="28" customFormat="1" ht="26.25" customHeight="1" x14ac:dyDescent="0.25">
      <c r="B414" s="375" t="s">
        <v>184</v>
      </c>
      <c r="C414" s="673"/>
      <c r="D414" s="673"/>
      <c r="E414" s="673"/>
      <c r="F414" s="673"/>
      <c r="G414" s="673"/>
      <c r="H414" s="673"/>
      <c r="I414" s="673"/>
    </row>
    <row r="415" spans="2:10" s="28" customFormat="1" ht="24" customHeight="1" x14ac:dyDescent="0.25">
      <c r="B415" s="375" t="s">
        <v>165</v>
      </c>
      <c r="C415" s="673"/>
      <c r="D415" s="673"/>
      <c r="E415" s="673"/>
      <c r="F415" s="673"/>
      <c r="G415" s="673"/>
      <c r="H415" s="673"/>
      <c r="I415" s="673"/>
    </row>
    <row r="416" spans="2:10" s="28" customFormat="1" ht="32.25" customHeight="1" x14ac:dyDescent="0.25">
      <c r="B416" s="379" t="s">
        <v>166</v>
      </c>
      <c r="C416" s="673"/>
      <c r="D416" s="673"/>
      <c r="E416" s="673"/>
      <c r="F416" s="673"/>
      <c r="G416" s="673"/>
      <c r="H416" s="673"/>
      <c r="I416" s="673"/>
    </row>
    <row r="419" spans="2:10" s="28" customFormat="1" ht="27" customHeight="1" x14ac:dyDescent="0.25">
      <c r="B419" s="373" t="s">
        <v>185</v>
      </c>
      <c r="C419" s="673"/>
      <c r="D419" s="673"/>
      <c r="E419" s="68"/>
      <c r="F419" s="683" t="s">
        <v>181</v>
      </c>
      <c r="G419" s="684"/>
      <c r="H419" s="684"/>
      <c r="I419" s="685"/>
      <c r="J419" s="38"/>
    </row>
    <row r="420" spans="2:10" s="28" customFormat="1" ht="25.5" customHeight="1" x14ac:dyDescent="0.25">
      <c r="B420" s="374" t="s">
        <v>161</v>
      </c>
      <c r="C420" s="673"/>
      <c r="D420" s="673"/>
      <c r="F420" s="380" t="s">
        <v>14</v>
      </c>
      <c r="G420" s="215">
        <v>0</v>
      </c>
      <c r="H420" s="380" t="s">
        <v>16</v>
      </c>
      <c r="I420" s="215">
        <v>0</v>
      </c>
    </row>
    <row r="421" spans="2:10" s="28" customFormat="1" ht="21.75" customHeight="1" x14ac:dyDescent="0.25">
      <c r="B421" s="374" t="s">
        <v>160</v>
      </c>
      <c r="C421" s="681">
        <f>I425</f>
        <v>0</v>
      </c>
      <c r="D421" s="682"/>
      <c r="F421" s="383" t="s">
        <v>182</v>
      </c>
      <c r="G421" s="269">
        <v>0</v>
      </c>
      <c r="H421" s="385" t="s">
        <v>6</v>
      </c>
      <c r="I421" s="102">
        <v>0</v>
      </c>
    </row>
    <row r="422" spans="2:10" s="28" customFormat="1" ht="23.25" customHeight="1" x14ac:dyDescent="0.25">
      <c r="B422" s="375" t="s">
        <v>162</v>
      </c>
      <c r="C422" s="673"/>
      <c r="D422" s="673"/>
      <c r="F422" s="383" t="s">
        <v>19</v>
      </c>
      <c r="G422" s="269">
        <v>0</v>
      </c>
      <c r="H422" s="385" t="s">
        <v>8</v>
      </c>
      <c r="I422" s="102">
        <v>0</v>
      </c>
    </row>
    <row r="423" spans="2:10" s="28" customFormat="1" ht="21.75" customHeight="1" x14ac:dyDescent="0.25">
      <c r="B423" s="375" t="s">
        <v>163</v>
      </c>
      <c r="C423" s="673"/>
      <c r="D423" s="673"/>
      <c r="F423" s="383" t="s">
        <v>7</v>
      </c>
      <c r="G423" s="269">
        <v>0</v>
      </c>
      <c r="H423" s="385" t="s">
        <v>9</v>
      </c>
      <c r="I423" s="102">
        <v>0</v>
      </c>
    </row>
    <row r="424" spans="2:10" s="28" customFormat="1" ht="27" customHeight="1" x14ac:dyDescent="0.25">
      <c r="B424" s="375" t="s">
        <v>164</v>
      </c>
      <c r="C424" s="673"/>
      <c r="D424" s="673"/>
      <c r="E424" s="50"/>
      <c r="F424" s="384" t="s">
        <v>5</v>
      </c>
      <c r="G424" s="269">
        <v>0</v>
      </c>
      <c r="H424" s="386" t="s">
        <v>183</v>
      </c>
      <c r="I424" s="102">
        <v>0</v>
      </c>
    </row>
    <row r="425" spans="2:10" s="28" customFormat="1" ht="15" customHeight="1" x14ac:dyDescent="0.25">
      <c r="B425" s="375"/>
      <c r="C425" s="675"/>
      <c r="D425" s="675"/>
      <c r="E425" s="69"/>
      <c r="F425" s="45"/>
      <c r="H425" s="247" t="s">
        <v>20</v>
      </c>
      <c r="I425" s="70">
        <f>SUM(G421+G422+G423+G424+I421+I422+I423+I424)</f>
        <v>0</v>
      </c>
    </row>
    <row r="426" spans="2:10" s="28" customFormat="1" ht="15" customHeight="1" x14ac:dyDescent="0.25">
      <c r="B426" s="375"/>
      <c r="C426" s="50"/>
      <c r="D426" s="50"/>
      <c r="E426" s="69"/>
      <c r="F426" s="45"/>
      <c r="H426" s="71"/>
      <c r="I426" s="70"/>
    </row>
    <row r="427" spans="2:10" s="28" customFormat="1" ht="23.25" customHeight="1" x14ac:dyDescent="0.25">
      <c r="B427" s="375" t="s">
        <v>184</v>
      </c>
      <c r="C427" s="689"/>
      <c r="D427" s="689"/>
      <c r="E427" s="689"/>
      <c r="F427" s="689"/>
      <c r="G427" s="689"/>
      <c r="H427" s="689"/>
      <c r="I427" s="689"/>
    </row>
    <row r="428" spans="2:10" s="28" customFormat="1" ht="26.25" customHeight="1" x14ac:dyDescent="0.25">
      <c r="B428" s="375" t="s">
        <v>165</v>
      </c>
      <c r="C428" s="689"/>
      <c r="D428" s="689"/>
      <c r="E428" s="689"/>
      <c r="F428" s="689"/>
      <c r="G428" s="689"/>
      <c r="H428" s="689"/>
      <c r="I428" s="689"/>
    </row>
    <row r="429" spans="2:10" s="28" customFormat="1" ht="27" customHeight="1" x14ac:dyDescent="0.25">
      <c r="B429" s="379" t="s">
        <v>166</v>
      </c>
      <c r="C429" s="689"/>
      <c r="D429" s="689"/>
      <c r="E429" s="689"/>
      <c r="F429" s="689"/>
      <c r="G429" s="689"/>
      <c r="H429" s="689"/>
      <c r="I429" s="689"/>
    </row>
    <row r="432" spans="2:10" s="28" customFormat="1" ht="38.25" customHeight="1" x14ac:dyDescent="0.25">
      <c r="B432" s="373" t="s">
        <v>186</v>
      </c>
      <c r="C432" s="673"/>
      <c r="D432" s="673"/>
      <c r="E432" s="68"/>
      <c r="F432" s="683" t="s">
        <v>181</v>
      </c>
      <c r="G432" s="684"/>
      <c r="H432" s="684"/>
      <c r="I432" s="685"/>
      <c r="J432" s="38"/>
    </row>
    <row r="433" spans="2:10" s="28" customFormat="1" ht="24.75" customHeight="1" x14ac:dyDescent="0.25">
      <c r="B433" s="374" t="s">
        <v>161</v>
      </c>
      <c r="C433" s="673"/>
      <c r="D433" s="673"/>
      <c r="F433" s="380" t="s">
        <v>14</v>
      </c>
      <c r="G433" s="215">
        <v>0</v>
      </c>
      <c r="H433" s="380" t="s">
        <v>16</v>
      </c>
      <c r="I433" s="215">
        <v>0</v>
      </c>
    </row>
    <row r="434" spans="2:10" s="28" customFormat="1" ht="24.75" customHeight="1" x14ac:dyDescent="0.25">
      <c r="B434" s="374" t="s">
        <v>160</v>
      </c>
      <c r="C434" s="681">
        <f>I438</f>
        <v>0</v>
      </c>
      <c r="D434" s="682"/>
      <c r="F434" s="370" t="s">
        <v>182</v>
      </c>
      <c r="G434" s="269">
        <v>0</v>
      </c>
      <c r="H434" s="368" t="s">
        <v>6</v>
      </c>
      <c r="I434" s="102">
        <v>0</v>
      </c>
    </row>
    <row r="435" spans="2:10" s="28" customFormat="1" ht="22.5" customHeight="1" x14ac:dyDescent="0.25">
      <c r="B435" s="375" t="s">
        <v>162</v>
      </c>
      <c r="C435" s="673"/>
      <c r="D435" s="673"/>
      <c r="F435" s="370" t="s">
        <v>19</v>
      </c>
      <c r="G435" s="269">
        <v>0</v>
      </c>
      <c r="H435" s="368" t="s">
        <v>8</v>
      </c>
      <c r="I435" s="102">
        <v>0</v>
      </c>
    </row>
    <row r="436" spans="2:10" s="28" customFormat="1" ht="21" customHeight="1" x14ac:dyDescent="0.25">
      <c r="B436" s="375" t="s">
        <v>163</v>
      </c>
      <c r="C436" s="673"/>
      <c r="D436" s="673"/>
      <c r="F436" s="370" t="s">
        <v>7</v>
      </c>
      <c r="G436" s="269">
        <v>0</v>
      </c>
      <c r="H436" s="368" t="s">
        <v>9</v>
      </c>
      <c r="I436" s="102">
        <v>0</v>
      </c>
    </row>
    <row r="437" spans="2:10" s="28" customFormat="1" ht="22.5" customHeight="1" x14ac:dyDescent="0.25">
      <c r="B437" s="375" t="s">
        <v>164</v>
      </c>
      <c r="C437" s="673"/>
      <c r="D437" s="673"/>
      <c r="E437" s="50"/>
      <c r="F437" s="371" t="s">
        <v>5</v>
      </c>
      <c r="G437" s="269">
        <v>0</v>
      </c>
      <c r="H437" s="369" t="s">
        <v>183</v>
      </c>
      <c r="I437" s="102">
        <v>0</v>
      </c>
    </row>
    <row r="438" spans="2:10" s="28" customFormat="1" ht="15" customHeight="1" x14ac:dyDescent="0.25">
      <c r="B438" s="375"/>
      <c r="C438" s="675"/>
      <c r="D438" s="675"/>
      <c r="E438" s="69"/>
      <c r="F438" s="45"/>
      <c r="H438" s="247" t="s">
        <v>20</v>
      </c>
      <c r="I438" s="70">
        <f>SUM(G434+G435+G436+G437+I434+I435+I436+I437)</f>
        <v>0</v>
      </c>
    </row>
    <row r="439" spans="2:10" s="28" customFormat="1" ht="15" customHeight="1" x14ac:dyDescent="0.25">
      <c r="B439" s="375"/>
      <c r="C439" s="50"/>
      <c r="D439" s="50"/>
      <c r="E439" s="69"/>
      <c r="F439" s="45"/>
      <c r="H439" s="71"/>
      <c r="I439" s="70"/>
    </row>
    <row r="440" spans="2:10" s="28" customFormat="1" ht="24.75" customHeight="1" x14ac:dyDescent="0.25">
      <c r="B440" s="375" t="s">
        <v>184</v>
      </c>
      <c r="C440" s="673"/>
      <c r="D440" s="673"/>
      <c r="E440" s="673"/>
      <c r="F440" s="673"/>
      <c r="G440" s="673"/>
      <c r="H440" s="673"/>
      <c r="I440" s="673"/>
    </row>
    <row r="441" spans="2:10" s="28" customFormat="1" ht="20.25" customHeight="1" x14ac:dyDescent="0.25">
      <c r="B441" s="375" t="s">
        <v>165</v>
      </c>
      <c r="C441" s="673"/>
      <c r="D441" s="673"/>
      <c r="E441" s="673"/>
      <c r="F441" s="673"/>
      <c r="G441" s="673"/>
      <c r="H441" s="673"/>
      <c r="I441" s="673"/>
    </row>
    <row r="442" spans="2:10" s="28" customFormat="1" ht="24" customHeight="1" x14ac:dyDescent="0.25">
      <c r="B442" s="379" t="s">
        <v>166</v>
      </c>
      <c r="C442" s="673"/>
      <c r="D442" s="673"/>
      <c r="E442" s="673"/>
      <c r="F442" s="673"/>
      <c r="G442" s="673"/>
      <c r="H442" s="673"/>
      <c r="I442" s="673"/>
    </row>
    <row r="445" spans="2:10" s="28" customFormat="1" ht="33" customHeight="1" x14ac:dyDescent="0.25">
      <c r="B445" s="373" t="s">
        <v>187</v>
      </c>
      <c r="C445" s="673"/>
      <c r="D445" s="673"/>
      <c r="E445" s="68"/>
      <c r="F445" s="683" t="s">
        <v>181</v>
      </c>
      <c r="G445" s="684"/>
      <c r="H445" s="684"/>
      <c r="I445" s="685"/>
      <c r="J445" s="38"/>
    </row>
    <row r="446" spans="2:10" s="28" customFormat="1" ht="25.5" customHeight="1" x14ac:dyDescent="0.25">
      <c r="B446" s="374" t="s">
        <v>161</v>
      </c>
      <c r="C446" s="673"/>
      <c r="D446" s="673"/>
      <c r="F446" s="380" t="s">
        <v>14</v>
      </c>
      <c r="G446" s="215">
        <v>0</v>
      </c>
      <c r="H446" s="380" t="s">
        <v>16</v>
      </c>
      <c r="I446" s="215">
        <v>0</v>
      </c>
    </row>
    <row r="447" spans="2:10" s="28" customFormat="1" ht="28.5" customHeight="1" x14ac:dyDescent="0.25">
      <c r="B447" s="374" t="s">
        <v>160</v>
      </c>
      <c r="C447" s="681">
        <f>I451</f>
        <v>0</v>
      </c>
      <c r="D447" s="682"/>
      <c r="F447" s="383" t="s">
        <v>182</v>
      </c>
      <c r="G447" s="210">
        <v>0</v>
      </c>
      <c r="H447" s="385" t="s">
        <v>6</v>
      </c>
      <c r="I447" s="102">
        <v>0</v>
      </c>
    </row>
    <row r="448" spans="2:10" s="28" customFormat="1" ht="26.25" customHeight="1" x14ac:dyDescent="0.25">
      <c r="B448" s="375" t="s">
        <v>162</v>
      </c>
      <c r="C448" s="673"/>
      <c r="D448" s="673"/>
      <c r="F448" s="383" t="s">
        <v>19</v>
      </c>
      <c r="G448" s="210">
        <v>0</v>
      </c>
      <c r="H448" s="385" t="s">
        <v>8</v>
      </c>
      <c r="I448" s="102">
        <v>0</v>
      </c>
    </row>
    <row r="449" spans="2:10" s="28" customFormat="1" ht="24" customHeight="1" x14ac:dyDescent="0.25">
      <c r="B449" s="375" t="s">
        <v>163</v>
      </c>
      <c r="C449" s="673"/>
      <c r="D449" s="673"/>
      <c r="F449" s="383" t="s">
        <v>7</v>
      </c>
      <c r="G449" s="210">
        <v>0</v>
      </c>
      <c r="H449" s="385" t="s">
        <v>9</v>
      </c>
      <c r="I449" s="102">
        <v>0</v>
      </c>
    </row>
    <row r="450" spans="2:10" s="28" customFormat="1" ht="30" customHeight="1" x14ac:dyDescent="0.25">
      <c r="B450" s="375" t="s">
        <v>164</v>
      </c>
      <c r="C450" s="673"/>
      <c r="D450" s="673"/>
      <c r="E450" s="50"/>
      <c r="F450" s="384" t="s">
        <v>5</v>
      </c>
      <c r="G450" s="211">
        <v>0</v>
      </c>
      <c r="H450" s="386" t="s">
        <v>183</v>
      </c>
      <c r="I450" s="102">
        <v>0</v>
      </c>
    </row>
    <row r="451" spans="2:10" s="28" customFormat="1" ht="15" customHeight="1" x14ac:dyDescent="0.25">
      <c r="B451" s="375"/>
      <c r="C451" s="675"/>
      <c r="D451" s="675"/>
      <c r="E451" s="69"/>
      <c r="F451" s="45"/>
      <c r="H451" s="247" t="s">
        <v>20</v>
      </c>
      <c r="I451" s="70">
        <f>SUM(G447+G448+G449+G450+I447+I448+I449+I450)</f>
        <v>0</v>
      </c>
    </row>
    <row r="452" spans="2:10" s="28" customFormat="1" ht="15" customHeight="1" x14ac:dyDescent="0.25">
      <c r="B452" s="375"/>
      <c r="C452" s="50"/>
      <c r="D452" s="50"/>
      <c r="E452" s="69"/>
      <c r="F452" s="45"/>
      <c r="H452" s="71"/>
      <c r="I452" s="70"/>
    </row>
    <row r="453" spans="2:10" s="28" customFormat="1" ht="20.25" customHeight="1" x14ac:dyDescent="0.25">
      <c r="B453" s="375" t="s">
        <v>184</v>
      </c>
      <c r="C453" s="673"/>
      <c r="D453" s="673"/>
      <c r="E453" s="673"/>
      <c r="F453" s="673"/>
      <c r="G453" s="673"/>
      <c r="H453" s="673"/>
      <c r="I453" s="673"/>
    </row>
    <row r="454" spans="2:10" s="28" customFormat="1" ht="23.25" customHeight="1" x14ac:dyDescent="0.25">
      <c r="B454" s="375" t="s">
        <v>165</v>
      </c>
      <c r="C454" s="673"/>
      <c r="D454" s="673"/>
      <c r="E454" s="673"/>
      <c r="F454" s="673"/>
      <c r="G454" s="673"/>
      <c r="H454" s="673"/>
      <c r="I454" s="673"/>
    </row>
    <row r="455" spans="2:10" s="28" customFormat="1" ht="20.25" customHeight="1" x14ac:dyDescent="0.25">
      <c r="B455" s="379" t="s">
        <v>166</v>
      </c>
      <c r="C455" s="673"/>
      <c r="D455" s="673"/>
      <c r="E455" s="673"/>
      <c r="F455" s="673"/>
      <c r="G455" s="673"/>
      <c r="H455" s="673"/>
      <c r="I455" s="673"/>
    </row>
    <row r="458" spans="2:10" s="28" customFormat="1" ht="27" customHeight="1" x14ac:dyDescent="0.25">
      <c r="B458" s="373" t="s">
        <v>188</v>
      </c>
      <c r="C458" s="673"/>
      <c r="D458" s="673"/>
      <c r="E458" s="68"/>
      <c r="F458" s="683" t="s">
        <v>181</v>
      </c>
      <c r="G458" s="684"/>
      <c r="H458" s="684"/>
      <c r="I458" s="685"/>
      <c r="J458" s="38"/>
    </row>
    <row r="459" spans="2:10" s="28" customFormat="1" ht="22.5" customHeight="1" x14ac:dyDescent="0.25">
      <c r="B459" s="374" t="s">
        <v>161</v>
      </c>
      <c r="C459" s="673"/>
      <c r="D459" s="673"/>
      <c r="F459" s="380" t="s">
        <v>14</v>
      </c>
      <c r="G459" s="215">
        <v>0</v>
      </c>
      <c r="H459" s="380" t="s">
        <v>16</v>
      </c>
      <c r="I459" s="215">
        <v>0</v>
      </c>
    </row>
    <row r="460" spans="2:10" s="28" customFormat="1" ht="24.75" customHeight="1" x14ac:dyDescent="0.25">
      <c r="B460" s="374" t="s">
        <v>160</v>
      </c>
      <c r="C460" s="681">
        <f>I464</f>
        <v>0</v>
      </c>
      <c r="D460" s="682"/>
      <c r="F460" s="370" t="s">
        <v>182</v>
      </c>
      <c r="G460" s="269">
        <v>0</v>
      </c>
      <c r="H460" s="385" t="s">
        <v>6</v>
      </c>
      <c r="I460" s="102">
        <v>0</v>
      </c>
    </row>
    <row r="461" spans="2:10" s="28" customFormat="1" ht="23.25" customHeight="1" x14ac:dyDescent="0.25">
      <c r="B461" s="375" t="s">
        <v>162</v>
      </c>
      <c r="C461" s="673"/>
      <c r="D461" s="673"/>
      <c r="F461" s="370" t="s">
        <v>19</v>
      </c>
      <c r="G461" s="269">
        <v>0</v>
      </c>
      <c r="H461" s="385" t="s">
        <v>8</v>
      </c>
      <c r="I461" s="102">
        <v>0</v>
      </c>
    </row>
    <row r="462" spans="2:10" s="28" customFormat="1" ht="26.25" customHeight="1" x14ac:dyDescent="0.25">
      <c r="B462" s="375" t="s">
        <v>163</v>
      </c>
      <c r="C462" s="673"/>
      <c r="D462" s="673"/>
      <c r="F462" s="370" t="s">
        <v>7</v>
      </c>
      <c r="G462" s="269">
        <v>0</v>
      </c>
      <c r="H462" s="385" t="s">
        <v>9</v>
      </c>
      <c r="I462" s="102">
        <v>0</v>
      </c>
    </row>
    <row r="463" spans="2:10" s="28" customFormat="1" ht="21.75" customHeight="1" x14ac:dyDescent="0.25">
      <c r="B463" s="375" t="s">
        <v>164</v>
      </c>
      <c r="C463" s="673"/>
      <c r="D463" s="673"/>
      <c r="E463" s="50"/>
      <c r="F463" s="371" t="s">
        <v>5</v>
      </c>
      <c r="G463" s="269">
        <v>0</v>
      </c>
      <c r="H463" s="386" t="s">
        <v>183</v>
      </c>
      <c r="I463" s="102">
        <v>0</v>
      </c>
    </row>
    <row r="464" spans="2:10" s="28" customFormat="1" ht="15" customHeight="1" x14ac:dyDescent="0.25">
      <c r="B464" s="375"/>
      <c r="C464" s="675"/>
      <c r="D464" s="675"/>
      <c r="E464" s="69"/>
      <c r="F464" s="45"/>
      <c r="H464" s="247" t="s">
        <v>20</v>
      </c>
      <c r="I464" s="70">
        <f>SUM(G460+G461+G462+G463+I460+I461+I462+I463)</f>
        <v>0</v>
      </c>
    </row>
    <row r="465" spans="2:10" s="28" customFormat="1" ht="15" customHeight="1" x14ac:dyDescent="0.25">
      <c r="B465" s="375"/>
      <c r="C465" s="50"/>
      <c r="D465" s="50"/>
      <c r="E465" s="69"/>
      <c r="F465" s="45"/>
      <c r="H465" s="71"/>
      <c r="I465" s="70"/>
    </row>
    <row r="466" spans="2:10" s="28" customFormat="1" ht="21.75" customHeight="1" x14ac:dyDescent="0.25">
      <c r="B466" s="375" t="s">
        <v>184</v>
      </c>
      <c r="C466" s="673"/>
      <c r="D466" s="673"/>
      <c r="E466" s="673"/>
      <c r="F466" s="673"/>
      <c r="G466" s="673"/>
      <c r="H466" s="673"/>
      <c r="I466" s="673"/>
    </row>
    <row r="467" spans="2:10" s="28" customFormat="1" ht="19.5" customHeight="1" x14ac:dyDescent="0.25">
      <c r="B467" s="375" t="s">
        <v>165</v>
      </c>
      <c r="C467" s="673"/>
      <c r="D467" s="673"/>
      <c r="E467" s="673"/>
      <c r="F467" s="673"/>
      <c r="G467" s="673"/>
      <c r="H467" s="673"/>
      <c r="I467" s="673"/>
    </row>
    <row r="468" spans="2:10" s="28" customFormat="1" ht="21.75" customHeight="1" x14ac:dyDescent="0.25">
      <c r="B468" s="379" t="s">
        <v>166</v>
      </c>
      <c r="C468" s="673"/>
      <c r="D468" s="673"/>
      <c r="E468" s="673"/>
      <c r="F468" s="673"/>
      <c r="G468" s="673"/>
      <c r="H468" s="673"/>
      <c r="I468" s="673"/>
    </row>
    <row r="471" spans="2:10" s="28" customFormat="1" ht="27" customHeight="1" x14ac:dyDescent="0.25">
      <c r="B471" s="373" t="s">
        <v>189</v>
      </c>
      <c r="C471" s="673"/>
      <c r="D471" s="673"/>
      <c r="E471" s="68"/>
      <c r="F471" s="683" t="s">
        <v>181</v>
      </c>
      <c r="G471" s="684"/>
      <c r="H471" s="684"/>
      <c r="I471" s="685"/>
      <c r="J471" s="38"/>
    </row>
    <row r="472" spans="2:10" s="28" customFormat="1" ht="21" customHeight="1" x14ac:dyDescent="0.25">
      <c r="B472" s="374" t="s">
        <v>161</v>
      </c>
      <c r="C472" s="673"/>
      <c r="D472" s="673"/>
      <c r="F472" s="380" t="s">
        <v>14</v>
      </c>
      <c r="G472" s="215">
        <v>0</v>
      </c>
      <c r="H472" s="380" t="s">
        <v>16</v>
      </c>
      <c r="I472" s="215">
        <v>0</v>
      </c>
    </row>
    <row r="473" spans="2:10" s="28" customFormat="1" ht="28.5" customHeight="1" x14ac:dyDescent="0.25">
      <c r="B473" s="374" t="s">
        <v>160</v>
      </c>
      <c r="C473" s="681">
        <f>I477</f>
        <v>0</v>
      </c>
      <c r="D473" s="682"/>
      <c r="F473" s="370" t="s">
        <v>182</v>
      </c>
      <c r="G473" s="269">
        <v>0</v>
      </c>
      <c r="H473" s="368" t="s">
        <v>6</v>
      </c>
      <c r="I473" s="102">
        <v>0</v>
      </c>
    </row>
    <row r="474" spans="2:10" s="28" customFormat="1" ht="28.5" customHeight="1" x14ac:dyDescent="0.25">
      <c r="B474" s="375" t="s">
        <v>162</v>
      </c>
      <c r="C474" s="673"/>
      <c r="D474" s="673"/>
      <c r="F474" s="370" t="s">
        <v>19</v>
      </c>
      <c r="G474" s="269">
        <v>0</v>
      </c>
      <c r="H474" s="368" t="s">
        <v>8</v>
      </c>
      <c r="I474" s="102">
        <v>0</v>
      </c>
    </row>
    <row r="475" spans="2:10" s="28" customFormat="1" ht="29.25" customHeight="1" x14ac:dyDescent="0.25">
      <c r="B475" s="375" t="s">
        <v>163</v>
      </c>
      <c r="C475" s="673"/>
      <c r="D475" s="673"/>
      <c r="F475" s="370" t="s">
        <v>7</v>
      </c>
      <c r="G475" s="269">
        <v>0</v>
      </c>
      <c r="H475" s="368" t="s">
        <v>9</v>
      </c>
      <c r="I475" s="102">
        <v>0</v>
      </c>
    </row>
    <row r="476" spans="2:10" s="28" customFormat="1" ht="21" customHeight="1" x14ac:dyDescent="0.25">
      <c r="B476" s="375" t="s">
        <v>164</v>
      </c>
      <c r="C476" s="673"/>
      <c r="D476" s="673"/>
      <c r="E476" s="50"/>
      <c r="F476" s="371" t="s">
        <v>5</v>
      </c>
      <c r="G476" s="269">
        <v>0</v>
      </c>
      <c r="H476" s="369" t="s">
        <v>183</v>
      </c>
      <c r="I476" s="102">
        <v>0</v>
      </c>
    </row>
    <row r="477" spans="2:10" s="28" customFormat="1" ht="21.75" customHeight="1" x14ac:dyDescent="0.25">
      <c r="B477" s="375"/>
      <c r="C477" s="675"/>
      <c r="D477" s="675"/>
      <c r="E477" s="69"/>
      <c r="F477" s="45"/>
      <c r="H477" s="247" t="s">
        <v>20</v>
      </c>
      <c r="I477" s="70">
        <f>SUM(G473+G474+G475+G476+I473+I474+I475+I476)</f>
        <v>0</v>
      </c>
    </row>
    <row r="478" spans="2:10" s="28" customFormat="1" ht="22.5" customHeight="1" x14ac:dyDescent="0.25">
      <c r="B478" s="375"/>
      <c r="C478" s="50"/>
      <c r="D478" s="50"/>
      <c r="E478" s="69"/>
      <c r="F478" s="45"/>
      <c r="H478" s="71"/>
      <c r="I478" s="70"/>
    </row>
    <row r="479" spans="2:10" s="28" customFormat="1" ht="30" customHeight="1" x14ac:dyDescent="0.25">
      <c r="B479" s="375" t="s">
        <v>184</v>
      </c>
      <c r="C479" s="673"/>
      <c r="D479" s="673"/>
      <c r="E479" s="673"/>
      <c r="F479" s="673"/>
      <c r="G479" s="673"/>
      <c r="H479" s="673"/>
      <c r="I479" s="673"/>
    </row>
    <row r="480" spans="2:10" s="28" customFormat="1" ht="25.5" customHeight="1" x14ac:dyDescent="0.25">
      <c r="B480" s="375" t="s">
        <v>165</v>
      </c>
      <c r="C480" s="673"/>
      <c r="D480" s="673"/>
      <c r="E480" s="673"/>
      <c r="F480" s="673"/>
      <c r="G480" s="673"/>
      <c r="H480" s="673"/>
      <c r="I480" s="673"/>
    </row>
    <row r="481" spans="2:10" s="28" customFormat="1" ht="34.5" customHeight="1" x14ac:dyDescent="0.25">
      <c r="B481" s="379" t="s">
        <v>166</v>
      </c>
      <c r="C481" s="673"/>
      <c r="D481" s="673"/>
      <c r="E481" s="673"/>
      <c r="F481" s="673"/>
      <c r="G481" s="673"/>
      <c r="H481" s="673"/>
      <c r="I481" s="673"/>
    </row>
    <row r="484" spans="2:10" s="28" customFormat="1" ht="36.75" customHeight="1" x14ac:dyDescent="0.25">
      <c r="B484" s="373" t="s">
        <v>190</v>
      </c>
      <c r="C484" s="673"/>
      <c r="D484" s="673"/>
      <c r="E484" s="68"/>
      <c r="F484" s="683" t="s">
        <v>181</v>
      </c>
      <c r="G484" s="684"/>
      <c r="H484" s="684"/>
      <c r="I484" s="685"/>
      <c r="J484" s="38"/>
    </row>
    <row r="485" spans="2:10" s="28" customFormat="1" ht="24" customHeight="1" x14ac:dyDescent="0.25">
      <c r="B485" s="374" t="s">
        <v>161</v>
      </c>
      <c r="C485" s="673"/>
      <c r="D485" s="673"/>
      <c r="F485" s="380" t="s">
        <v>14</v>
      </c>
      <c r="G485" s="215">
        <v>0</v>
      </c>
      <c r="H485" s="380" t="s">
        <v>16</v>
      </c>
      <c r="I485" s="215">
        <v>0</v>
      </c>
    </row>
    <row r="486" spans="2:10" s="28" customFormat="1" ht="26.25" customHeight="1" x14ac:dyDescent="0.25">
      <c r="B486" s="374" t="s">
        <v>160</v>
      </c>
      <c r="C486" s="681">
        <f>I490</f>
        <v>0</v>
      </c>
      <c r="D486" s="682"/>
      <c r="F486" s="370" t="s">
        <v>182</v>
      </c>
      <c r="G486" s="269">
        <v>0</v>
      </c>
      <c r="H486" s="368" t="s">
        <v>6</v>
      </c>
      <c r="I486" s="102">
        <v>0</v>
      </c>
    </row>
    <row r="487" spans="2:10" s="28" customFormat="1" ht="22.5" customHeight="1" x14ac:dyDescent="0.25">
      <c r="B487" s="375" t="s">
        <v>162</v>
      </c>
      <c r="C487" s="673"/>
      <c r="D487" s="673"/>
      <c r="F487" s="370" t="s">
        <v>19</v>
      </c>
      <c r="G487" s="269">
        <v>0</v>
      </c>
      <c r="H487" s="368" t="s">
        <v>8</v>
      </c>
      <c r="I487" s="102">
        <v>0</v>
      </c>
    </row>
    <row r="488" spans="2:10" s="28" customFormat="1" ht="24" customHeight="1" x14ac:dyDescent="0.25">
      <c r="B488" s="375" t="s">
        <v>163</v>
      </c>
      <c r="C488" s="673"/>
      <c r="D488" s="673"/>
      <c r="F488" s="370" t="s">
        <v>7</v>
      </c>
      <c r="G488" s="269">
        <v>0</v>
      </c>
      <c r="H488" s="368" t="s">
        <v>9</v>
      </c>
      <c r="I488" s="102">
        <v>0</v>
      </c>
    </row>
    <row r="489" spans="2:10" s="28" customFormat="1" ht="24.75" customHeight="1" x14ac:dyDescent="0.25">
      <c r="B489" s="375" t="s">
        <v>164</v>
      </c>
      <c r="C489" s="673"/>
      <c r="D489" s="673"/>
      <c r="E489" s="50"/>
      <c r="F489" s="371" t="s">
        <v>5</v>
      </c>
      <c r="G489" s="269">
        <v>0</v>
      </c>
      <c r="H489" s="369" t="s">
        <v>183</v>
      </c>
      <c r="I489" s="102">
        <v>0</v>
      </c>
    </row>
    <row r="490" spans="2:10" s="28" customFormat="1" ht="21" customHeight="1" x14ac:dyDescent="0.25">
      <c r="B490" s="375"/>
      <c r="C490" s="675"/>
      <c r="D490" s="675"/>
      <c r="E490" s="69"/>
      <c r="F490" s="45"/>
      <c r="H490" s="247" t="s">
        <v>20</v>
      </c>
      <c r="I490" s="70">
        <f>SUM(G486+G487+G488+G489+I486+I487+I488+I489)</f>
        <v>0</v>
      </c>
    </row>
    <row r="491" spans="2:10" s="28" customFormat="1" ht="15" customHeight="1" x14ac:dyDescent="0.25">
      <c r="B491" s="375"/>
      <c r="C491" s="50"/>
      <c r="D491" s="50"/>
      <c r="E491" s="69"/>
      <c r="F491" s="45"/>
      <c r="H491" s="71"/>
      <c r="I491" s="70"/>
    </row>
    <row r="492" spans="2:10" s="28" customFormat="1" ht="25.5" customHeight="1" x14ac:dyDescent="0.25">
      <c r="B492" s="375" t="s">
        <v>184</v>
      </c>
      <c r="C492" s="673"/>
      <c r="D492" s="673"/>
      <c r="E492" s="673"/>
      <c r="F492" s="673"/>
      <c r="G492" s="673"/>
      <c r="H492" s="673"/>
      <c r="I492" s="673"/>
    </row>
    <row r="493" spans="2:10" s="28" customFormat="1" ht="24.75" customHeight="1" x14ac:dyDescent="0.25">
      <c r="B493" s="375" t="s">
        <v>165</v>
      </c>
      <c r="C493" s="673"/>
      <c r="D493" s="673"/>
      <c r="E493" s="673"/>
      <c r="F493" s="673"/>
      <c r="G493" s="673"/>
      <c r="H493" s="673"/>
      <c r="I493" s="673"/>
    </row>
    <row r="494" spans="2:10" s="28" customFormat="1" ht="24.75" customHeight="1" x14ac:dyDescent="0.25">
      <c r="B494" s="379" t="s">
        <v>166</v>
      </c>
      <c r="C494" s="673"/>
      <c r="D494" s="673"/>
      <c r="E494" s="673"/>
      <c r="F494" s="673"/>
      <c r="G494" s="673"/>
      <c r="H494" s="673"/>
      <c r="I494" s="673"/>
    </row>
    <row r="497" spans="2:10" s="28" customFormat="1" ht="31.5" customHeight="1" x14ac:dyDescent="0.25">
      <c r="B497" s="373" t="s">
        <v>191</v>
      </c>
      <c r="C497" s="673"/>
      <c r="D497" s="673"/>
      <c r="E497" s="68"/>
      <c r="F497" s="683" t="s">
        <v>181</v>
      </c>
      <c r="G497" s="684"/>
      <c r="H497" s="684"/>
      <c r="I497" s="685"/>
      <c r="J497" s="38"/>
    </row>
    <row r="498" spans="2:10" s="28" customFormat="1" ht="22.5" customHeight="1" x14ac:dyDescent="0.25">
      <c r="B498" s="374" t="s">
        <v>161</v>
      </c>
      <c r="C498" s="673"/>
      <c r="D498" s="673"/>
      <c r="F498" s="380" t="s">
        <v>14</v>
      </c>
      <c r="G498" s="215">
        <v>0</v>
      </c>
      <c r="H498" s="380" t="s">
        <v>16</v>
      </c>
      <c r="I498" s="215">
        <v>0</v>
      </c>
    </row>
    <row r="499" spans="2:10" s="28" customFormat="1" ht="29.25" customHeight="1" x14ac:dyDescent="0.25">
      <c r="B499" s="374" t="s">
        <v>160</v>
      </c>
      <c r="C499" s="681">
        <f>I503</f>
        <v>0</v>
      </c>
      <c r="D499" s="682"/>
      <c r="F499" s="370" t="s">
        <v>182</v>
      </c>
      <c r="G499" s="269">
        <v>0</v>
      </c>
      <c r="H499" s="368" t="s">
        <v>6</v>
      </c>
      <c r="I499" s="102">
        <v>0</v>
      </c>
    </row>
    <row r="500" spans="2:10" s="28" customFormat="1" ht="24" customHeight="1" x14ac:dyDescent="0.25">
      <c r="B500" s="375" t="s">
        <v>162</v>
      </c>
      <c r="C500" s="673"/>
      <c r="D500" s="673"/>
      <c r="F500" s="370" t="s">
        <v>19</v>
      </c>
      <c r="G500" s="269">
        <v>0</v>
      </c>
      <c r="H500" s="368" t="s">
        <v>8</v>
      </c>
      <c r="I500" s="102">
        <v>0</v>
      </c>
    </row>
    <row r="501" spans="2:10" s="28" customFormat="1" ht="27.75" customHeight="1" x14ac:dyDescent="0.25">
      <c r="B501" s="375" t="s">
        <v>163</v>
      </c>
      <c r="C501" s="673"/>
      <c r="D501" s="673"/>
      <c r="F501" s="370" t="s">
        <v>7</v>
      </c>
      <c r="G501" s="269">
        <v>0</v>
      </c>
      <c r="H501" s="368" t="s">
        <v>9</v>
      </c>
      <c r="I501" s="102">
        <v>0</v>
      </c>
    </row>
    <row r="502" spans="2:10" s="28" customFormat="1" ht="25.5" customHeight="1" x14ac:dyDescent="0.25">
      <c r="B502" s="375" t="s">
        <v>164</v>
      </c>
      <c r="C502" s="673"/>
      <c r="D502" s="673"/>
      <c r="E502" s="50"/>
      <c r="F502" s="371" t="s">
        <v>5</v>
      </c>
      <c r="G502" s="269">
        <v>0</v>
      </c>
      <c r="H502" s="369" t="s">
        <v>183</v>
      </c>
      <c r="I502" s="102">
        <v>0</v>
      </c>
    </row>
    <row r="503" spans="2:10" s="28" customFormat="1" ht="15" customHeight="1" x14ac:dyDescent="0.25">
      <c r="B503" s="375"/>
      <c r="C503" s="675"/>
      <c r="D503" s="675"/>
      <c r="E503" s="69"/>
      <c r="F503" s="45"/>
      <c r="H503" s="247" t="s">
        <v>20</v>
      </c>
      <c r="I503" s="70">
        <f>SUM(G499+G500+G501+G502+I499+I500+I501+I502)</f>
        <v>0</v>
      </c>
    </row>
    <row r="504" spans="2:10" s="28" customFormat="1" ht="15" customHeight="1" x14ac:dyDescent="0.25">
      <c r="B504" s="375"/>
      <c r="C504" s="50"/>
      <c r="D504" s="50"/>
      <c r="E504" s="69"/>
      <c r="F504" s="45"/>
      <c r="H504" s="71"/>
      <c r="I504" s="70"/>
    </row>
    <row r="505" spans="2:10" s="28" customFormat="1" ht="29.25" customHeight="1" x14ac:dyDescent="0.25">
      <c r="B505" s="375" t="s">
        <v>184</v>
      </c>
      <c r="C505" s="673"/>
      <c r="D505" s="673"/>
      <c r="E505" s="673"/>
      <c r="F505" s="673"/>
      <c r="G505" s="673"/>
      <c r="H505" s="673"/>
      <c r="I505" s="673"/>
    </row>
    <row r="506" spans="2:10" s="28" customFormat="1" ht="32.25" customHeight="1" x14ac:dyDescent="0.25">
      <c r="B506" s="375" t="s">
        <v>165</v>
      </c>
      <c r="C506" s="673"/>
      <c r="D506" s="673"/>
      <c r="E506" s="673"/>
      <c r="F506" s="673"/>
      <c r="G506" s="673"/>
      <c r="H506" s="673"/>
      <c r="I506" s="673"/>
    </row>
    <row r="507" spans="2:10" s="28" customFormat="1" ht="32.25" customHeight="1" x14ac:dyDescent="0.25">
      <c r="B507" s="379" t="s">
        <v>166</v>
      </c>
      <c r="C507" s="673"/>
      <c r="D507" s="673"/>
      <c r="E507" s="673"/>
      <c r="F507" s="673"/>
      <c r="G507" s="673"/>
      <c r="H507" s="673"/>
      <c r="I507" s="673"/>
    </row>
    <row r="510" spans="2:10" s="28" customFormat="1" ht="15" customHeight="1" x14ac:dyDescent="0.25">
      <c r="B510" s="72"/>
      <c r="C510" s="675"/>
      <c r="D510" s="675"/>
      <c r="F510" s="686"/>
      <c r="G510" s="686"/>
      <c r="H510" s="686"/>
      <c r="I510" s="686"/>
      <c r="J510" s="38"/>
    </row>
    <row r="511" spans="2:10" s="28" customFormat="1" ht="15" customHeight="1" x14ac:dyDescent="0.25">
      <c r="B511" s="72"/>
      <c r="C511" s="675"/>
      <c r="D511" s="675"/>
      <c r="F511" s="45"/>
      <c r="G511" s="73"/>
      <c r="H511" s="45"/>
      <c r="I511" s="73"/>
    </row>
  </sheetData>
  <sheetProtection algorithmName="SHA-512" hashValue="WSp+GnsrDa8IRGQzdT/9S0Ecv8vqFAxaG0bDtrOLlLnyQV48t2vC+LYFNOYZlremY8JCYc0lNNkSRp6o5KdRUg==" saltValue="l5sGWVzZlGx+Kri4qznN8g==" spinCount="100000" sheet="1" objects="1" scenarios="1"/>
  <mergeCells count="469">
    <mergeCell ref="E15:F15"/>
    <mergeCell ref="C16:D16"/>
    <mergeCell ref="E16:F16"/>
    <mergeCell ref="C20:D20"/>
    <mergeCell ref="E20:F20"/>
    <mergeCell ref="C21:D21"/>
    <mergeCell ref="E21:F21"/>
    <mergeCell ref="C22:D22"/>
    <mergeCell ref="E22:F22"/>
    <mergeCell ref="C17:D17"/>
    <mergeCell ref="E17:F17"/>
    <mergeCell ref="C18:D18"/>
    <mergeCell ref="E18:F18"/>
    <mergeCell ref="C19:D19"/>
    <mergeCell ref="E19:F19"/>
    <mergeCell ref="C15:D15"/>
    <mergeCell ref="C26:D26"/>
    <mergeCell ref="E26:F26"/>
    <mergeCell ref="C27:D27"/>
    <mergeCell ref="E27:F27"/>
    <mergeCell ref="C35:D35"/>
    <mergeCell ref="E35:F35"/>
    <mergeCell ref="C23:D23"/>
    <mergeCell ref="E23:F23"/>
    <mergeCell ref="C24:D24"/>
    <mergeCell ref="E24:F24"/>
    <mergeCell ref="C25:D25"/>
    <mergeCell ref="E25:F25"/>
    <mergeCell ref="C44:I44"/>
    <mergeCell ref="C45:I45"/>
    <mergeCell ref="C46:I46"/>
    <mergeCell ref="C48:I48"/>
    <mergeCell ref="C49:I49"/>
    <mergeCell ref="C50:I50"/>
    <mergeCell ref="E36:F36"/>
    <mergeCell ref="C39:I39"/>
    <mergeCell ref="C40:I40"/>
    <mergeCell ref="C41:I41"/>
    <mergeCell ref="C42:I42"/>
    <mergeCell ref="C43:I43"/>
    <mergeCell ref="C58:I58"/>
    <mergeCell ref="C59:I59"/>
    <mergeCell ref="C60:I60"/>
    <mergeCell ref="C61:I61"/>
    <mergeCell ref="C62:I62"/>
    <mergeCell ref="C63:I63"/>
    <mergeCell ref="C51:I51"/>
    <mergeCell ref="C52:I52"/>
    <mergeCell ref="C53:I53"/>
    <mergeCell ref="C54:I54"/>
    <mergeCell ref="C55:I55"/>
    <mergeCell ref="C57:I57"/>
    <mergeCell ref="C71:I71"/>
    <mergeCell ref="C72:I72"/>
    <mergeCell ref="C73:I73"/>
    <mergeCell ref="C75:I75"/>
    <mergeCell ref="C76:I76"/>
    <mergeCell ref="C77:I77"/>
    <mergeCell ref="C64:I64"/>
    <mergeCell ref="C66:I66"/>
    <mergeCell ref="C67:I67"/>
    <mergeCell ref="C68:I68"/>
    <mergeCell ref="C69:I69"/>
    <mergeCell ref="C70:I70"/>
    <mergeCell ref="C85:I85"/>
    <mergeCell ref="C86:I86"/>
    <mergeCell ref="C87:I87"/>
    <mergeCell ref="C88:I88"/>
    <mergeCell ref="C89:I89"/>
    <mergeCell ref="C90:I90"/>
    <mergeCell ref="C78:I78"/>
    <mergeCell ref="C79:I79"/>
    <mergeCell ref="C80:I80"/>
    <mergeCell ref="C81:I81"/>
    <mergeCell ref="C82:I82"/>
    <mergeCell ref="C84:I84"/>
    <mergeCell ref="C98:I98"/>
    <mergeCell ref="C99:I99"/>
    <mergeCell ref="C100:I100"/>
    <mergeCell ref="C102:I102"/>
    <mergeCell ref="C103:I103"/>
    <mergeCell ref="C104:I104"/>
    <mergeCell ref="C91:I91"/>
    <mergeCell ref="C93:I93"/>
    <mergeCell ref="C94:I94"/>
    <mergeCell ref="C95:I95"/>
    <mergeCell ref="C96:I96"/>
    <mergeCell ref="C97:I97"/>
    <mergeCell ref="C112:I112"/>
    <mergeCell ref="C113:I113"/>
    <mergeCell ref="C114:I114"/>
    <mergeCell ref="C115:I115"/>
    <mergeCell ref="C116:I116"/>
    <mergeCell ref="C117:I117"/>
    <mergeCell ref="C105:I105"/>
    <mergeCell ref="C106:I106"/>
    <mergeCell ref="C107:I107"/>
    <mergeCell ref="C108:I108"/>
    <mergeCell ref="C109:I109"/>
    <mergeCell ref="C111:I111"/>
    <mergeCell ref="C125:I125"/>
    <mergeCell ref="C126:I126"/>
    <mergeCell ref="C127:I127"/>
    <mergeCell ref="C129:I129"/>
    <mergeCell ref="C130:I130"/>
    <mergeCell ref="C131:I131"/>
    <mergeCell ref="C118:I118"/>
    <mergeCell ref="C120:I120"/>
    <mergeCell ref="C121:I121"/>
    <mergeCell ref="C122:I122"/>
    <mergeCell ref="C123:I123"/>
    <mergeCell ref="C124:I124"/>
    <mergeCell ref="C139:I139"/>
    <mergeCell ref="C140:I140"/>
    <mergeCell ref="C141:I141"/>
    <mergeCell ref="C142:I142"/>
    <mergeCell ref="C143:I143"/>
    <mergeCell ref="C144:I144"/>
    <mergeCell ref="C132:I132"/>
    <mergeCell ref="C133:I133"/>
    <mergeCell ref="C134:I134"/>
    <mergeCell ref="C135:I135"/>
    <mergeCell ref="C136:I136"/>
    <mergeCell ref="C138:I138"/>
    <mergeCell ref="C152:I152"/>
    <mergeCell ref="C153:I153"/>
    <mergeCell ref="C154:I154"/>
    <mergeCell ref="C223:I223"/>
    <mergeCell ref="E226:F226"/>
    <mergeCell ref="C227:D227"/>
    <mergeCell ref="E227:F227"/>
    <mergeCell ref="C226:D226"/>
    <mergeCell ref="C145:I145"/>
    <mergeCell ref="C147:I147"/>
    <mergeCell ref="C148:I148"/>
    <mergeCell ref="C149:I149"/>
    <mergeCell ref="C150:I150"/>
    <mergeCell ref="C151:I151"/>
    <mergeCell ref="C165:I165"/>
    <mergeCell ref="C166:I166"/>
    <mergeCell ref="C167:I167"/>
    <mergeCell ref="C168:I168"/>
    <mergeCell ref="C169:I169"/>
    <mergeCell ref="C170:I170"/>
    <mergeCell ref="C171:I171"/>
    <mergeCell ref="C172:I172"/>
    <mergeCell ref="C174:I174"/>
    <mergeCell ref="C175:I175"/>
    <mergeCell ref="C231:D231"/>
    <mergeCell ref="E231:F231"/>
    <mergeCell ref="C232:D232"/>
    <mergeCell ref="E232:F232"/>
    <mergeCell ref="C233:D233"/>
    <mergeCell ref="E233:F233"/>
    <mergeCell ref="C228:D228"/>
    <mergeCell ref="E228:F228"/>
    <mergeCell ref="C229:D229"/>
    <mergeCell ref="E229:F229"/>
    <mergeCell ref="C230:D230"/>
    <mergeCell ref="E230:F230"/>
    <mergeCell ref="C237:D237"/>
    <mergeCell ref="E237:F237"/>
    <mergeCell ref="C238:D238"/>
    <mergeCell ref="E238:F238"/>
    <mergeCell ref="C239:D239"/>
    <mergeCell ref="E239:F239"/>
    <mergeCell ref="C234:D234"/>
    <mergeCell ref="E234:F234"/>
    <mergeCell ref="C235:D235"/>
    <mergeCell ref="E235:F235"/>
    <mergeCell ref="C236:D236"/>
    <mergeCell ref="E236:F236"/>
    <mergeCell ref="C255:D255"/>
    <mergeCell ref="C263:D263"/>
    <mergeCell ref="F263:I263"/>
    <mergeCell ref="C250:D250"/>
    <mergeCell ref="F250:I250"/>
    <mergeCell ref="C251:D251"/>
    <mergeCell ref="C252:D252"/>
    <mergeCell ref="C253:D253"/>
    <mergeCell ref="C254:D254"/>
    <mergeCell ref="C258:I258"/>
    <mergeCell ref="C259:I259"/>
    <mergeCell ref="C260:I260"/>
    <mergeCell ref="C279:D279"/>
    <mergeCell ref="C280:D280"/>
    <mergeCell ref="C281:D281"/>
    <mergeCell ref="C282:D282"/>
    <mergeCell ref="C276:D276"/>
    <mergeCell ref="F276:I276"/>
    <mergeCell ref="C277:D277"/>
    <mergeCell ref="C278:D278"/>
    <mergeCell ref="C264:D264"/>
    <mergeCell ref="C265:D265"/>
    <mergeCell ref="C266:D266"/>
    <mergeCell ref="C267:D267"/>
    <mergeCell ref="C268:D268"/>
    <mergeCell ref="C271:I271"/>
    <mergeCell ref="C272:I272"/>
    <mergeCell ref="C273:I273"/>
    <mergeCell ref="C293:D293"/>
    <mergeCell ref="C294:D294"/>
    <mergeCell ref="C295:D295"/>
    <mergeCell ref="C298:I298"/>
    <mergeCell ref="C299:I299"/>
    <mergeCell ref="C289:D289"/>
    <mergeCell ref="F289:I289"/>
    <mergeCell ref="C290:D290"/>
    <mergeCell ref="C291:D291"/>
    <mergeCell ref="C292:D292"/>
    <mergeCell ref="C297:I297"/>
    <mergeCell ref="C307:D307"/>
    <mergeCell ref="C308:D308"/>
    <mergeCell ref="C315:D315"/>
    <mergeCell ref="F315:I315"/>
    <mergeCell ref="C302:D302"/>
    <mergeCell ref="F302:I302"/>
    <mergeCell ref="C303:D303"/>
    <mergeCell ref="C304:D304"/>
    <mergeCell ref="C305:D305"/>
    <mergeCell ref="C306:D306"/>
    <mergeCell ref="C328:D328"/>
    <mergeCell ref="F328:I328"/>
    <mergeCell ref="C329:D329"/>
    <mergeCell ref="C323:I323"/>
    <mergeCell ref="C324:I324"/>
    <mergeCell ref="C325:I325"/>
    <mergeCell ref="C316:D316"/>
    <mergeCell ref="C317:D317"/>
    <mergeCell ref="C318:D318"/>
    <mergeCell ref="C319:D319"/>
    <mergeCell ref="C320:D320"/>
    <mergeCell ref="C321:D321"/>
    <mergeCell ref="C341:D341"/>
    <mergeCell ref="F341:I341"/>
    <mergeCell ref="C342:D342"/>
    <mergeCell ref="C343:D343"/>
    <mergeCell ref="C337:I337"/>
    <mergeCell ref="C338:I338"/>
    <mergeCell ref="C330:D330"/>
    <mergeCell ref="C331:D331"/>
    <mergeCell ref="C332:D332"/>
    <mergeCell ref="C333:D333"/>
    <mergeCell ref="C334:D334"/>
    <mergeCell ref="C336:I336"/>
    <mergeCell ref="C354:D354"/>
    <mergeCell ref="F354:I354"/>
    <mergeCell ref="C355:D355"/>
    <mergeCell ref="C356:D356"/>
    <mergeCell ref="C357:D357"/>
    <mergeCell ref="C351:I351"/>
    <mergeCell ref="C344:D344"/>
    <mergeCell ref="C345:D345"/>
    <mergeCell ref="C346:D346"/>
    <mergeCell ref="C347:D347"/>
    <mergeCell ref="C349:I349"/>
    <mergeCell ref="C350:I350"/>
    <mergeCell ref="C368:D368"/>
    <mergeCell ref="C369:D369"/>
    <mergeCell ref="C370:D370"/>
    <mergeCell ref="C371:D371"/>
    <mergeCell ref="C358:D358"/>
    <mergeCell ref="C359:D359"/>
    <mergeCell ref="C360:D360"/>
    <mergeCell ref="C362:I362"/>
    <mergeCell ref="C363:I363"/>
    <mergeCell ref="C364:I364"/>
    <mergeCell ref="C409:D409"/>
    <mergeCell ref="C410:D410"/>
    <mergeCell ref="C411:D411"/>
    <mergeCell ref="C412:D412"/>
    <mergeCell ref="C414:I414"/>
    <mergeCell ref="C406:D406"/>
    <mergeCell ref="F406:I406"/>
    <mergeCell ref="C407:D407"/>
    <mergeCell ref="C408:D408"/>
    <mergeCell ref="C402:I402"/>
    <mergeCell ref="C403:I403"/>
    <mergeCell ref="C395:D395"/>
    <mergeCell ref="C396:D396"/>
    <mergeCell ref="C397:D397"/>
    <mergeCell ref="C388:I388"/>
    <mergeCell ref="C389:I389"/>
    <mergeCell ref="C390:I390"/>
    <mergeCell ref="C381:D381"/>
    <mergeCell ref="C382:D382"/>
    <mergeCell ref="C383:D383"/>
    <mergeCell ref="C442:I442"/>
    <mergeCell ref="C434:D434"/>
    <mergeCell ref="C435:D435"/>
    <mergeCell ref="C436:D436"/>
    <mergeCell ref="C437:D437"/>
    <mergeCell ref="C438:D438"/>
    <mergeCell ref="C432:D432"/>
    <mergeCell ref="F432:I432"/>
    <mergeCell ref="C433:D433"/>
    <mergeCell ref="C455:I455"/>
    <mergeCell ref="C448:D448"/>
    <mergeCell ref="C449:D449"/>
    <mergeCell ref="C450:D450"/>
    <mergeCell ref="C451:D451"/>
    <mergeCell ref="C453:I453"/>
    <mergeCell ref="C454:I454"/>
    <mergeCell ref="C445:D445"/>
    <mergeCell ref="F445:I445"/>
    <mergeCell ref="C446:D446"/>
    <mergeCell ref="C447:D447"/>
    <mergeCell ref="C462:D462"/>
    <mergeCell ref="C463:D463"/>
    <mergeCell ref="C464:D464"/>
    <mergeCell ref="C468:I468"/>
    <mergeCell ref="C467:I467"/>
    <mergeCell ref="C466:I466"/>
    <mergeCell ref="C458:D458"/>
    <mergeCell ref="F458:I458"/>
    <mergeCell ref="C459:D459"/>
    <mergeCell ref="C460:D460"/>
    <mergeCell ref="C461:D461"/>
    <mergeCell ref="C476:D476"/>
    <mergeCell ref="C477:D477"/>
    <mergeCell ref="C484:D484"/>
    <mergeCell ref="F484:I484"/>
    <mergeCell ref="C479:I479"/>
    <mergeCell ref="C480:I480"/>
    <mergeCell ref="C481:I481"/>
    <mergeCell ref="C471:D471"/>
    <mergeCell ref="F471:I471"/>
    <mergeCell ref="C472:D472"/>
    <mergeCell ref="C473:D473"/>
    <mergeCell ref="C474:D474"/>
    <mergeCell ref="C475:D475"/>
    <mergeCell ref="C492:I492"/>
    <mergeCell ref="C493:I493"/>
    <mergeCell ref="C494:I494"/>
    <mergeCell ref="C485:D485"/>
    <mergeCell ref="C486:D486"/>
    <mergeCell ref="C487:D487"/>
    <mergeCell ref="C488:D488"/>
    <mergeCell ref="C489:D489"/>
    <mergeCell ref="C490:D490"/>
    <mergeCell ref="C506:I506"/>
    <mergeCell ref="C507:I507"/>
    <mergeCell ref="C499:D499"/>
    <mergeCell ref="C500:D500"/>
    <mergeCell ref="C501:D501"/>
    <mergeCell ref="C502:D502"/>
    <mergeCell ref="C503:D503"/>
    <mergeCell ref="C505:I505"/>
    <mergeCell ref="C497:D497"/>
    <mergeCell ref="F497:I497"/>
    <mergeCell ref="C498:D498"/>
    <mergeCell ref="C510:D510"/>
    <mergeCell ref="F510:I510"/>
    <mergeCell ref="C511:D511"/>
    <mergeCell ref="C246:D246"/>
    <mergeCell ref="E240:F240"/>
    <mergeCell ref="E241:F241"/>
    <mergeCell ref="E242:F242"/>
    <mergeCell ref="E243:F243"/>
    <mergeCell ref="E244:F244"/>
    <mergeCell ref="E245:F245"/>
    <mergeCell ref="E246:F246"/>
    <mergeCell ref="C240:D240"/>
    <mergeCell ref="C241:D241"/>
    <mergeCell ref="C242:D242"/>
    <mergeCell ref="C243:D243"/>
    <mergeCell ref="C244:D244"/>
    <mergeCell ref="C245:D245"/>
    <mergeCell ref="C428:I428"/>
    <mergeCell ref="C429:I429"/>
    <mergeCell ref="C427:I427"/>
    <mergeCell ref="C440:I440"/>
    <mergeCell ref="C441:I441"/>
    <mergeCell ref="C284:I284"/>
    <mergeCell ref="C285:I285"/>
    <mergeCell ref="C286:I286"/>
    <mergeCell ref="C310:I310"/>
    <mergeCell ref="C311:I311"/>
    <mergeCell ref="C312:I312"/>
    <mergeCell ref="C420:D420"/>
    <mergeCell ref="C421:D421"/>
    <mergeCell ref="C422:D422"/>
    <mergeCell ref="C423:D423"/>
    <mergeCell ref="C424:D424"/>
    <mergeCell ref="F419:I419"/>
    <mergeCell ref="C415:I415"/>
    <mergeCell ref="C416:I416"/>
    <mergeCell ref="C384:D384"/>
    <mergeCell ref="C385:D385"/>
    <mergeCell ref="C386:D386"/>
    <mergeCell ref="C372:D372"/>
    <mergeCell ref="C373:D373"/>
    <mergeCell ref="C380:D380"/>
    <mergeCell ref="F380:I380"/>
    <mergeCell ref="C375:I375"/>
    <mergeCell ref="C376:I376"/>
    <mergeCell ref="C377:I377"/>
    <mergeCell ref="C367:D367"/>
    <mergeCell ref="F367:I367"/>
    <mergeCell ref="C425:D425"/>
    <mergeCell ref="C398:D398"/>
    <mergeCell ref="C399:D399"/>
    <mergeCell ref="C401:I401"/>
    <mergeCell ref="C393:D393"/>
    <mergeCell ref="F393:I393"/>
    <mergeCell ref="C394:D394"/>
    <mergeCell ref="C419:D419"/>
    <mergeCell ref="C2:H7"/>
    <mergeCell ref="E28:F28"/>
    <mergeCell ref="E29:F29"/>
    <mergeCell ref="E30:F30"/>
    <mergeCell ref="E31:F31"/>
    <mergeCell ref="E32:F32"/>
    <mergeCell ref="E33:F33"/>
    <mergeCell ref="E34:F34"/>
    <mergeCell ref="C156:I156"/>
    <mergeCell ref="C157:I157"/>
    <mergeCell ref="C158:I158"/>
    <mergeCell ref="C159:I159"/>
    <mergeCell ref="C160:I160"/>
    <mergeCell ref="C161:I161"/>
    <mergeCell ref="C162:I162"/>
    <mergeCell ref="C163:I163"/>
    <mergeCell ref="C176:I176"/>
    <mergeCell ref="C177:I177"/>
    <mergeCell ref="C178:I178"/>
    <mergeCell ref="C179:I179"/>
    <mergeCell ref="C180:I180"/>
    <mergeCell ref="C181:I181"/>
    <mergeCell ref="C183:I183"/>
    <mergeCell ref="C184:I184"/>
    <mergeCell ref="C185:I185"/>
    <mergeCell ref="C202:I202"/>
    <mergeCell ref="C203:I203"/>
    <mergeCell ref="C204:I204"/>
    <mergeCell ref="C205:I205"/>
    <mergeCell ref="C186:I186"/>
    <mergeCell ref="C187:I187"/>
    <mergeCell ref="C188:I188"/>
    <mergeCell ref="C189:I189"/>
    <mergeCell ref="C190:I190"/>
    <mergeCell ref="C192:I192"/>
    <mergeCell ref="C193:I193"/>
    <mergeCell ref="C194:I194"/>
    <mergeCell ref="C195:I195"/>
    <mergeCell ref="C8:H8"/>
    <mergeCell ref="C216:I216"/>
    <mergeCell ref="C217:I217"/>
    <mergeCell ref="C28:D28"/>
    <mergeCell ref="C29:D29"/>
    <mergeCell ref="C30:D30"/>
    <mergeCell ref="C31:D31"/>
    <mergeCell ref="C32:D32"/>
    <mergeCell ref="C33:D33"/>
    <mergeCell ref="C34:D34"/>
    <mergeCell ref="C206:I206"/>
    <mergeCell ref="C207:I207"/>
    <mergeCell ref="C208:I208"/>
    <mergeCell ref="C210:I210"/>
    <mergeCell ref="C211:I211"/>
    <mergeCell ref="C212:I212"/>
    <mergeCell ref="C213:I213"/>
    <mergeCell ref="C214:I214"/>
    <mergeCell ref="C215:I215"/>
    <mergeCell ref="C196:I196"/>
    <mergeCell ref="C197:I197"/>
    <mergeCell ref="C198:I198"/>
    <mergeCell ref="C199:I199"/>
    <mergeCell ref="C201:I201"/>
  </mergeCells>
  <pageMargins left="0.7" right="0.7" top="0.75" bottom="0.75" header="0.3" footer="0.3"/>
  <pageSetup scale="10" orientation="portrait" r:id="rId1"/>
  <rowBreaks count="1" manualBreakCount="1">
    <brk id="109"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15155-B403-4C81-B38B-89B42121474E}">
  <dimension ref="B3:M15"/>
  <sheetViews>
    <sheetView zoomScaleNormal="100" workbookViewId="0">
      <selection activeCell="J7" sqref="J7"/>
    </sheetView>
  </sheetViews>
  <sheetFormatPr defaultColWidth="9.140625" defaultRowHeight="21" x14ac:dyDescent="0.35"/>
  <cols>
    <col min="1" max="4" width="9.140625" style="51"/>
    <col min="5" max="5" width="27.5703125" style="51" customWidth="1"/>
    <col min="6" max="6" width="27.7109375" style="51" customWidth="1"/>
    <col min="7" max="7" width="24.42578125" style="51" customWidth="1"/>
    <col min="8" max="8" width="27" style="51" customWidth="1"/>
    <col min="9" max="10" width="9.140625" style="51"/>
    <col min="11" max="11" width="16" style="51" customWidth="1"/>
    <col min="12" max="12" width="17.28515625" style="51" customWidth="1"/>
    <col min="13" max="13" width="16.5703125" style="51" customWidth="1"/>
    <col min="14" max="16384" width="9.140625" style="51"/>
  </cols>
  <sheetData>
    <row r="3" spans="2:13" s="28" customFormat="1" ht="35.25" customHeight="1" x14ac:dyDescent="0.25">
      <c r="C3" s="33"/>
      <c r="D3" s="33"/>
      <c r="E3" s="50"/>
      <c r="F3" s="50"/>
      <c r="G3" s="50"/>
      <c r="H3" s="50"/>
      <c r="I3" s="50"/>
      <c r="K3" s="67" t="s">
        <v>47</v>
      </c>
      <c r="L3" s="67" t="s">
        <v>48</v>
      </c>
      <c r="M3" s="67" t="s">
        <v>49</v>
      </c>
    </row>
    <row r="4" spans="2:13" s="28" customFormat="1" ht="49.15" customHeight="1" x14ac:dyDescent="0.25">
      <c r="B4" s="701" t="s">
        <v>346</v>
      </c>
      <c r="C4" s="701"/>
      <c r="D4" s="701"/>
      <c r="E4" s="701"/>
      <c r="K4" s="77">
        <f>F15</f>
        <v>0</v>
      </c>
      <c r="L4" s="77">
        <f>G15</f>
        <v>0</v>
      </c>
      <c r="M4" s="77">
        <f>H15</f>
        <v>0</v>
      </c>
    </row>
    <row r="5" spans="2:13" s="28" customFormat="1" ht="20.25" x14ac:dyDescent="0.25"/>
    <row r="6" spans="2:13" s="27" customFormat="1" ht="30.75" customHeight="1" x14ac:dyDescent="0.25">
      <c r="F6" s="273" t="s">
        <v>47</v>
      </c>
      <c r="G6" s="274" t="s">
        <v>56</v>
      </c>
      <c r="H6" s="275" t="s">
        <v>49</v>
      </c>
      <c r="I6" s="276" t="s">
        <v>192</v>
      </c>
    </row>
    <row r="7" spans="2:13" s="28" customFormat="1" ht="20.25" x14ac:dyDescent="0.25">
      <c r="D7" s="209" t="s">
        <v>374</v>
      </c>
      <c r="E7" s="209"/>
      <c r="F7" s="81">
        <f>'Summary '!F13</f>
        <v>0</v>
      </c>
      <c r="G7" s="83">
        <f>'Summary '!G13</f>
        <v>0</v>
      </c>
      <c r="H7" s="86">
        <f>'Summary '!H13</f>
        <v>0</v>
      </c>
      <c r="I7" s="76" t="s">
        <v>192</v>
      </c>
    </row>
    <row r="8" spans="2:13" s="28" customFormat="1" ht="20.25" x14ac:dyDescent="0.25">
      <c r="D8" s="209" t="s">
        <v>4</v>
      </c>
      <c r="E8" s="209"/>
      <c r="F8" s="81">
        <f>'Summary '!F14</f>
        <v>0</v>
      </c>
      <c r="G8" s="84">
        <f>'Summary '!G14</f>
        <v>0</v>
      </c>
      <c r="H8" s="87">
        <f>'Summary '!H14</f>
        <v>0</v>
      </c>
      <c r="I8" s="76" t="s">
        <v>192</v>
      </c>
    </row>
    <row r="9" spans="2:13" s="28" customFormat="1" ht="20.25" x14ac:dyDescent="0.25">
      <c r="D9" s="209" t="s">
        <v>64</v>
      </c>
      <c r="E9" s="209"/>
      <c r="F9" s="81">
        <f>'Summary '!F15</f>
        <v>0</v>
      </c>
      <c r="G9" s="84">
        <f>'Summary '!G15</f>
        <v>0</v>
      </c>
      <c r="H9" s="88">
        <f>'Summary '!H15</f>
        <v>0</v>
      </c>
      <c r="I9" s="76"/>
    </row>
    <row r="10" spans="2:13" s="28" customFormat="1" ht="20.25" x14ac:dyDescent="0.25">
      <c r="D10" s="209" t="s">
        <v>5</v>
      </c>
      <c r="E10" s="209"/>
      <c r="F10" s="81">
        <f>'Summary '!F16</f>
        <v>0</v>
      </c>
      <c r="G10" s="84">
        <f>'Summary '!G16</f>
        <v>0</v>
      </c>
      <c r="H10" s="87">
        <f>'Summary '!H16</f>
        <v>0</v>
      </c>
      <c r="I10" s="76" t="s">
        <v>192</v>
      </c>
    </row>
    <row r="11" spans="2:13" s="28" customFormat="1" ht="20.25" x14ac:dyDescent="0.25">
      <c r="D11" s="209" t="s">
        <v>6</v>
      </c>
      <c r="E11" s="209"/>
      <c r="F11" s="81">
        <f>Supplies!C9</f>
        <v>0</v>
      </c>
      <c r="G11" s="84">
        <f>Supplies!L9</f>
        <v>0</v>
      </c>
      <c r="H11" s="87">
        <f>Supplies!M9</f>
        <v>0</v>
      </c>
      <c r="I11" s="76" t="s">
        <v>192</v>
      </c>
    </row>
    <row r="12" spans="2:13" s="28" customFormat="1" ht="20.25" x14ac:dyDescent="0.25">
      <c r="D12" s="702" t="s">
        <v>7</v>
      </c>
      <c r="E12" s="702"/>
      <c r="F12" s="81">
        <f>'Summary '!F18</f>
        <v>0</v>
      </c>
      <c r="G12" s="84">
        <f>'Summary '!G18</f>
        <v>0</v>
      </c>
      <c r="H12" s="84">
        <f>'Summary '!H18</f>
        <v>0</v>
      </c>
      <c r="I12" s="76"/>
    </row>
    <row r="13" spans="2:13" s="28" customFormat="1" ht="20.25" x14ac:dyDescent="0.25">
      <c r="D13" s="702" t="s">
        <v>9</v>
      </c>
      <c r="E13" s="702"/>
      <c r="F13" s="81">
        <f>'Summary '!F19</f>
        <v>0</v>
      </c>
      <c r="G13" s="81">
        <f>'Summary '!G19</f>
        <v>0</v>
      </c>
      <c r="H13" s="81">
        <f>'Summary '!H19</f>
        <v>0</v>
      </c>
      <c r="I13" s="76"/>
    </row>
    <row r="14" spans="2:13" s="28" customFormat="1" ht="20.25" x14ac:dyDescent="0.25">
      <c r="D14" s="209" t="s">
        <v>8</v>
      </c>
      <c r="E14" s="209"/>
      <c r="F14" s="82">
        <f>'Summary '!F20</f>
        <v>0</v>
      </c>
      <c r="G14" s="85">
        <f>'Summary '!G20</f>
        <v>0</v>
      </c>
      <c r="H14" s="89">
        <f>'Summary '!H20</f>
        <v>0</v>
      </c>
      <c r="I14" s="76" t="s">
        <v>192</v>
      </c>
    </row>
    <row r="15" spans="2:13" s="28" customFormat="1" ht="33" customHeight="1" x14ac:dyDescent="0.25">
      <c r="D15" s="703" t="s">
        <v>193</v>
      </c>
      <c r="E15" s="703"/>
      <c r="F15" s="77">
        <f>SUM(F7:F14)</f>
        <v>0</v>
      </c>
      <c r="G15" s="31">
        <f>SUM(G7:G14)</f>
        <v>0</v>
      </c>
      <c r="H15" s="78">
        <f>SUM(H7:H14)</f>
        <v>0</v>
      </c>
      <c r="I15" s="79" t="s">
        <v>192</v>
      </c>
    </row>
  </sheetData>
  <sheetProtection algorithmName="SHA-512" hashValue="RIL0ePLGbEOL9K5nAQxPJOvyRRSEOgDeCIPnxSHcy6bfCtuGwX4vRKSUCiPfsSp3HW4bTr5u/b+HkcVVuGupEA==" saltValue="B1dDG5I+fyAXBdd3msRP2A==" spinCount="100000" sheet="1" objects="1" scenarios="1" formatCells="0" formatColumns="0" formatRows="0" insertColumns="0" insertRows="0" deleteColumns="0" deleteRows="0"/>
  <mergeCells count="4">
    <mergeCell ref="B4:E4"/>
    <mergeCell ref="D12:E12"/>
    <mergeCell ref="D13:E13"/>
    <mergeCell ref="D15:E15"/>
  </mergeCells>
  <pageMargins left="0.7" right="0.7" top="0.75" bottom="0.75" header="0.3" footer="0.3"/>
  <pageSetup scale="4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F45BB-7D1B-431C-9F21-EB303C1F424D}">
  <dimension ref="A1:M20"/>
  <sheetViews>
    <sheetView zoomScaleNormal="100" workbookViewId="0">
      <selection activeCell="B20" sqref="B20"/>
    </sheetView>
  </sheetViews>
  <sheetFormatPr defaultColWidth="8.85546875" defaultRowHeight="20.25" x14ac:dyDescent="0.3"/>
  <cols>
    <col min="1" max="1" width="12.140625" style="4" customWidth="1"/>
    <col min="2" max="3" width="8.85546875" style="4"/>
    <col min="4" max="4" width="18.85546875" style="4" customWidth="1"/>
    <col min="5" max="5" width="20.42578125" style="4" customWidth="1"/>
    <col min="6" max="6" width="21.140625" style="4" customWidth="1"/>
    <col min="7" max="7" width="31" style="4" customWidth="1"/>
    <col min="8" max="10" width="8.85546875" style="4"/>
    <col min="11" max="11" width="14.140625" style="4" customWidth="1"/>
    <col min="12" max="12" width="12.42578125" style="4" customWidth="1"/>
    <col min="13" max="13" width="15.85546875" style="4" customWidth="1"/>
    <col min="14" max="16384" width="8.85546875" style="4"/>
  </cols>
  <sheetData>
    <row r="1" spans="1:13" x14ac:dyDescent="0.3">
      <c r="A1" s="704" t="s">
        <v>391</v>
      </c>
      <c r="B1" s="704"/>
      <c r="C1" s="704"/>
      <c r="D1" s="704"/>
      <c r="E1" s="704"/>
      <c r="F1" s="704"/>
      <c r="G1" s="704"/>
      <c r="H1" s="704"/>
      <c r="I1" s="704"/>
      <c r="J1" s="704"/>
    </row>
    <row r="2" spans="1:13" x14ac:dyDescent="0.3">
      <c r="A2" s="704"/>
      <c r="B2" s="704"/>
      <c r="C2" s="704"/>
      <c r="D2" s="704"/>
      <c r="E2" s="704"/>
      <c r="F2" s="704"/>
      <c r="G2" s="704"/>
      <c r="H2" s="704"/>
      <c r="I2" s="704"/>
      <c r="J2" s="704"/>
    </row>
    <row r="3" spans="1:13" ht="60" customHeight="1" x14ac:dyDescent="0.3">
      <c r="A3" s="704"/>
      <c r="B3" s="704"/>
      <c r="C3" s="704"/>
      <c r="D3" s="704"/>
      <c r="E3" s="704"/>
      <c r="F3" s="704"/>
      <c r="G3" s="704"/>
      <c r="H3" s="704"/>
      <c r="I3" s="704"/>
      <c r="J3" s="704"/>
    </row>
    <row r="4" spans="1:13" ht="52.5" customHeight="1" x14ac:dyDescent="0.3">
      <c r="A4" s="707" t="s">
        <v>392</v>
      </c>
      <c r="B4" s="707"/>
      <c r="C4" s="707"/>
      <c r="D4" s="707"/>
      <c r="E4" s="707"/>
      <c r="F4" s="707"/>
      <c r="G4" s="707"/>
      <c r="H4" s="707"/>
      <c r="I4" s="707"/>
      <c r="J4" s="707"/>
    </row>
    <row r="5" spans="1:13" s="94" customFormat="1" x14ac:dyDescent="0.3">
      <c r="A5" s="705" t="s">
        <v>57</v>
      </c>
      <c r="B5" s="705"/>
      <c r="C5" s="705"/>
      <c r="D5" s="705"/>
      <c r="E5" s="705"/>
      <c r="F5" s="705"/>
      <c r="G5" s="705"/>
      <c r="H5" s="705"/>
      <c r="I5" s="705"/>
      <c r="J5" s="705"/>
    </row>
    <row r="8" spans="1:13" s="28" customFormat="1" x14ac:dyDescent="0.25">
      <c r="K8" s="26" t="s">
        <v>47</v>
      </c>
      <c r="L8" s="26" t="s">
        <v>48</v>
      </c>
      <c r="M8" s="26" t="s">
        <v>49</v>
      </c>
    </row>
    <row r="9" spans="1:13" s="28" customFormat="1" x14ac:dyDescent="0.25">
      <c r="B9" s="27" t="s">
        <v>10</v>
      </c>
      <c r="C9" s="75"/>
      <c r="K9" s="77">
        <f>F20</f>
        <v>0</v>
      </c>
      <c r="L9" s="44">
        <f>0</f>
        <v>0</v>
      </c>
      <c r="M9" s="44">
        <f>0</f>
        <v>0</v>
      </c>
    </row>
    <row r="10" spans="1:13" s="28" customFormat="1" x14ac:dyDescent="0.25">
      <c r="B10" s="27"/>
    </row>
    <row r="11" spans="1:13" s="28" customFormat="1" x14ac:dyDescent="0.25">
      <c r="B11" s="27"/>
      <c r="C11" s="90" t="s">
        <v>194</v>
      </c>
      <c r="D11" s="90"/>
      <c r="E11" s="92">
        <v>0.13100000000000001</v>
      </c>
      <c r="F11" s="90" t="s">
        <v>347</v>
      </c>
      <c r="G11" s="90"/>
      <c r="H11" s="48"/>
    </row>
    <row r="12" spans="1:13" s="28" customFormat="1" x14ac:dyDescent="0.25"/>
    <row r="13" spans="1:13" s="28" customFormat="1" x14ac:dyDescent="0.25">
      <c r="E13" s="91" t="s">
        <v>195</v>
      </c>
      <c r="F13" s="93" t="s">
        <v>66</v>
      </c>
    </row>
    <row r="14" spans="1:13" s="28" customFormat="1" ht="27" customHeight="1" x14ac:dyDescent="0.25">
      <c r="C14" s="706" t="s">
        <v>393</v>
      </c>
      <c r="D14" s="706"/>
      <c r="E14" s="77">
        <f>'Summary '!F13</f>
        <v>0</v>
      </c>
      <c r="F14" s="77">
        <f>E14*E11</f>
        <v>0</v>
      </c>
    </row>
    <row r="15" spans="1:13" s="28" customFormat="1" x14ac:dyDescent="0.25">
      <c r="C15" s="706" t="s">
        <v>4</v>
      </c>
      <c r="D15" s="706"/>
      <c r="E15" s="77">
        <f>'FTE''s'!K140</f>
        <v>0</v>
      </c>
      <c r="F15" s="77">
        <f>E15*E11</f>
        <v>0</v>
      </c>
    </row>
    <row r="16" spans="1:13" s="28" customFormat="1" x14ac:dyDescent="0.25">
      <c r="C16" s="706" t="s">
        <v>196</v>
      </c>
      <c r="D16" s="706"/>
      <c r="E16" s="77">
        <f>'On-Site Consultants'!D9</f>
        <v>0</v>
      </c>
      <c r="F16" s="77">
        <f>E16*E11</f>
        <v>0</v>
      </c>
    </row>
    <row r="17" spans="3:6" s="28" customFormat="1" x14ac:dyDescent="0.25">
      <c r="C17" s="706" t="s">
        <v>6</v>
      </c>
      <c r="D17" s="706"/>
      <c r="E17" s="77">
        <f>Supplies!C9</f>
        <v>0</v>
      </c>
      <c r="F17" s="77">
        <f>E17*E11</f>
        <v>0</v>
      </c>
    </row>
    <row r="18" spans="3:6" s="28" customFormat="1" x14ac:dyDescent="0.25">
      <c r="C18" s="706" t="s">
        <v>7</v>
      </c>
      <c r="D18" s="706"/>
      <c r="E18" s="77">
        <f>'FTE Travel'!C11</f>
        <v>0</v>
      </c>
      <c r="F18" s="77">
        <f>E18*E11</f>
        <v>0</v>
      </c>
    </row>
    <row r="19" spans="3:6" s="28" customFormat="1" ht="21" thickBot="1" x14ac:dyDescent="0.3">
      <c r="C19" s="706" t="s">
        <v>9</v>
      </c>
      <c r="D19" s="706"/>
      <c r="E19" s="77">
        <f>Other!C9</f>
        <v>0</v>
      </c>
      <c r="F19" s="80">
        <f>E19*E11</f>
        <v>0</v>
      </c>
    </row>
    <row r="20" spans="3:6" s="28" customFormat="1" ht="21" thickTop="1" x14ac:dyDescent="0.25">
      <c r="E20" s="77"/>
      <c r="F20" s="77">
        <f>SUM(F14:F19)</f>
        <v>0</v>
      </c>
    </row>
  </sheetData>
  <sheetProtection algorithmName="SHA-512" hashValue="H09+DVUzmlpz0Oihq+h8vr/7RKvQ9LznXpmCLouThIPZeM2QcbNClxRatYlGtmUWePOmqwOrknt90nkmdr1+mg==" saltValue="8FXpGFsC0ACricLasPVTyw==" spinCount="100000" sheet="1" objects="1" scenarios="1" formatCells="0" formatColumns="0" formatRows="0" insertColumns="0" insertRows="0" deleteColumns="0" deleteRows="0"/>
  <mergeCells count="9">
    <mergeCell ref="A1:J3"/>
    <mergeCell ref="A5:J5"/>
    <mergeCell ref="C18:D18"/>
    <mergeCell ref="C19:D19"/>
    <mergeCell ref="C14:D14"/>
    <mergeCell ref="C15:D15"/>
    <mergeCell ref="C16:D16"/>
    <mergeCell ref="C17:D17"/>
    <mergeCell ref="A4:J4"/>
  </mergeCells>
  <pageMargins left="0.7" right="0.7" top="0.75" bottom="0.75" header="0.3" footer="0.3"/>
  <pageSetup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D4CA-1E71-4651-A6E2-4A94A19999DC}">
  <dimension ref="A2:S25"/>
  <sheetViews>
    <sheetView zoomScaleNormal="100" zoomScaleSheetLayoutView="120" workbookViewId="0">
      <selection activeCell="B16" sqref="B16"/>
    </sheetView>
  </sheetViews>
  <sheetFormatPr defaultColWidth="8.85546875" defaultRowHeight="20.25" x14ac:dyDescent="0.3"/>
  <cols>
    <col min="1" max="1" width="8.85546875" style="4"/>
    <col min="2" max="2" width="13.85546875" style="4" customWidth="1"/>
    <col min="3" max="6" width="8.85546875" style="4"/>
    <col min="7" max="7" width="7.85546875" style="4" customWidth="1"/>
    <col min="8" max="12" width="8.85546875" style="4"/>
    <col min="13" max="13" width="52.42578125" style="4" customWidth="1"/>
    <col min="14" max="16384" width="8.85546875" style="4"/>
  </cols>
  <sheetData>
    <row r="2" spans="1:19" ht="60.75" customHeight="1" x14ac:dyDescent="0.3">
      <c r="F2" s="403" t="s">
        <v>333</v>
      </c>
      <c r="G2" s="403"/>
      <c r="H2" s="403"/>
      <c r="I2" s="403"/>
      <c r="J2" s="403"/>
      <c r="K2" s="403"/>
      <c r="L2" s="403"/>
      <c r="M2" s="403"/>
      <c r="N2" s="403"/>
      <c r="O2" s="403"/>
      <c r="P2" s="403"/>
    </row>
    <row r="3" spans="1:19" ht="80.25" customHeight="1" x14ac:dyDescent="0.45">
      <c r="F3" s="402" t="s">
        <v>370</v>
      </c>
      <c r="G3" s="402"/>
      <c r="H3" s="402"/>
      <c r="I3" s="402"/>
      <c r="J3" s="402"/>
      <c r="K3" s="402"/>
      <c r="L3" s="402"/>
      <c r="M3" s="402"/>
      <c r="N3" s="402"/>
      <c r="O3" s="402"/>
      <c r="P3" s="402"/>
    </row>
    <row r="5" spans="1:19" x14ac:dyDescent="0.3">
      <c r="B5" s="4">
        <v>1</v>
      </c>
      <c r="C5" s="404" t="s">
        <v>396</v>
      </c>
      <c r="D5" s="404"/>
      <c r="E5" s="404"/>
      <c r="F5" s="404"/>
      <c r="G5" s="404"/>
      <c r="H5" s="404"/>
      <c r="I5" s="404"/>
      <c r="J5" s="404"/>
      <c r="K5" s="404"/>
      <c r="L5" s="404"/>
      <c r="M5" s="404"/>
      <c r="N5" s="404"/>
      <c r="O5" s="404"/>
      <c r="P5" s="404"/>
      <c r="Q5" s="404"/>
      <c r="R5" s="404"/>
      <c r="S5" s="404"/>
    </row>
    <row r="7" spans="1:19" x14ac:dyDescent="0.3">
      <c r="B7" s="4">
        <v>2</v>
      </c>
      <c r="C7" s="404" t="s">
        <v>395</v>
      </c>
      <c r="D7" s="404"/>
      <c r="E7" s="404"/>
      <c r="F7" s="404"/>
      <c r="G7" s="404"/>
      <c r="H7" s="404"/>
      <c r="I7" s="404"/>
      <c r="J7" s="404"/>
      <c r="K7" s="404"/>
      <c r="L7" s="404"/>
      <c r="M7" s="404"/>
      <c r="N7" s="404"/>
      <c r="O7" s="404"/>
      <c r="P7" s="404"/>
      <c r="Q7" s="404"/>
      <c r="R7" s="404"/>
      <c r="S7" s="404"/>
    </row>
    <row r="9" spans="1:19" ht="20.25" customHeight="1" x14ac:dyDescent="0.3">
      <c r="A9" s="254"/>
      <c r="B9" s="90">
        <v>3</v>
      </c>
      <c r="C9" s="405" t="s">
        <v>335</v>
      </c>
      <c r="D9" s="405"/>
      <c r="E9" s="405"/>
      <c r="F9" s="405"/>
      <c r="G9" s="405"/>
      <c r="H9" s="405"/>
      <c r="I9" s="405"/>
      <c r="J9" s="405"/>
      <c r="K9" s="405"/>
      <c r="L9" s="405"/>
      <c r="M9" s="405"/>
      <c r="N9" s="405"/>
      <c r="O9" s="405"/>
      <c r="P9" s="405"/>
      <c r="Q9" s="405"/>
      <c r="R9" s="405"/>
      <c r="S9" s="405"/>
    </row>
    <row r="10" spans="1:19" ht="18.75" customHeight="1" x14ac:dyDescent="0.3">
      <c r="A10" s="254"/>
      <c r="B10" s="191"/>
      <c r="C10" s="295"/>
      <c r="D10" s="295"/>
      <c r="E10" s="295"/>
      <c r="F10" s="295"/>
    </row>
    <row r="11" spans="1:19" ht="28.5" customHeight="1" x14ac:dyDescent="0.3">
      <c r="A11" s="191"/>
      <c r="B11" s="90">
        <v>4</v>
      </c>
      <c r="C11" s="405" t="s">
        <v>371</v>
      </c>
      <c r="D11" s="405"/>
      <c r="E11" s="405"/>
      <c r="F11" s="405"/>
      <c r="G11" s="405"/>
      <c r="H11" s="405"/>
      <c r="I11" s="405"/>
      <c r="J11" s="405"/>
      <c r="K11" s="405"/>
      <c r="L11" s="405"/>
      <c r="M11" s="405"/>
      <c r="N11" s="405"/>
      <c r="O11" s="405"/>
      <c r="P11" s="405"/>
      <c r="Q11" s="405"/>
      <c r="R11" s="405"/>
      <c r="S11" s="405"/>
    </row>
    <row r="13" spans="1:19" x14ac:dyDescent="0.3">
      <c r="B13" s="4">
        <v>5</v>
      </c>
      <c r="C13" s="404" t="s">
        <v>336</v>
      </c>
      <c r="D13" s="404"/>
      <c r="E13" s="404"/>
      <c r="F13" s="404"/>
      <c r="G13" s="404"/>
      <c r="H13" s="404"/>
      <c r="I13" s="404"/>
      <c r="J13" s="404"/>
      <c r="K13" s="404"/>
      <c r="L13" s="404"/>
      <c r="M13" s="404"/>
      <c r="N13" s="404"/>
      <c r="O13" s="404"/>
      <c r="P13" s="404"/>
      <c r="Q13" s="404"/>
      <c r="R13" s="404"/>
      <c r="S13" s="404"/>
    </row>
    <row r="15" spans="1:19" ht="20.25" customHeight="1" x14ac:dyDescent="0.3">
      <c r="A15" s="255"/>
      <c r="B15" s="255">
        <v>6</v>
      </c>
      <c r="C15" s="407" t="s">
        <v>334</v>
      </c>
      <c r="D15" s="407"/>
      <c r="E15" s="407"/>
      <c r="F15" s="407"/>
      <c r="G15" s="407"/>
      <c r="H15" s="407"/>
      <c r="I15" s="407"/>
      <c r="J15" s="407"/>
      <c r="K15" s="407"/>
      <c r="L15" s="407"/>
      <c r="M15" s="407"/>
      <c r="N15" s="407"/>
      <c r="O15" s="407"/>
      <c r="P15" s="407"/>
      <c r="Q15" s="407"/>
      <c r="R15" s="407"/>
      <c r="S15" s="407"/>
    </row>
    <row r="16" spans="1:19" ht="15.75" customHeight="1" x14ac:dyDescent="0.3">
      <c r="A16" s="255"/>
      <c r="B16" s="255"/>
      <c r="C16" s="255"/>
      <c r="D16" s="255"/>
      <c r="E16" s="255"/>
      <c r="F16" s="255"/>
    </row>
    <row r="17" spans="1:19" ht="26.25" customHeight="1" x14ac:dyDescent="0.3">
      <c r="A17" s="255"/>
      <c r="B17" s="255">
        <v>7</v>
      </c>
      <c r="C17" s="407" t="s">
        <v>337</v>
      </c>
      <c r="D17" s="407"/>
      <c r="E17" s="407"/>
      <c r="F17" s="407"/>
      <c r="G17" s="407"/>
      <c r="H17" s="407"/>
      <c r="I17" s="407"/>
      <c r="J17" s="407"/>
      <c r="K17" s="407"/>
      <c r="L17" s="407"/>
      <c r="M17" s="407"/>
      <c r="N17" s="407"/>
      <c r="O17" s="407"/>
      <c r="P17" s="407"/>
      <c r="Q17" s="407"/>
      <c r="R17" s="407"/>
      <c r="S17" s="407"/>
    </row>
    <row r="18" spans="1:19" ht="15.75" customHeight="1" x14ac:dyDescent="0.3">
      <c r="A18" s="255"/>
      <c r="B18" s="255"/>
      <c r="C18" s="255"/>
      <c r="D18" s="255"/>
      <c r="E18" s="255"/>
      <c r="F18" s="255"/>
    </row>
    <row r="19" spans="1:19" ht="25.5" customHeight="1" x14ac:dyDescent="0.3">
      <c r="A19" s="255"/>
      <c r="B19" s="255">
        <v>8</v>
      </c>
      <c r="C19" s="407" t="s">
        <v>338</v>
      </c>
      <c r="D19" s="407"/>
      <c r="E19" s="407"/>
      <c r="F19" s="407"/>
      <c r="G19" s="407"/>
      <c r="H19" s="407"/>
      <c r="I19" s="407"/>
      <c r="J19" s="407"/>
      <c r="K19" s="407"/>
      <c r="L19" s="407"/>
      <c r="M19" s="407"/>
      <c r="N19" s="407"/>
      <c r="O19" s="407"/>
      <c r="P19" s="407"/>
      <c r="Q19" s="407"/>
      <c r="R19" s="407"/>
      <c r="S19" s="407"/>
    </row>
    <row r="20" spans="1:19" x14ac:dyDescent="0.3">
      <c r="C20" s="3"/>
      <c r="D20" s="3"/>
      <c r="E20" s="3"/>
      <c r="F20" s="3"/>
      <c r="G20" s="3"/>
      <c r="H20" s="3"/>
      <c r="I20" s="3"/>
      <c r="J20" s="3"/>
      <c r="K20" s="3"/>
      <c r="L20" s="3"/>
      <c r="M20" s="3"/>
      <c r="N20" s="3"/>
      <c r="O20" s="3"/>
      <c r="P20" s="3"/>
      <c r="Q20" s="3"/>
      <c r="R20" s="3"/>
      <c r="S20" s="3"/>
    </row>
    <row r="21" spans="1:19" x14ac:dyDescent="0.3">
      <c r="B21" s="4">
        <v>9</v>
      </c>
      <c r="C21" s="404" t="s">
        <v>339</v>
      </c>
      <c r="D21" s="404"/>
      <c r="E21" s="404"/>
      <c r="F21" s="404"/>
      <c r="G21" s="404"/>
      <c r="H21" s="404"/>
      <c r="I21" s="404"/>
      <c r="J21" s="404"/>
      <c r="K21" s="404"/>
      <c r="L21" s="404"/>
      <c r="M21" s="404"/>
      <c r="N21" s="404"/>
      <c r="O21" s="404"/>
      <c r="P21" s="404"/>
      <c r="Q21" s="404"/>
      <c r="R21" s="404"/>
      <c r="S21" s="404"/>
    </row>
    <row r="23" spans="1:19" x14ac:dyDescent="0.3">
      <c r="B23" s="4">
        <v>10</v>
      </c>
      <c r="C23" s="404" t="s">
        <v>352</v>
      </c>
      <c r="D23" s="404"/>
      <c r="E23" s="404"/>
      <c r="F23" s="404"/>
      <c r="G23" s="404"/>
      <c r="H23" s="404"/>
      <c r="I23" s="404"/>
      <c r="J23" s="404"/>
      <c r="K23" s="404"/>
      <c r="L23" s="404"/>
      <c r="M23" s="404"/>
      <c r="N23" s="404"/>
      <c r="O23" s="404"/>
      <c r="P23" s="404"/>
      <c r="Q23" s="404"/>
      <c r="R23" s="404"/>
      <c r="S23" s="404"/>
    </row>
    <row r="25" spans="1:19" s="94" customFormat="1" ht="85.15" customHeight="1" x14ac:dyDescent="0.3">
      <c r="B25" s="294" t="s">
        <v>343</v>
      </c>
      <c r="C25" s="406" t="s">
        <v>397</v>
      </c>
      <c r="D25" s="406"/>
      <c r="E25" s="406"/>
      <c r="F25" s="406"/>
      <c r="G25" s="406"/>
      <c r="H25" s="406"/>
      <c r="I25" s="406"/>
      <c r="J25" s="406"/>
      <c r="K25" s="406"/>
      <c r="L25" s="406"/>
      <c r="M25" s="406"/>
    </row>
  </sheetData>
  <sheetProtection algorithmName="SHA-512" hashValue="Am9snX9s7w5XDy8WNLlgTz0pGgv2EleuoJR7HQTXYkrhFFlsOgWK9qPrM8DfVnLWh07PiZ5z014MblQaCjiAmw==" saltValue="HnrLZx+RkijPb6qvs07pcQ==" spinCount="100000" sheet="1" objects="1" scenarios="1" formatCells="0" formatColumns="0" formatRows="0" insertColumns="0" insertRows="0" deleteColumns="0" deleteRows="0"/>
  <mergeCells count="13">
    <mergeCell ref="C21:S21"/>
    <mergeCell ref="C23:S23"/>
    <mergeCell ref="C25:M25"/>
    <mergeCell ref="C11:S11"/>
    <mergeCell ref="C13:S13"/>
    <mergeCell ref="C15:S15"/>
    <mergeCell ref="C17:S17"/>
    <mergeCell ref="C19:S19"/>
    <mergeCell ref="F3:P3"/>
    <mergeCell ref="F2:P2"/>
    <mergeCell ref="C5:S5"/>
    <mergeCell ref="C7:S7"/>
    <mergeCell ref="C9:S9"/>
  </mergeCells>
  <pageMargins left="0.7" right="0.7" top="0.75" bottom="0.75" header="0.3" footer="0.3"/>
  <pageSetup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1B76-9D1E-47F4-A935-E53D484593A3}">
  <dimension ref="A1:P51"/>
  <sheetViews>
    <sheetView zoomScaleNormal="100" zoomScaleSheetLayoutView="90" workbookViewId="0">
      <selection activeCell="S6" sqref="S6:S7"/>
    </sheetView>
  </sheetViews>
  <sheetFormatPr defaultColWidth="9.140625" defaultRowHeight="15" x14ac:dyDescent="0.25"/>
  <cols>
    <col min="1" max="1" width="21" style="193" customWidth="1"/>
    <col min="2" max="2" width="20" style="193" customWidth="1"/>
    <col min="3" max="3" width="1" style="193" customWidth="1"/>
    <col min="4" max="4" width="12" style="193" customWidth="1"/>
    <col min="5" max="5" width="5" style="193" customWidth="1"/>
    <col min="6" max="6" width="2.85546875" style="193" customWidth="1"/>
    <col min="7" max="7" width="1" style="193" customWidth="1"/>
    <col min="8" max="9" width="9.85546875" style="193" customWidth="1"/>
    <col min="10" max="10" width="21" style="193" customWidth="1"/>
    <col min="11" max="11" width="9" style="193" customWidth="1"/>
    <col min="12" max="12" width="4" style="193" customWidth="1"/>
    <col min="13" max="13" width="1" style="193" customWidth="1"/>
    <col min="14" max="14" width="6.85546875" style="193" customWidth="1"/>
    <col min="15" max="15" width="20" style="193" customWidth="1"/>
    <col min="16" max="16" width="6.85546875" style="193" customWidth="1"/>
    <col min="17" max="16384" width="9.140625" style="193"/>
  </cols>
  <sheetData>
    <row r="1" spans="1:16" ht="17.25" customHeight="1" x14ac:dyDescent="0.25">
      <c r="A1" s="408" t="s">
        <v>258</v>
      </c>
      <c r="B1" s="408"/>
      <c r="C1" s="408"/>
      <c r="D1" s="408"/>
      <c r="E1" s="408"/>
      <c r="F1" s="408"/>
      <c r="G1" s="408"/>
      <c r="H1" s="408"/>
      <c r="I1" s="408"/>
      <c r="J1" s="408"/>
      <c r="K1" s="408"/>
      <c r="L1" s="408"/>
      <c r="M1" s="408"/>
      <c r="N1" s="408"/>
      <c r="O1" s="408"/>
      <c r="P1" s="408"/>
    </row>
    <row r="2" spans="1:16" ht="14.25" customHeight="1" x14ac:dyDescent="0.25">
      <c r="A2" s="409" t="s">
        <v>259</v>
      </c>
      <c r="B2" s="410"/>
      <c r="C2" s="410"/>
      <c r="D2" s="410"/>
      <c r="E2" s="410"/>
      <c r="F2" s="410"/>
      <c r="G2" s="410"/>
      <c r="H2" s="410"/>
      <c r="I2" s="410"/>
      <c r="J2" s="410"/>
      <c r="K2" s="410"/>
      <c r="L2" s="410"/>
      <c r="M2" s="410"/>
      <c r="N2" s="410"/>
      <c r="O2" s="411"/>
      <c r="P2" s="194"/>
    </row>
    <row r="3" spans="1:16" ht="26.1" customHeight="1" x14ac:dyDescent="0.25">
      <c r="A3" s="412" t="s">
        <v>260</v>
      </c>
      <c r="B3" s="414" t="s">
        <v>261</v>
      </c>
      <c r="C3" s="415"/>
      <c r="D3" s="418" t="s">
        <v>262</v>
      </c>
      <c r="E3" s="419"/>
      <c r="F3" s="419"/>
      <c r="G3" s="419"/>
      <c r="H3" s="419"/>
      <c r="I3" s="420"/>
      <c r="J3" s="421" t="s">
        <v>263</v>
      </c>
      <c r="K3" s="422"/>
      <c r="L3" s="422"/>
      <c r="M3" s="422"/>
      <c r="N3" s="422"/>
      <c r="O3" s="423"/>
      <c r="P3" s="195"/>
    </row>
    <row r="4" spans="1:16" ht="28.5" customHeight="1" x14ac:dyDescent="0.25">
      <c r="A4" s="413"/>
      <c r="B4" s="416"/>
      <c r="C4" s="417"/>
      <c r="D4" s="424" t="s">
        <v>264</v>
      </c>
      <c r="E4" s="425"/>
      <c r="F4" s="425"/>
      <c r="G4" s="426"/>
      <c r="H4" s="424" t="s">
        <v>265</v>
      </c>
      <c r="I4" s="426"/>
      <c r="J4" s="196" t="s">
        <v>266</v>
      </c>
      <c r="K4" s="424" t="s">
        <v>267</v>
      </c>
      <c r="L4" s="425"/>
      <c r="M4" s="425"/>
      <c r="N4" s="426"/>
      <c r="O4" s="196" t="s">
        <v>268</v>
      </c>
      <c r="P4" s="195"/>
    </row>
    <row r="5" spans="1:16" ht="23.1" customHeight="1" x14ac:dyDescent="0.25">
      <c r="A5" s="197"/>
      <c r="B5" s="427"/>
      <c r="C5" s="428"/>
      <c r="D5" s="430" t="s">
        <v>269</v>
      </c>
      <c r="E5" s="431"/>
      <c r="F5" s="431"/>
      <c r="G5" s="432"/>
      <c r="H5" s="430" t="s">
        <v>269</v>
      </c>
      <c r="I5" s="432"/>
      <c r="J5" s="227">
        <f>'Summary '!F23</f>
        <v>0</v>
      </c>
      <c r="K5" s="433">
        <f>'Summary '!F23</f>
        <v>0</v>
      </c>
      <c r="L5" s="431"/>
      <c r="M5" s="431"/>
      <c r="N5" s="432"/>
      <c r="O5" s="199" t="s">
        <v>270</v>
      </c>
      <c r="P5" s="195"/>
    </row>
    <row r="6" spans="1:16" ht="24" customHeight="1" x14ac:dyDescent="0.25">
      <c r="A6" s="197"/>
      <c r="B6" s="427"/>
      <c r="C6" s="428"/>
      <c r="D6" s="427"/>
      <c r="E6" s="429"/>
      <c r="F6" s="429"/>
      <c r="G6" s="428"/>
      <c r="H6" s="427"/>
      <c r="I6" s="428"/>
      <c r="J6" s="200"/>
      <c r="K6" s="427"/>
      <c r="L6" s="429"/>
      <c r="M6" s="429"/>
      <c r="N6" s="428"/>
      <c r="O6" s="201">
        <v>0</v>
      </c>
      <c r="P6" s="195"/>
    </row>
    <row r="7" spans="1:16" ht="24" customHeight="1" x14ac:dyDescent="0.25">
      <c r="A7" s="197"/>
      <c r="B7" s="427"/>
      <c r="C7" s="428"/>
      <c r="D7" s="427"/>
      <c r="E7" s="429"/>
      <c r="F7" s="429"/>
      <c r="G7" s="428"/>
      <c r="H7" s="427"/>
      <c r="I7" s="428"/>
      <c r="J7" s="200"/>
      <c r="K7" s="427"/>
      <c r="L7" s="429"/>
      <c r="M7" s="429"/>
      <c r="N7" s="428"/>
      <c r="O7" s="201">
        <v>0</v>
      </c>
      <c r="P7" s="195"/>
    </row>
    <row r="8" spans="1:16" ht="24" customHeight="1" x14ac:dyDescent="0.25">
      <c r="A8" s="197"/>
      <c r="B8" s="427"/>
      <c r="C8" s="428"/>
      <c r="D8" s="427"/>
      <c r="E8" s="429"/>
      <c r="F8" s="429"/>
      <c r="G8" s="428"/>
      <c r="H8" s="427"/>
      <c r="I8" s="428"/>
      <c r="J8" s="200"/>
      <c r="K8" s="427"/>
      <c r="L8" s="429"/>
      <c r="M8" s="429"/>
      <c r="N8" s="428"/>
      <c r="O8" s="201">
        <v>0</v>
      </c>
      <c r="P8" s="195"/>
    </row>
    <row r="9" spans="1:16" ht="23.1" customHeight="1" x14ac:dyDescent="0.25">
      <c r="A9" s="198" t="s">
        <v>271</v>
      </c>
      <c r="B9" s="427"/>
      <c r="C9" s="428"/>
      <c r="D9" s="443" t="s">
        <v>270</v>
      </c>
      <c r="E9" s="438"/>
      <c r="F9" s="438"/>
      <c r="G9" s="439"/>
      <c r="H9" s="443" t="s">
        <v>270</v>
      </c>
      <c r="I9" s="439"/>
      <c r="J9" s="202" t="s">
        <v>270</v>
      </c>
      <c r="K9" s="443" t="s">
        <v>270</v>
      </c>
      <c r="L9" s="438"/>
      <c r="M9" s="438"/>
      <c r="N9" s="439"/>
      <c r="O9" s="199" t="s">
        <v>270</v>
      </c>
      <c r="P9" s="195"/>
    </row>
    <row r="10" spans="1:16" ht="14.25" customHeight="1" x14ac:dyDescent="0.25">
      <c r="A10" s="409" t="s">
        <v>272</v>
      </c>
      <c r="B10" s="410"/>
      <c r="C10" s="410"/>
      <c r="D10" s="410"/>
      <c r="E10" s="410"/>
      <c r="F10" s="410"/>
      <c r="G10" s="410"/>
      <c r="H10" s="410"/>
      <c r="I10" s="410"/>
      <c r="J10" s="410"/>
      <c r="K10" s="410"/>
      <c r="L10" s="410"/>
      <c r="M10" s="410"/>
      <c r="N10" s="410"/>
      <c r="O10" s="411"/>
      <c r="P10" s="194"/>
    </row>
    <row r="11" spans="1:16" ht="12.95" customHeight="1" x14ac:dyDescent="0.25">
      <c r="A11" s="444" t="s">
        <v>273</v>
      </c>
      <c r="B11" s="445"/>
      <c r="C11" s="446"/>
      <c r="D11" s="450" t="s">
        <v>274</v>
      </c>
      <c r="E11" s="451"/>
      <c r="F11" s="451"/>
      <c r="G11" s="451"/>
      <c r="H11" s="451"/>
      <c r="I11" s="451"/>
      <c r="J11" s="451"/>
      <c r="K11" s="451"/>
      <c r="L11" s="451"/>
      <c r="M11" s="451"/>
      <c r="N11" s="452"/>
      <c r="O11" s="412" t="s">
        <v>275</v>
      </c>
      <c r="P11" s="194"/>
    </row>
    <row r="12" spans="1:16" ht="12.95" customHeight="1" x14ac:dyDescent="0.25">
      <c r="A12" s="447"/>
      <c r="B12" s="448"/>
      <c r="C12" s="449"/>
      <c r="D12" s="453" t="s">
        <v>276</v>
      </c>
      <c r="E12" s="454"/>
      <c r="F12" s="454"/>
      <c r="G12" s="454"/>
      <c r="H12" s="454"/>
      <c r="I12" s="454"/>
      <c r="J12" s="454"/>
      <c r="K12" s="454"/>
      <c r="L12" s="454"/>
      <c r="M12" s="454"/>
      <c r="N12" s="455"/>
      <c r="O12" s="413"/>
      <c r="P12" s="194"/>
    </row>
    <row r="13" spans="1:16" ht="24" customHeight="1" x14ac:dyDescent="0.25">
      <c r="A13" s="434" t="s">
        <v>277</v>
      </c>
      <c r="B13" s="435"/>
      <c r="C13" s="436"/>
      <c r="D13" s="437">
        <f>'Summary '!F13</f>
        <v>0</v>
      </c>
      <c r="E13" s="438"/>
      <c r="F13" s="438"/>
      <c r="G13" s="439"/>
      <c r="H13" s="430" t="s">
        <v>269</v>
      </c>
      <c r="I13" s="432"/>
      <c r="J13" s="198" t="s">
        <v>269</v>
      </c>
      <c r="K13" s="430" t="s">
        <v>269</v>
      </c>
      <c r="L13" s="431"/>
      <c r="M13" s="431"/>
      <c r="N13" s="432"/>
      <c r="O13" s="199" t="s">
        <v>270</v>
      </c>
      <c r="P13" s="195"/>
    </row>
    <row r="14" spans="1:16" ht="24" customHeight="1" x14ac:dyDescent="0.25">
      <c r="A14" s="434" t="s">
        <v>278</v>
      </c>
      <c r="B14" s="435"/>
      <c r="C14" s="436"/>
      <c r="D14" s="440">
        <f>'Summary '!F14</f>
        <v>0</v>
      </c>
      <c r="E14" s="441"/>
      <c r="F14" s="441"/>
      <c r="G14" s="442"/>
      <c r="H14" s="427"/>
      <c r="I14" s="428"/>
      <c r="J14" s="200"/>
      <c r="K14" s="427"/>
      <c r="L14" s="429"/>
      <c r="M14" s="429"/>
      <c r="N14" s="428"/>
      <c r="O14" s="201">
        <v>0</v>
      </c>
      <c r="P14" s="195"/>
    </row>
    <row r="15" spans="1:16" ht="23.1" customHeight="1" x14ac:dyDescent="0.25">
      <c r="A15" s="434" t="s">
        <v>279</v>
      </c>
      <c r="B15" s="435"/>
      <c r="C15" s="436"/>
      <c r="D15" s="456">
        <f>'Summary '!F18</f>
        <v>0</v>
      </c>
      <c r="E15" s="429"/>
      <c r="F15" s="429"/>
      <c r="G15" s="428"/>
      <c r="H15" s="427"/>
      <c r="I15" s="428"/>
      <c r="J15" s="200"/>
      <c r="K15" s="427"/>
      <c r="L15" s="429"/>
      <c r="M15" s="429"/>
      <c r="N15" s="428"/>
      <c r="O15" s="201">
        <v>0</v>
      </c>
      <c r="P15" s="195"/>
    </row>
    <row r="16" spans="1:16" ht="24" customHeight="1" x14ac:dyDescent="0.25">
      <c r="A16" s="434" t="s">
        <v>280</v>
      </c>
      <c r="B16" s="435"/>
      <c r="C16" s="436"/>
      <c r="D16" s="440">
        <f>'Summary '!F16</f>
        <v>0</v>
      </c>
      <c r="E16" s="441"/>
      <c r="F16" s="441"/>
      <c r="G16" s="442"/>
      <c r="H16" s="427"/>
      <c r="I16" s="428"/>
      <c r="J16" s="200"/>
      <c r="K16" s="427"/>
      <c r="L16" s="429"/>
      <c r="M16" s="429"/>
      <c r="N16" s="428"/>
      <c r="O16" s="201">
        <v>0</v>
      </c>
      <c r="P16" s="195"/>
    </row>
    <row r="17" spans="1:16" ht="24" customHeight="1" x14ac:dyDescent="0.25">
      <c r="A17" s="434" t="s">
        <v>281</v>
      </c>
      <c r="B17" s="435"/>
      <c r="C17" s="436"/>
      <c r="D17" s="456">
        <f>'Summary '!F17</f>
        <v>0</v>
      </c>
      <c r="E17" s="429"/>
      <c r="F17" s="429"/>
      <c r="G17" s="428"/>
      <c r="H17" s="427"/>
      <c r="I17" s="428"/>
      <c r="J17" s="200"/>
      <c r="K17" s="427"/>
      <c r="L17" s="429"/>
      <c r="M17" s="429"/>
      <c r="N17" s="428"/>
      <c r="O17" s="201">
        <v>0</v>
      </c>
      <c r="P17" s="195"/>
    </row>
    <row r="18" spans="1:16" ht="24" customHeight="1" x14ac:dyDescent="0.25">
      <c r="A18" s="434" t="s">
        <v>282</v>
      </c>
      <c r="B18" s="435"/>
      <c r="C18" s="436"/>
      <c r="D18" s="456">
        <f>'Summary '!F15+'Summary '!F20</f>
        <v>0</v>
      </c>
      <c r="E18" s="429"/>
      <c r="F18" s="429"/>
      <c r="G18" s="428"/>
      <c r="H18" s="427"/>
      <c r="I18" s="428"/>
      <c r="J18" s="200"/>
      <c r="K18" s="427"/>
      <c r="L18" s="429"/>
      <c r="M18" s="429"/>
      <c r="N18" s="428"/>
      <c r="O18" s="201">
        <v>0</v>
      </c>
      <c r="P18" s="195"/>
    </row>
    <row r="19" spans="1:16" ht="24" customHeight="1" x14ac:dyDescent="0.25">
      <c r="A19" s="434" t="s">
        <v>283</v>
      </c>
      <c r="B19" s="435"/>
      <c r="C19" s="436"/>
      <c r="D19" s="427"/>
      <c r="E19" s="429"/>
      <c r="F19" s="429"/>
      <c r="G19" s="428"/>
      <c r="H19" s="427"/>
      <c r="I19" s="428"/>
      <c r="J19" s="200"/>
      <c r="K19" s="427"/>
      <c r="L19" s="429"/>
      <c r="M19" s="429"/>
      <c r="N19" s="428"/>
      <c r="O19" s="201">
        <v>0</v>
      </c>
      <c r="P19" s="195"/>
    </row>
    <row r="20" spans="1:16" ht="23.1" customHeight="1" x14ac:dyDescent="0.25">
      <c r="A20" s="434" t="s">
        <v>284</v>
      </c>
      <c r="B20" s="435"/>
      <c r="C20" s="436"/>
      <c r="D20" s="460">
        <f>'Summary '!F19</f>
        <v>0</v>
      </c>
      <c r="E20" s="429"/>
      <c r="F20" s="429"/>
      <c r="G20" s="428"/>
      <c r="H20" s="427"/>
      <c r="I20" s="428"/>
      <c r="J20" s="200"/>
      <c r="K20" s="427"/>
      <c r="L20" s="429"/>
      <c r="M20" s="429"/>
      <c r="N20" s="428"/>
      <c r="O20" s="201">
        <v>0</v>
      </c>
      <c r="P20" s="195"/>
    </row>
    <row r="21" spans="1:16" ht="24" customHeight="1" x14ac:dyDescent="0.25">
      <c r="A21" s="457" t="s">
        <v>285</v>
      </c>
      <c r="B21" s="458"/>
      <c r="C21" s="459"/>
      <c r="D21" s="440">
        <f>SUM(D13:G20)</f>
        <v>0</v>
      </c>
      <c r="E21" s="441"/>
      <c r="F21" s="441"/>
      <c r="G21" s="442"/>
      <c r="H21" s="440">
        <v>0</v>
      </c>
      <c r="I21" s="442"/>
      <c r="J21" s="201">
        <v>0</v>
      </c>
      <c r="K21" s="440">
        <v>0</v>
      </c>
      <c r="L21" s="441"/>
      <c r="M21" s="441"/>
      <c r="N21" s="442"/>
      <c r="O21" s="201">
        <v>0</v>
      </c>
      <c r="P21" s="195"/>
    </row>
    <row r="22" spans="1:16" ht="24" customHeight="1" x14ac:dyDescent="0.25">
      <c r="A22" s="434" t="s">
        <v>286</v>
      </c>
      <c r="B22" s="435"/>
      <c r="C22" s="436"/>
      <c r="D22" s="460">
        <f>'Summary '!F22</f>
        <v>0</v>
      </c>
      <c r="E22" s="429"/>
      <c r="F22" s="429"/>
      <c r="G22" s="428"/>
      <c r="H22" s="427"/>
      <c r="I22" s="428"/>
      <c r="J22" s="200"/>
      <c r="K22" s="427"/>
      <c r="L22" s="429"/>
      <c r="M22" s="429"/>
      <c r="N22" s="428"/>
      <c r="O22" s="201">
        <v>0</v>
      </c>
      <c r="P22" s="195"/>
    </row>
    <row r="23" spans="1:16" ht="28.5" customHeight="1" x14ac:dyDescent="0.25">
      <c r="A23" s="457" t="s">
        <v>287</v>
      </c>
      <c r="B23" s="458"/>
      <c r="C23" s="459"/>
      <c r="D23" s="437">
        <f>SUM(D21+D22)</f>
        <v>0</v>
      </c>
      <c r="E23" s="438"/>
      <c r="F23" s="438"/>
      <c r="G23" s="439"/>
      <c r="H23" s="443" t="s">
        <v>288</v>
      </c>
      <c r="I23" s="439"/>
      <c r="J23" s="202" t="s">
        <v>288</v>
      </c>
      <c r="K23" s="443" t="s">
        <v>288</v>
      </c>
      <c r="L23" s="438"/>
      <c r="M23" s="438"/>
      <c r="N23" s="439"/>
      <c r="O23" s="199" t="s">
        <v>270</v>
      </c>
      <c r="P23" s="195"/>
    </row>
    <row r="24" spans="1:16" ht="12.95" customHeight="1" x14ac:dyDescent="0.25">
      <c r="A24" s="477"/>
      <c r="B24" s="478"/>
      <c r="C24" s="478"/>
      <c r="D24" s="478"/>
      <c r="E24" s="478"/>
      <c r="F24" s="478"/>
      <c r="G24" s="478"/>
      <c r="H24" s="478"/>
      <c r="I24" s="478"/>
      <c r="J24" s="478"/>
      <c r="K24" s="478"/>
      <c r="L24" s="478"/>
      <c r="M24" s="478"/>
      <c r="N24" s="478"/>
      <c r="O24" s="479"/>
      <c r="P24" s="194"/>
    </row>
    <row r="25" spans="1:16" ht="24.2" customHeight="1" x14ac:dyDescent="0.25">
      <c r="A25" s="430" t="s">
        <v>289</v>
      </c>
      <c r="B25" s="431"/>
      <c r="C25" s="432"/>
      <c r="D25" s="430" t="s">
        <v>269</v>
      </c>
      <c r="E25" s="431"/>
      <c r="F25" s="431"/>
      <c r="G25" s="432"/>
      <c r="H25" s="430" t="s">
        <v>269</v>
      </c>
      <c r="I25" s="432"/>
      <c r="J25" s="198" t="s">
        <v>269</v>
      </c>
      <c r="K25" s="430" t="s">
        <v>269</v>
      </c>
      <c r="L25" s="431"/>
      <c r="M25" s="431"/>
      <c r="N25" s="432"/>
      <c r="O25" s="199" t="s">
        <v>270</v>
      </c>
      <c r="P25" s="195"/>
    </row>
    <row r="26" spans="1:16" ht="25.5" customHeight="1" x14ac:dyDescent="0.25">
      <c r="A26" s="461" t="s">
        <v>290</v>
      </c>
      <c r="B26" s="461"/>
      <c r="C26" s="461"/>
      <c r="D26" s="461"/>
      <c r="E26" s="461"/>
      <c r="F26" s="461"/>
      <c r="G26" s="461"/>
      <c r="H26" s="461"/>
      <c r="I26" s="461"/>
      <c r="J26" s="461"/>
      <c r="K26" s="461"/>
      <c r="L26" s="461"/>
      <c r="M26" s="461"/>
      <c r="N26" s="461"/>
      <c r="O26" s="461"/>
      <c r="P26" s="461"/>
    </row>
    <row r="27" spans="1:16" ht="14.25" customHeight="1" x14ac:dyDescent="0.25">
      <c r="A27" s="409" t="s">
        <v>291</v>
      </c>
      <c r="B27" s="410"/>
      <c r="C27" s="410"/>
      <c r="D27" s="410"/>
      <c r="E27" s="410"/>
      <c r="F27" s="410"/>
      <c r="G27" s="410"/>
      <c r="H27" s="410"/>
      <c r="I27" s="410"/>
      <c r="J27" s="410"/>
      <c r="K27" s="410"/>
      <c r="L27" s="410"/>
      <c r="M27" s="410"/>
      <c r="N27" s="410"/>
      <c r="O27" s="411"/>
      <c r="P27" s="194"/>
    </row>
    <row r="28" spans="1:16" ht="24.95" customHeight="1" x14ac:dyDescent="0.25">
      <c r="A28" s="462" t="s">
        <v>292</v>
      </c>
      <c r="B28" s="463"/>
      <c r="C28" s="463"/>
      <c r="D28" s="463"/>
      <c r="E28" s="463"/>
      <c r="F28" s="464"/>
      <c r="G28" s="465" t="s">
        <v>293</v>
      </c>
      <c r="H28" s="466"/>
      <c r="I28" s="467"/>
      <c r="J28" s="203" t="s">
        <v>294</v>
      </c>
      <c r="K28" s="468" t="s">
        <v>295</v>
      </c>
      <c r="L28" s="469"/>
      <c r="M28" s="469"/>
      <c r="N28" s="470"/>
      <c r="O28" s="204" t="s">
        <v>296</v>
      </c>
      <c r="P28" s="195"/>
    </row>
    <row r="29" spans="1:16" ht="24.95" customHeight="1" x14ac:dyDescent="0.25">
      <c r="A29" s="471">
        <v>8</v>
      </c>
      <c r="B29" s="472"/>
      <c r="C29" s="472"/>
      <c r="D29" s="472"/>
      <c r="E29" s="472"/>
      <c r="F29" s="473"/>
      <c r="G29" s="474">
        <v>0</v>
      </c>
      <c r="H29" s="475"/>
      <c r="I29" s="476"/>
      <c r="J29" s="205">
        <v>0</v>
      </c>
      <c r="K29" s="474">
        <v>0</v>
      </c>
      <c r="L29" s="475"/>
      <c r="M29" s="475"/>
      <c r="N29" s="476"/>
      <c r="O29" s="205">
        <v>0</v>
      </c>
      <c r="P29" s="195"/>
    </row>
    <row r="30" spans="1:16" ht="26.1" customHeight="1" x14ac:dyDescent="0.25">
      <c r="A30" s="471">
        <v>9</v>
      </c>
      <c r="B30" s="472"/>
      <c r="C30" s="472"/>
      <c r="D30" s="472"/>
      <c r="E30" s="472"/>
      <c r="F30" s="473"/>
      <c r="G30" s="427"/>
      <c r="H30" s="429"/>
      <c r="I30" s="428"/>
      <c r="J30" s="200"/>
      <c r="K30" s="427"/>
      <c r="L30" s="429"/>
      <c r="M30" s="429"/>
      <c r="N30" s="428"/>
      <c r="O30" s="201">
        <v>0</v>
      </c>
      <c r="P30" s="195"/>
    </row>
    <row r="31" spans="1:16" ht="24.95" customHeight="1" x14ac:dyDescent="0.25">
      <c r="A31" s="471">
        <v>10</v>
      </c>
      <c r="B31" s="472"/>
      <c r="C31" s="472"/>
      <c r="D31" s="472"/>
      <c r="E31" s="472"/>
      <c r="F31" s="473"/>
      <c r="G31" s="427"/>
      <c r="H31" s="429"/>
      <c r="I31" s="428"/>
      <c r="J31" s="200"/>
      <c r="K31" s="427"/>
      <c r="L31" s="429"/>
      <c r="M31" s="429"/>
      <c r="N31" s="428"/>
      <c r="O31" s="201">
        <v>0</v>
      </c>
      <c r="P31" s="195"/>
    </row>
    <row r="32" spans="1:16" ht="24.95" customHeight="1" x14ac:dyDescent="0.25">
      <c r="A32" s="471">
        <v>11</v>
      </c>
      <c r="B32" s="472"/>
      <c r="C32" s="472"/>
      <c r="D32" s="472"/>
      <c r="E32" s="472"/>
      <c r="F32" s="473"/>
      <c r="G32" s="427"/>
      <c r="H32" s="429"/>
      <c r="I32" s="428"/>
      <c r="J32" s="200"/>
      <c r="K32" s="427"/>
      <c r="L32" s="429"/>
      <c r="M32" s="429"/>
      <c r="N32" s="428"/>
      <c r="O32" s="201">
        <v>0</v>
      </c>
      <c r="P32" s="195"/>
    </row>
    <row r="33" spans="1:16" ht="24.95" customHeight="1" x14ac:dyDescent="0.25">
      <c r="A33" s="443" t="s">
        <v>297</v>
      </c>
      <c r="B33" s="438"/>
      <c r="C33" s="438"/>
      <c r="D33" s="438"/>
      <c r="E33" s="438"/>
      <c r="F33" s="439"/>
      <c r="G33" s="443" t="s">
        <v>298</v>
      </c>
      <c r="H33" s="438"/>
      <c r="I33" s="439"/>
      <c r="J33" s="202" t="s">
        <v>270</v>
      </c>
      <c r="K33" s="443" t="s">
        <v>299</v>
      </c>
      <c r="L33" s="438"/>
      <c r="M33" s="438"/>
      <c r="N33" s="439"/>
      <c r="O33" s="202" t="s">
        <v>270</v>
      </c>
      <c r="P33" s="195"/>
    </row>
    <row r="34" spans="1:16" ht="21" customHeight="1" x14ac:dyDescent="0.25">
      <c r="A34" s="409" t="s">
        <v>300</v>
      </c>
      <c r="B34" s="410"/>
      <c r="C34" s="410"/>
      <c r="D34" s="410"/>
      <c r="E34" s="410"/>
      <c r="F34" s="410"/>
      <c r="G34" s="410"/>
      <c r="H34" s="410"/>
      <c r="I34" s="410"/>
      <c r="J34" s="410"/>
      <c r="K34" s="410"/>
      <c r="L34" s="410"/>
      <c r="M34" s="410"/>
      <c r="N34" s="410"/>
      <c r="O34" s="411"/>
      <c r="P34" s="195"/>
    </row>
    <row r="35" spans="1:16" ht="12.95" customHeight="1" x14ac:dyDescent="0.25">
      <c r="A35" s="483" t="s">
        <v>301</v>
      </c>
      <c r="B35" s="484"/>
      <c r="C35" s="487" t="s">
        <v>302</v>
      </c>
      <c r="D35" s="488"/>
      <c r="E35" s="488"/>
      <c r="F35" s="489"/>
      <c r="G35" s="490" t="s">
        <v>303</v>
      </c>
      <c r="H35" s="491"/>
      <c r="I35" s="492"/>
      <c r="J35" s="206" t="s">
        <v>304</v>
      </c>
      <c r="K35" s="490" t="s">
        <v>305</v>
      </c>
      <c r="L35" s="491"/>
      <c r="M35" s="491"/>
      <c r="N35" s="492"/>
      <c r="O35" s="206" t="s">
        <v>306</v>
      </c>
      <c r="P35" s="194"/>
    </row>
    <row r="36" spans="1:16" ht="24.95" customHeight="1" x14ac:dyDescent="0.25">
      <c r="A36" s="485"/>
      <c r="B36" s="486"/>
      <c r="C36" s="480">
        <v>0</v>
      </c>
      <c r="D36" s="481"/>
      <c r="E36" s="481"/>
      <c r="F36" s="482"/>
      <c r="G36" s="474">
        <v>0</v>
      </c>
      <c r="H36" s="475"/>
      <c r="I36" s="476"/>
      <c r="J36" s="205">
        <v>0</v>
      </c>
      <c r="K36" s="474">
        <v>0</v>
      </c>
      <c r="L36" s="475"/>
      <c r="M36" s="475"/>
      <c r="N36" s="476"/>
      <c r="O36" s="205">
        <v>0</v>
      </c>
      <c r="P36" s="195"/>
    </row>
    <row r="37" spans="1:16" ht="24.95" customHeight="1" x14ac:dyDescent="0.25">
      <c r="A37" s="430" t="s">
        <v>307</v>
      </c>
      <c r="B37" s="432"/>
      <c r="C37" s="440">
        <v>0</v>
      </c>
      <c r="D37" s="441"/>
      <c r="E37" s="441"/>
      <c r="F37" s="442"/>
      <c r="G37" s="427"/>
      <c r="H37" s="429"/>
      <c r="I37" s="428"/>
      <c r="J37" s="200"/>
      <c r="K37" s="427"/>
      <c r="L37" s="429"/>
      <c r="M37" s="429"/>
      <c r="N37" s="428"/>
      <c r="O37" s="200"/>
      <c r="P37" s="195"/>
    </row>
    <row r="38" spans="1:16" ht="24.95" customHeight="1" x14ac:dyDescent="0.25">
      <c r="A38" s="443" t="s">
        <v>308</v>
      </c>
      <c r="B38" s="439"/>
      <c r="C38" s="480">
        <v>0</v>
      </c>
      <c r="D38" s="481"/>
      <c r="E38" s="481"/>
      <c r="F38" s="482"/>
      <c r="G38" s="474">
        <v>0</v>
      </c>
      <c r="H38" s="475"/>
      <c r="I38" s="476"/>
      <c r="J38" s="205">
        <v>0</v>
      </c>
      <c r="K38" s="474">
        <v>0</v>
      </c>
      <c r="L38" s="475"/>
      <c r="M38" s="475"/>
      <c r="N38" s="476"/>
      <c r="O38" s="205">
        <v>0</v>
      </c>
      <c r="P38" s="195"/>
    </row>
    <row r="39" spans="1:16" ht="21" customHeight="1" x14ac:dyDescent="0.25">
      <c r="A39" s="409" t="s">
        <v>309</v>
      </c>
      <c r="B39" s="410"/>
      <c r="C39" s="410"/>
      <c r="D39" s="410"/>
      <c r="E39" s="410"/>
      <c r="F39" s="410"/>
      <c r="G39" s="410"/>
      <c r="H39" s="410"/>
      <c r="I39" s="410"/>
      <c r="J39" s="410"/>
      <c r="K39" s="410"/>
      <c r="L39" s="410"/>
      <c r="M39" s="410"/>
      <c r="N39" s="410"/>
      <c r="O39" s="411"/>
      <c r="P39" s="195"/>
    </row>
    <row r="40" spans="1:16" ht="14.25" customHeight="1" x14ac:dyDescent="0.25">
      <c r="A40" s="493" t="s">
        <v>292</v>
      </c>
      <c r="B40" s="494"/>
      <c r="C40" s="494"/>
      <c r="D40" s="494"/>
      <c r="E40" s="494"/>
      <c r="F40" s="495"/>
      <c r="G40" s="421" t="s">
        <v>310</v>
      </c>
      <c r="H40" s="422"/>
      <c r="I40" s="422"/>
      <c r="J40" s="422"/>
      <c r="K40" s="422"/>
      <c r="L40" s="422"/>
      <c r="M40" s="422"/>
      <c r="N40" s="422"/>
      <c r="O40" s="423"/>
      <c r="P40" s="194"/>
    </row>
    <row r="41" spans="1:16" ht="14.25" customHeight="1" x14ac:dyDescent="0.25">
      <c r="A41" s="496"/>
      <c r="B41" s="497"/>
      <c r="C41" s="497"/>
      <c r="D41" s="497"/>
      <c r="E41" s="497"/>
      <c r="F41" s="498"/>
      <c r="G41" s="418" t="s">
        <v>311</v>
      </c>
      <c r="H41" s="419"/>
      <c r="I41" s="420"/>
      <c r="J41" s="204" t="s">
        <v>312</v>
      </c>
      <c r="K41" s="434" t="s">
        <v>313</v>
      </c>
      <c r="L41" s="435"/>
      <c r="M41" s="435"/>
      <c r="N41" s="436"/>
      <c r="O41" s="203" t="s">
        <v>314</v>
      </c>
      <c r="P41" s="194"/>
    </row>
    <row r="42" spans="1:16" ht="26.1" customHeight="1" x14ac:dyDescent="0.25">
      <c r="A42" s="471">
        <v>16</v>
      </c>
      <c r="B42" s="472"/>
      <c r="C42" s="472"/>
      <c r="D42" s="472"/>
      <c r="E42" s="472"/>
      <c r="F42" s="473"/>
      <c r="G42" s="430" t="str">
        <f>O23</f>
        <v>$                          0.00</v>
      </c>
      <c r="H42" s="431"/>
      <c r="I42" s="432"/>
      <c r="J42" s="198" t="s">
        <v>269</v>
      </c>
      <c r="K42" s="430" t="s">
        <v>269</v>
      </c>
      <c r="L42" s="431"/>
      <c r="M42" s="431"/>
      <c r="N42" s="432"/>
      <c r="O42" s="198" t="s">
        <v>269</v>
      </c>
      <c r="P42" s="195"/>
    </row>
    <row r="43" spans="1:16" ht="24.95" customHeight="1" x14ac:dyDescent="0.25">
      <c r="A43" s="471">
        <v>17</v>
      </c>
      <c r="B43" s="472"/>
      <c r="C43" s="472"/>
      <c r="D43" s="472"/>
      <c r="E43" s="472"/>
      <c r="F43" s="473"/>
      <c r="G43" s="427"/>
      <c r="H43" s="429"/>
      <c r="I43" s="428"/>
      <c r="J43" s="200"/>
      <c r="K43" s="427"/>
      <c r="L43" s="429"/>
      <c r="M43" s="429"/>
      <c r="N43" s="428"/>
      <c r="O43" s="200"/>
      <c r="P43" s="195"/>
    </row>
    <row r="44" spans="1:16" ht="24.95" customHeight="1" x14ac:dyDescent="0.25">
      <c r="A44" s="471">
        <v>18</v>
      </c>
      <c r="B44" s="472"/>
      <c r="C44" s="472"/>
      <c r="D44" s="472"/>
      <c r="E44" s="472"/>
      <c r="F44" s="473"/>
      <c r="G44" s="427"/>
      <c r="H44" s="429"/>
      <c r="I44" s="428"/>
      <c r="J44" s="200"/>
      <c r="K44" s="427"/>
      <c r="L44" s="429"/>
      <c r="M44" s="429"/>
      <c r="N44" s="428"/>
      <c r="O44" s="200"/>
      <c r="P44" s="195"/>
    </row>
    <row r="45" spans="1:16" ht="24.95" customHeight="1" x14ac:dyDescent="0.25">
      <c r="A45" s="471">
        <v>19</v>
      </c>
      <c r="B45" s="472"/>
      <c r="C45" s="472"/>
      <c r="D45" s="472"/>
      <c r="E45" s="472"/>
      <c r="F45" s="473"/>
      <c r="G45" s="427"/>
      <c r="H45" s="429"/>
      <c r="I45" s="428"/>
      <c r="J45" s="200"/>
      <c r="K45" s="427"/>
      <c r="L45" s="429"/>
      <c r="M45" s="429"/>
      <c r="N45" s="428"/>
      <c r="O45" s="200"/>
      <c r="P45" s="195"/>
    </row>
    <row r="46" spans="1:16" ht="24.95" customHeight="1" x14ac:dyDescent="0.25">
      <c r="A46" s="443" t="s">
        <v>315</v>
      </c>
      <c r="B46" s="438"/>
      <c r="C46" s="438"/>
      <c r="D46" s="438"/>
      <c r="E46" s="438"/>
      <c r="F46" s="439"/>
      <c r="G46" s="474">
        <v>0</v>
      </c>
      <c r="H46" s="475"/>
      <c r="I46" s="476"/>
      <c r="J46" s="205">
        <v>0</v>
      </c>
      <c r="K46" s="474">
        <v>0</v>
      </c>
      <c r="L46" s="475"/>
      <c r="M46" s="475"/>
      <c r="N46" s="476"/>
      <c r="O46" s="202" t="s">
        <v>316</v>
      </c>
      <c r="P46" s="195"/>
    </row>
    <row r="47" spans="1:16" ht="26.1" customHeight="1" x14ac:dyDescent="0.25">
      <c r="A47" s="409" t="s">
        <v>317</v>
      </c>
      <c r="B47" s="410"/>
      <c r="C47" s="410"/>
      <c r="D47" s="410"/>
      <c r="E47" s="410"/>
      <c r="F47" s="410"/>
      <c r="G47" s="410"/>
      <c r="H47" s="410"/>
      <c r="I47" s="410"/>
      <c r="J47" s="410"/>
      <c r="K47" s="410"/>
      <c r="L47" s="410"/>
      <c r="M47" s="410"/>
      <c r="N47" s="410"/>
      <c r="O47" s="411"/>
      <c r="P47" s="195"/>
    </row>
    <row r="48" spans="1:16" ht="28.5" customHeight="1" x14ac:dyDescent="0.25">
      <c r="A48" s="430" t="s">
        <v>318</v>
      </c>
      <c r="B48" s="431"/>
      <c r="C48" s="431"/>
      <c r="D48" s="431"/>
      <c r="E48" s="431"/>
      <c r="F48" s="431"/>
      <c r="G48" s="431"/>
      <c r="H48" s="432"/>
      <c r="I48" s="443" t="s">
        <v>319</v>
      </c>
      <c r="J48" s="438"/>
      <c r="K48" s="438"/>
      <c r="L48" s="438"/>
      <c r="M48" s="438"/>
      <c r="N48" s="438"/>
      <c r="O48" s="439"/>
      <c r="P48" s="195"/>
    </row>
    <row r="49" spans="1:16" ht="25.5" customHeight="1" x14ac:dyDescent="0.25">
      <c r="A49" s="430" t="s">
        <v>320</v>
      </c>
      <c r="B49" s="431"/>
      <c r="C49" s="431"/>
      <c r="D49" s="431"/>
      <c r="E49" s="431"/>
      <c r="F49" s="431"/>
      <c r="G49" s="431"/>
      <c r="H49" s="431"/>
      <c r="I49" s="431"/>
      <c r="J49" s="431"/>
      <c r="K49" s="431"/>
      <c r="L49" s="431"/>
      <c r="M49" s="431"/>
      <c r="N49" s="431"/>
      <c r="O49" s="432"/>
      <c r="P49" s="195"/>
    </row>
    <row r="50" spans="1:16" ht="18.600000000000001" customHeight="1" x14ac:dyDescent="0.25">
      <c r="A50" s="499" t="s">
        <v>321</v>
      </c>
      <c r="B50" s="499"/>
      <c r="C50" s="499"/>
      <c r="D50" s="499"/>
      <c r="E50" s="499"/>
      <c r="F50" s="499"/>
      <c r="G50" s="499"/>
      <c r="H50" s="499"/>
      <c r="I50" s="499"/>
      <c r="J50" s="499"/>
      <c r="K50" s="499"/>
      <c r="L50" s="499"/>
      <c r="M50" s="499"/>
      <c r="N50" s="499"/>
      <c r="O50" s="499"/>
      <c r="P50" s="499"/>
    </row>
    <row r="51" spans="1:16" ht="34.5" customHeight="1" x14ac:dyDescent="0.25">
      <c r="A51" s="500"/>
      <c r="B51" s="500"/>
      <c r="C51" s="500"/>
      <c r="D51" s="500"/>
      <c r="E51" s="500"/>
      <c r="F51" s="500"/>
      <c r="G51" s="500"/>
      <c r="H51" s="500"/>
      <c r="I51" s="500"/>
      <c r="J51" s="500"/>
      <c r="K51" s="500"/>
      <c r="L51" s="500"/>
      <c r="M51" s="500"/>
    </row>
  </sheetData>
  <mergeCells count="145">
    <mergeCell ref="A47:O47"/>
    <mergeCell ref="A48:H48"/>
    <mergeCell ref="I48:O48"/>
    <mergeCell ref="A49:O49"/>
    <mergeCell ref="A50:P50"/>
    <mergeCell ref="A51:M51"/>
    <mergeCell ref="A45:F45"/>
    <mergeCell ref="G45:I45"/>
    <mergeCell ref="K45:N45"/>
    <mergeCell ref="A46:F46"/>
    <mergeCell ref="G46:I46"/>
    <mergeCell ref="K46:N46"/>
    <mergeCell ref="A43:F43"/>
    <mergeCell ref="G43:I43"/>
    <mergeCell ref="K43:N43"/>
    <mergeCell ref="A44:F44"/>
    <mergeCell ref="G44:I44"/>
    <mergeCell ref="K44:N44"/>
    <mergeCell ref="A39:O39"/>
    <mergeCell ref="A40:F41"/>
    <mergeCell ref="G40:O40"/>
    <mergeCell ref="G41:I41"/>
    <mergeCell ref="K41:N41"/>
    <mergeCell ref="A42:F42"/>
    <mergeCell ref="G42:I42"/>
    <mergeCell ref="K42:N42"/>
    <mergeCell ref="A37:B37"/>
    <mergeCell ref="C37:F37"/>
    <mergeCell ref="G37:I37"/>
    <mergeCell ref="K37:N37"/>
    <mergeCell ref="A38:B38"/>
    <mergeCell ref="C38:F38"/>
    <mergeCell ref="G38:I38"/>
    <mergeCell ref="K38:N38"/>
    <mergeCell ref="A34:O34"/>
    <mergeCell ref="A35:B36"/>
    <mergeCell ref="C35:F35"/>
    <mergeCell ref="G35:I35"/>
    <mergeCell ref="K35:N35"/>
    <mergeCell ref="C36:F36"/>
    <mergeCell ref="G36:I36"/>
    <mergeCell ref="K36:N36"/>
    <mergeCell ref="A32:F32"/>
    <mergeCell ref="G32:I32"/>
    <mergeCell ref="K32:N32"/>
    <mergeCell ref="A33:F33"/>
    <mergeCell ref="G33:I33"/>
    <mergeCell ref="K33:N33"/>
    <mergeCell ref="A30:F30"/>
    <mergeCell ref="G30:I30"/>
    <mergeCell ref="K30:N30"/>
    <mergeCell ref="A31:F31"/>
    <mergeCell ref="G31:I31"/>
    <mergeCell ref="K31:N31"/>
    <mergeCell ref="A26:P26"/>
    <mergeCell ref="A27:O27"/>
    <mergeCell ref="A28:F28"/>
    <mergeCell ref="G28:I28"/>
    <mergeCell ref="K28:N28"/>
    <mergeCell ref="A29:F29"/>
    <mergeCell ref="G29:I29"/>
    <mergeCell ref="K29:N29"/>
    <mergeCell ref="A23:C23"/>
    <mergeCell ref="D23:G23"/>
    <mergeCell ref="H23:I23"/>
    <mergeCell ref="K23:N23"/>
    <mergeCell ref="A24:O24"/>
    <mergeCell ref="A25:C25"/>
    <mergeCell ref="D25:G25"/>
    <mergeCell ref="H25:I25"/>
    <mergeCell ref="K25:N25"/>
    <mergeCell ref="A21:C21"/>
    <mergeCell ref="D21:G21"/>
    <mergeCell ref="H21:I21"/>
    <mergeCell ref="K21:N21"/>
    <mergeCell ref="A22:C22"/>
    <mergeCell ref="D22:G22"/>
    <mergeCell ref="H22:I22"/>
    <mergeCell ref="K22:N22"/>
    <mergeCell ref="A19:C19"/>
    <mergeCell ref="D19:G19"/>
    <mergeCell ref="H19:I19"/>
    <mergeCell ref="K19:N19"/>
    <mergeCell ref="A20:C20"/>
    <mergeCell ref="D20:G20"/>
    <mergeCell ref="H20:I20"/>
    <mergeCell ref="K20:N20"/>
    <mergeCell ref="A17:C17"/>
    <mergeCell ref="D17:G17"/>
    <mergeCell ref="H17:I17"/>
    <mergeCell ref="K17:N17"/>
    <mergeCell ref="A18:C18"/>
    <mergeCell ref="D18:G18"/>
    <mergeCell ref="H18:I18"/>
    <mergeCell ref="K18:N18"/>
    <mergeCell ref="A15:C15"/>
    <mergeCell ref="D15:G15"/>
    <mergeCell ref="H15:I15"/>
    <mergeCell ref="K15:N15"/>
    <mergeCell ref="A16:C16"/>
    <mergeCell ref="D16:G16"/>
    <mergeCell ref="H16:I16"/>
    <mergeCell ref="K16:N16"/>
    <mergeCell ref="A13:C13"/>
    <mergeCell ref="D13:G13"/>
    <mergeCell ref="H13:I13"/>
    <mergeCell ref="K13:N13"/>
    <mergeCell ref="A14:C14"/>
    <mergeCell ref="D14:G14"/>
    <mergeCell ref="H14:I14"/>
    <mergeCell ref="K14:N14"/>
    <mergeCell ref="B9:C9"/>
    <mergeCell ref="D9:G9"/>
    <mergeCell ref="H9:I9"/>
    <mergeCell ref="K9:N9"/>
    <mergeCell ref="A10:O10"/>
    <mergeCell ref="A11:C12"/>
    <mergeCell ref="D11:N11"/>
    <mergeCell ref="O11:O12"/>
    <mergeCell ref="D12:N12"/>
    <mergeCell ref="B7:C7"/>
    <mergeCell ref="D7:G7"/>
    <mergeCell ref="H7:I7"/>
    <mergeCell ref="K7:N7"/>
    <mergeCell ref="B8:C8"/>
    <mergeCell ref="D8:G8"/>
    <mergeCell ref="H8:I8"/>
    <mergeCell ref="K8:N8"/>
    <mergeCell ref="B5:C5"/>
    <mergeCell ref="D5:G5"/>
    <mergeCell ref="H5:I5"/>
    <mergeCell ref="K5:N5"/>
    <mergeCell ref="B6:C6"/>
    <mergeCell ref="D6:G6"/>
    <mergeCell ref="H6:I6"/>
    <mergeCell ref="K6:N6"/>
    <mergeCell ref="A1:P1"/>
    <mergeCell ref="A2:O2"/>
    <mergeCell ref="A3:A4"/>
    <mergeCell ref="B3:C4"/>
    <mergeCell ref="D3:I3"/>
    <mergeCell ref="J3:O3"/>
    <mergeCell ref="D4:G4"/>
    <mergeCell ref="H4:I4"/>
    <mergeCell ref="K4:N4"/>
  </mergeCells>
  <pageMargins left="0.7" right="0.7" top="0.75" bottom="0.75" header="0.3" footer="0.3"/>
  <pageSetup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8CCBD-6446-4D02-A0C1-0A10E345933D}">
  <dimension ref="A1:M41"/>
  <sheetViews>
    <sheetView zoomScaleNormal="100" zoomScaleSheetLayoutView="90" workbookViewId="0">
      <selection activeCell="F13" sqref="F13"/>
    </sheetView>
  </sheetViews>
  <sheetFormatPr defaultColWidth="9.140625" defaultRowHeight="20.25" x14ac:dyDescent="0.3"/>
  <cols>
    <col min="1" max="1" width="36" style="4" customWidth="1"/>
    <col min="2" max="2" width="12.140625" style="4" hidden="1" customWidth="1"/>
    <col min="3" max="3" width="5.5703125" style="4" hidden="1" customWidth="1"/>
    <col min="4" max="4" width="26" style="4" customWidth="1"/>
    <col min="5" max="5" width="28.7109375" style="4" customWidth="1"/>
    <col min="6" max="6" width="32.85546875" style="4" customWidth="1"/>
    <col min="7" max="7" width="33.5703125" style="4" customWidth="1"/>
    <col min="8" max="8" width="24.28515625" style="4" customWidth="1"/>
    <col min="9" max="9" width="14.28515625" style="4" customWidth="1"/>
    <col min="10" max="10" width="13.5703125" style="4" customWidth="1"/>
    <col min="11" max="11" width="12.7109375" style="4" customWidth="1"/>
    <col min="12" max="12" width="15.5703125" style="4" customWidth="1"/>
    <col min="13" max="16384" width="9.140625" style="4"/>
  </cols>
  <sheetData>
    <row r="1" spans="1:13" x14ac:dyDescent="0.3">
      <c r="A1" s="229" t="s">
        <v>58</v>
      </c>
      <c r="B1" s="504"/>
      <c r="C1" s="504"/>
      <c r="D1" s="504"/>
      <c r="E1" s="504"/>
      <c r="F1" s="99" t="s">
        <v>1</v>
      </c>
      <c r="G1" s="507"/>
      <c r="H1" s="507"/>
      <c r="I1" s="507"/>
    </row>
    <row r="2" spans="1:13" x14ac:dyDescent="0.3">
      <c r="A2" s="229" t="s">
        <v>0</v>
      </c>
      <c r="B2" s="504"/>
      <c r="C2" s="504"/>
      <c r="D2" s="504"/>
      <c r="E2" s="504"/>
      <c r="F2" s="99" t="s">
        <v>59</v>
      </c>
      <c r="G2" s="507"/>
      <c r="H2" s="507"/>
      <c r="I2" s="507"/>
    </row>
    <row r="3" spans="1:13" x14ac:dyDescent="0.3">
      <c r="A3" s="229" t="s">
        <v>372</v>
      </c>
      <c r="B3" s="504"/>
      <c r="C3" s="504"/>
      <c r="D3" s="504"/>
      <c r="E3" s="504"/>
      <c r="F3" s="99" t="s">
        <v>2</v>
      </c>
      <c r="G3" s="507"/>
      <c r="H3" s="507"/>
      <c r="I3" s="507"/>
    </row>
    <row r="4" spans="1:13" x14ac:dyDescent="0.3">
      <c r="A4" s="229" t="s">
        <v>60</v>
      </c>
      <c r="B4" s="504"/>
      <c r="C4" s="504"/>
      <c r="D4" s="504"/>
      <c r="E4" s="504"/>
      <c r="F4" s="99" t="s">
        <v>61</v>
      </c>
      <c r="G4" s="507"/>
      <c r="H4" s="507"/>
      <c r="I4" s="507"/>
    </row>
    <row r="5" spans="1:13" x14ac:dyDescent="0.3">
      <c r="A5" s="2"/>
      <c r="B5" s="3"/>
      <c r="C5" s="3"/>
      <c r="D5" s="3"/>
      <c r="E5" s="3"/>
      <c r="H5" s="3"/>
      <c r="I5" s="3"/>
      <c r="J5" s="3"/>
      <c r="K5" s="3"/>
      <c r="L5" s="3"/>
      <c r="M5" s="3"/>
    </row>
    <row r="6" spans="1:13" ht="36" customHeight="1" x14ac:dyDescent="0.3">
      <c r="A6" s="2"/>
      <c r="B6" s="3"/>
      <c r="C6" s="3"/>
      <c r="D6" s="3"/>
      <c r="E6" s="505" t="s">
        <v>256</v>
      </c>
      <c r="F6" s="505"/>
      <c r="G6" s="505"/>
      <c r="H6" s="3"/>
      <c r="I6" s="3"/>
      <c r="J6" s="3"/>
      <c r="K6" s="3"/>
      <c r="L6" s="3"/>
      <c r="M6" s="3"/>
    </row>
    <row r="7" spans="1:13" ht="14.25" customHeight="1" x14ac:dyDescent="0.3"/>
    <row r="8" spans="1:13" ht="85.5" customHeight="1" x14ac:dyDescent="0.3">
      <c r="D8" s="506" t="s">
        <v>373</v>
      </c>
      <c r="E8" s="506"/>
      <c r="F8" s="506"/>
      <c r="G8" s="506"/>
      <c r="H8" s="506"/>
    </row>
    <row r="10" spans="1:13" ht="33" customHeight="1" x14ac:dyDescent="0.3">
      <c r="D10" s="501" t="s">
        <v>62</v>
      </c>
      <c r="E10" s="502"/>
      <c r="F10" s="502"/>
      <c r="G10" s="502"/>
      <c r="H10" s="503"/>
    </row>
    <row r="11" spans="1:13" x14ac:dyDescent="0.3">
      <c r="D11" s="13"/>
      <c r="H11" s="14"/>
    </row>
    <row r="12" spans="1:13" x14ac:dyDescent="0.3">
      <c r="D12" s="13"/>
      <c r="F12" s="97" t="s">
        <v>3</v>
      </c>
      <c r="G12" s="97" t="s">
        <v>56</v>
      </c>
      <c r="H12" s="98" t="s">
        <v>49</v>
      </c>
    </row>
    <row r="13" spans="1:13" x14ac:dyDescent="0.3">
      <c r="D13" s="95">
        <v>100</v>
      </c>
      <c r="E13" s="94" t="s">
        <v>374</v>
      </c>
      <c r="F13" s="16">
        <f>'FTE''s'!B8</f>
        <v>0</v>
      </c>
      <c r="G13" s="16">
        <f>'FTE''s'!L9</f>
        <v>0</v>
      </c>
      <c r="H13" s="17">
        <f>'FTE''s'!M9</f>
        <v>0</v>
      </c>
    </row>
    <row r="14" spans="1:13" x14ac:dyDescent="0.3">
      <c r="D14" s="95">
        <v>150</v>
      </c>
      <c r="E14" s="94" t="s">
        <v>4</v>
      </c>
      <c r="F14" s="16">
        <f>'FTE''s'!B140</f>
        <v>0</v>
      </c>
      <c r="G14" s="16">
        <f>'FTE''s'!L140</f>
        <v>0</v>
      </c>
      <c r="H14" s="17">
        <f>'FTE''s'!M140</f>
        <v>0</v>
      </c>
    </row>
    <row r="15" spans="1:13" x14ac:dyDescent="0.3">
      <c r="D15" s="96" t="s">
        <v>63</v>
      </c>
      <c r="E15" s="94" t="s">
        <v>64</v>
      </c>
      <c r="F15" s="16">
        <f>'On-Site Consultants'!K7+'Off-Site Consultant'!J9</f>
        <v>0</v>
      </c>
      <c r="G15" s="16">
        <f>'On-Site Consultants'!L7+'Off-Site Consultant'!K9</f>
        <v>0</v>
      </c>
      <c r="H15" s="17">
        <f>'On-Site Consultants'!M7+'Off-Site Consultant'!L9</f>
        <v>0</v>
      </c>
    </row>
    <row r="16" spans="1:13" x14ac:dyDescent="0.3">
      <c r="D16" s="95">
        <v>500</v>
      </c>
      <c r="E16" s="94" t="s">
        <v>5</v>
      </c>
      <c r="F16" s="16">
        <f>Equipment!C7</f>
        <v>0</v>
      </c>
      <c r="G16" s="16">
        <f>Equipment!L7</f>
        <v>0</v>
      </c>
      <c r="H16" s="17">
        <f>Equipment!M7</f>
        <v>0</v>
      </c>
    </row>
    <row r="17" spans="1:12" x14ac:dyDescent="0.3">
      <c r="D17" s="95">
        <v>400</v>
      </c>
      <c r="E17" s="94" t="s">
        <v>6</v>
      </c>
      <c r="F17" s="16">
        <f>Supplies!C9</f>
        <v>0</v>
      </c>
      <c r="G17" s="16">
        <f>Supplies!L9</f>
        <v>0</v>
      </c>
      <c r="H17" s="17">
        <f>Supplies!M9</f>
        <v>0</v>
      </c>
    </row>
    <row r="18" spans="1:12" x14ac:dyDescent="0.3">
      <c r="D18" s="95">
        <v>800</v>
      </c>
      <c r="E18" s="94" t="s">
        <v>7</v>
      </c>
      <c r="F18" s="16">
        <f>'FTE Travel'!C11</f>
        <v>0</v>
      </c>
      <c r="G18" s="16">
        <f>'FTE''s'!L140</f>
        <v>0</v>
      </c>
      <c r="H18" s="17">
        <f>'FTE Travel'!L11</f>
        <v>0</v>
      </c>
    </row>
    <row r="19" spans="1:12" x14ac:dyDescent="0.3">
      <c r="D19" s="95">
        <v>900</v>
      </c>
      <c r="E19" s="94" t="s">
        <v>9</v>
      </c>
      <c r="F19" s="16">
        <f>Other!C9</f>
        <v>0</v>
      </c>
      <c r="G19" s="16">
        <f>Other!L9</f>
        <v>0</v>
      </c>
      <c r="H19" s="17">
        <f>Other!M9</f>
        <v>0</v>
      </c>
    </row>
    <row r="20" spans="1:12" x14ac:dyDescent="0.3">
      <c r="D20" s="95">
        <v>300</v>
      </c>
      <c r="E20" s="94" t="s">
        <v>8</v>
      </c>
      <c r="F20" s="228">
        <f>Contractual!C9</f>
        <v>0</v>
      </c>
      <c r="G20" s="228">
        <f>Contractual!L9</f>
        <v>0</v>
      </c>
      <c r="H20" s="277">
        <f>Contractual!M9</f>
        <v>0</v>
      </c>
    </row>
    <row r="21" spans="1:12" x14ac:dyDescent="0.3">
      <c r="D21" s="15"/>
      <c r="E21" s="99" t="s">
        <v>65</v>
      </c>
      <c r="F21" s="16">
        <f>SUM(F13:F20)</f>
        <v>0</v>
      </c>
      <c r="G21" s="16">
        <f>SUM(G13:G20)</f>
        <v>0</v>
      </c>
      <c r="H21" s="17">
        <f>SUM(H13:H20)</f>
        <v>0</v>
      </c>
    </row>
    <row r="22" spans="1:12" ht="21" thickBot="1" x14ac:dyDescent="0.35">
      <c r="D22" s="15">
        <v>700</v>
      </c>
      <c r="E22" s="99" t="s">
        <v>66</v>
      </c>
      <c r="F22" s="18">
        <f>'Indirect Costs'!F20</f>
        <v>0</v>
      </c>
      <c r="G22" s="16"/>
      <c r="H22" s="17"/>
    </row>
    <row r="23" spans="1:12" ht="31.5" customHeight="1" thickTop="1" x14ac:dyDescent="0.3">
      <c r="D23" s="19"/>
      <c r="E23" s="20" t="s">
        <v>342</v>
      </c>
      <c r="F23" s="21">
        <f>SUM(F21:F22)</f>
        <v>0</v>
      </c>
      <c r="G23" s="21"/>
      <c r="H23" s="22"/>
    </row>
    <row r="25" spans="1:12" x14ac:dyDescent="0.3">
      <c r="A25" s="23"/>
      <c r="J25" s="24"/>
      <c r="K25" s="24"/>
      <c r="L25" s="24"/>
    </row>
    <row r="26" spans="1:12" x14ac:dyDescent="0.3">
      <c r="B26" s="11"/>
      <c r="C26" s="11"/>
      <c r="E26" s="11"/>
      <c r="F26" s="11"/>
      <c r="G26" s="11"/>
    </row>
    <row r="28" spans="1:12" x14ac:dyDescent="0.3">
      <c r="B28" s="11"/>
      <c r="C28" s="11"/>
      <c r="E28" s="11"/>
      <c r="F28" s="11"/>
      <c r="G28" s="11"/>
    </row>
    <row r="32" spans="1:12" x14ac:dyDescent="0.3">
      <c r="A32" s="3"/>
      <c r="B32" s="3"/>
      <c r="C32" s="3"/>
    </row>
    <row r="36" spans="2:6" x14ac:dyDescent="0.3">
      <c r="D36" s="11"/>
      <c r="F36" s="11"/>
    </row>
    <row r="37" spans="2:6" x14ac:dyDescent="0.3">
      <c r="B37" s="25"/>
    </row>
    <row r="38" spans="2:6" x14ac:dyDescent="0.3">
      <c r="B38" s="25"/>
    </row>
    <row r="39" spans="2:6" x14ac:dyDescent="0.3">
      <c r="B39" s="25"/>
    </row>
    <row r="40" spans="2:6" x14ac:dyDescent="0.3">
      <c r="B40" s="25"/>
    </row>
    <row r="41" spans="2:6" x14ac:dyDescent="0.3">
      <c r="B41" s="25"/>
    </row>
  </sheetData>
  <sheetProtection algorithmName="SHA-512" hashValue="qftSHm6DCOtP6SLIuf6L7Kx9zJ3mkAnwff802qyVJGKjCCXl7QBANQNm+Vf3SHHySx4ABqagC5ONschafkjsag==" saltValue="L+OmRhbQSXWaRZcdMGfVFg==" spinCount="100000" sheet="1" objects="1" scenarios="1" formatCells="0" formatColumns="0" formatRows="0" insertColumns="0" insertRows="0" deleteColumns="0"/>
  <mergeCells count="11">
    <mergeCell ref="D10:H10"/>
    <mergeCell ref="B1:E1"/>
    <mergeCell ref="B2:E2"/>
    <mergeCell ref="B3:E3"/>
    <mergeCell ref="E6:G6"/>
    <mergeCell ref="D8:H8"/>
    <mergeCell ref="G1:I1"/>
    <mergeCell ref="G2:I2"/>
    <mergeCell ref="G3:I3"/>
    <mergeCell ref="G4:I4"/>
    <mergeCell ref="B4:E4"/>
  </mergeCells>
  <pageMargins left="0.7" right="0.7" top="0.75" bottom="0.75" header="0.3" footer="0.3"/>
  <pageSetup scale="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2F224-238F-4F4A-9043-7D9CE75B3BF0}">
  <dimension ref="A2:M220"/>
  <sheetViews>
    <sheetView zoomScale="90" zoomScaleNormal="90" zoomScaleSheetLayoutView="90" workbookViewId="0">
      <selection activeCell="A3" sqref="A3"/>
    </sheetView>
  </sheetViews>
  <sheetFormatPr defaultColWidth="9.140625" defaultRowHeight="20.25" x14ac:dyDescent="0.3"/>
  <cols>
    <col min="1" max="1" width="56.42578125" style="4" customWidth="1"/>
    <col min="2" max="2" width="24.5703125" style="284" customWidth="1"/>
    <col min="3" max="3" width="10.5703125" style="4" customWidth="1"/>
    <col min="4" max="4" width="28.140625" style="4" customWidth="1"/>
    <col min="5" max="5" width="35.28515625" style="4" customWidth="1"/>
    <col min="6" max="6" width="27.28515625" style="4" customWidth="1"/>
    <col min="7" max="7" width="33.7109375" style="4" customWidth="1"/>
    <col min="8" max="8" width="26.28515625" style="4" customWidth="1"/>
    <col min="9" max="9" width="24.28515625" style="4" customWidth="1"/>
    <col min="10" max="10" width="26" style="4" customWidth="1"/>
    <col min="11" max="11" width="18.5703125" style="4" customWidth="1"/>
    <col min="12" max="12" width="19.5703125" style="4" customWidth="1"/>
    <col min="13" max="13" width="31" style="4" customWidth="1"/>
    <col min="14" max="16384" width="9.140625" style="4"/>
  </cols>
  <sheetData>
    <row r="2" spans="1:13" ht="20.25" customHeight="1" x14ac:dyDescent="0.3">
      <c r="D2" s="524" t="s">
        <v>394</v>
      </c>
      <c r="E2" s="525"/>
      <c r="F2" s="525"/>
      <c r="G2" s="525"/>
      <c r="H2" s="525"/>
      <c r="I2" s="526"/>
      <c r="J2" s="5"/>
      <c r="K2" s="5"/>
      <c r="L2" s="5"/>
    </row>
    <row r="3" spans="1:13" ht="58.5" customHeight="1" x14ac:dyDescent="0.3">
      <c r="D3" s="527"/>
      <c r="E3" s="528"/>
      <c r="F3" s="528"/>
      <c r="G3" s="528"/>
      <c r="H3" s="528"/>
      <c r="I3" s="529"/>
      <c r="J3" s="5"/>
      <c r="K3" s="5"/>
      <c r="L3" s="5"/>
    </row>
    <row r="4" spans="1:13" ht="45" hidden="1" customHeight="1" x14ac:dyDescent="0.3">
      <c r="D4" s="278"/>
      <c r="E4" s="5"/>
      <c r="F4" s="5"/>
      <c r="G4" s="5"/>
      <c r="H4" s="5"/>
      <c r="I4" s="279"/>
      <c r="J4" s="5"/>
      <c r="K4" s="5"/>
      <c r="L4" s="5"/>
    </row>
    <row r="5" spans="1:13" ht="45" customHeight="1" x14ac:dyDescent="0.3">
      <c r="D5" s="530" t="s">
        <v>375</v>
      </c>
      <c r="E5" s="531"/>
      <c r="F5" s="531"/>
      <c r="G5" s="531"/>
      <c r="H5" s="531"/>
      <c r="I5" s="532"/>
      <c r="J5" s="5"/>
      <c r="K5" s="5"/>
      <c r="L5" s="5"/>
    </row>
    <row r="6" spans="1:13" ht="16.5" customHeight="1" x14ac:dyDescent="0.3">
      <c r="D6" s="5"/>
      <c r="E6" s="5"/>
      <c r="F6" s="5"/>
      <c r="G6" s="5"/>
      <c r="H6" s="5"/>
      <c r="I6" s="5"/>
      <c r="J6" s="5"/>
      <c r="K6" s="5"/>
      <c r="L6" s="5"/>
    </row>
    <row r="8" spans="1:13" x14ac:dyDescent="0.3">
      <c r="A8" s="174" t="s">
        <v>67</v>
      </c>
      <c r="B8" s="284">
        <f>K9</f>
        <v>0</v>
      </c>
      <c r="K8" s="256" t="s">
        <v>47</v>
      </c>
      <c r="L8" s="256" t="s">
        <v>56</v>
      </c>
      <c r="M8" s="256" t="s">
        <v>49</v>
      </c>
    </row>
    <row r="9" spans="1:13" x14ac:dyDescent="0.3">
      <c r="A9" s="23"/>
      <c r="K9" s="6">
        <f>F72-H72-J72</f>
        <v>0</v>
      </c>
      <c r="L9" s="6">
        <f>H72</f>
        <v>0</v>
      </c>
      <c r="M9" s="6">
        <f>J72</f>
        <v>0</v>
      </c>
    </row>
    <row r="11" spans="1:13" s="94" customFormat="1" ht="35.25" customHeight="1" x14ac:dyDescent="0.3">
      <c r="A11" s="296" t="s">
        <v>68</v>
      </c>
      <c r="B11" s="519" t="s">
        <v>12</v>
      </c>
      <c r="C11" s="519"/>
      <c r="D11" s="296" t="s">
        <v>69</v>
      </c>
      <c r="E11" s="297" t="s">
        <v>70</v>
      </c>
      <c r="F11" s="297" t="s">
        <v>13</v>
      </c>
      <c r="G11" s="297" t="s">
        <v>14</v>
      </c>
      <c r="H11" s="297" t="s">
        <v>15</v>
      </c>
      <c r="I11" s="297" t="s">
        <v>16</v>
      </c>
      <c r="J11" s="297" t="s">
        <v>17</v>
      </c>
    </row>
    <row r="12" spans="1:13" x14ac:dyDescent="0.3">
      <c r="A12" s="117"/>
      <c r="B12" s="508">
        <v>0</v>
      </c>
      <c r="C12" s="509"/>
      <c r="D12" s="111">
        <v>0</v>
      </c>
      <c r="E12" s="117">
        <v>0</v>
      </c>
      <c r="F12" s="351">
        <f>SUM(B12/12*D12*E12)</f>
        <v>0</v>
      </c>
      <c r="G12" s="111">
        <v>0</v>
      </c>
      <c r="H12" s="351">
        <f>F12*G12</f>
        <v>0</v>
      </c>
      <c r="I12" s="111">
        <v>1</v>
      </c>
      <c r="J12" s="351">
        <f>F12*I12</f>
        <v>0</v>
      </c>
    </row>
    <row r="13" spans="1:13" x14ac:dyDescent="0.3">
      <c r="A13" s="117"/>
      <c r="B13" s="508">
        <v>0</v>
      </c>
      <c r="C13" s="509"/>
      <c r="D13" s="111">
        <v>0</v>
      </c>
      <c r="E13" s="117">
        <v>0</v>
      </c>
      <c r="F13" s="351">
        <f t="shared" ref="F13:F71" si="0">B13/12*D13*E13</f>
        <v>0</v>
      </c>
      <c r="G13" s="111">
        <v>0</v>
      </c>
      <c r="H13" s="351">
        <f t="shared" ref="H13:H71" si="1">F13*G13</f>
        <v>0</v>
      </c>
      <c r="I13" s="111">
        <v>0</v>
      </c>
      <c r="J13" s="351">
        <f t="shared" ref="J13:J71" si="2">F13*I13</f>
        <v>0</v>
      </c>
    </row>
    <row r="14" spans="1:13" x14ac:dyDescent="0.3">
      <c r="A14" s="117"/>
      <c r="B14" s="508">
        <v>0</v>
      </c>
      <c r="C14" s="509"/>
      <c r="D14" s="111">
        <v>0</v>
      </c>
      <c r="E14" s="117">
        <v>0</v>
      </c>
      <c r="F14" s="351">
        <f t="shared" si="0"/>
        <v>0</v>
      </c>
      <c r="G14" s="111">
        <v>0</v>
      </c>
      <c r="H14" s="351">
        <f t="shared" si="1"/>
        <v>0</v>
      </c>
      <c r="I14" s="111">
        <v>0</v>
      </c>
      <c r="J14" s="351">
        <f t="shared" si="2"/>
        <v>0</v>
      </c>
    </row>
    <row r="15" spans="1:13" x14ac:dyDescent="0.3">
      <c r="A15" s="117"/>
      <c r="B15" s="508">
        <v>0</v>
      </c>
      <c r="C15" s="509"/>
      <c r="D15" s="111">
        <v>0</v>
      </c>
      <c r="E15" s="117">
        <v>0</v>
      </c>
      <c r="F15" s="351">
        <f t="shared" si="0"/>
        <v>0</v>
      </c>
      <c r="G15" s="111">
        <v>0</v>
      </c>
      <c r="H15" s="351">
        <f t="shared" si="1"/>
        <v>0</v>
      </c>
      <c r="I15" s="111">
        <v>0</v>
      </c>
      <c r="J15" s="351">
        <f t="shared" si="2"/>
        <v>0</v>
      </c>
    </row>
    <row r="16" spans="1:13" x14ac:dyDescent="0.3">
      <c r="A16" s="117"/>
      <c r="B16" s="508">
        <v>0</v>
      </c>
      <c r="C16" s="509"/>
      <c r="D16" s="111">
        <v>0</v>
      </c>
      <c r="E16" s="117">
        <v>0</v>
      </c>
      <c r="F16" s="351">
        <f t="shared" si="0"/>
        <v>0</v>
      </c>
      <c r="G16" s="111">
        <v>0</v>
      </c>
      <c r="H16" s="351">
        <f t="shared" si="1"/>
        <v>0</v>
      </c>
      <c r="I16" s="111">
        <v>0</v>
      </c>
      <c r="J16" s="351">
        <f t="shared" si="2"/>
        <v>0</v>
      </c>
    </row>
    <row r="17" spans="1:10" x14ac:dyDescent="0.3">
      <c r="A17" s="117"/>
      <c r="B17" s="508">
        <v>0</v>
      </c>
      <c r="C17" s="509"/>
      <c r="D17" s="111">
        <v>0</v>
      </c>
      <c r="E17" s="117">
        <v>0</v>
      </c>
      <c r="F17" s="351">
        <f t="shared" si="0"/>
        <v>0</v>
      </c>
      <c r="G17" s="111">
        <v>0</v>
      </c>
      <c r="H17" s="351">
        <f t="shared" si="1"/>
        <v>0</v>
      </c>
      <c r="I17" s="111">
        <v>0</v>
      </c>
      <c r="J17" s="351">
        <f t="shared" si="2"/>
        <v>0</v>
      </c>
    </row>
    <row r="18" spans="1:10" x14ac:dyDescent="0.3">
      <c r="A18" s="117"/>
      <c r="B18" s="508">
        <v>0</v>
      </c>
      <c r="C18" s="509"/>
      <c r="D18" s="111">
        <v>0</v>
      </c>
      <c r="E18" s="117">
        <v>0</v>
      </c>
      <c r="F18" s="351">
        <f t="shared" si="0"/>
        <v>0</v>
      </c>
      <c r="G18" s="111">
        <v>0</v>
      </c>
      <c r="H18" s="351">
        <f t="shared" si="1"/>
        <v>0</v>
      </c>
      <c r="I18" s="111">
        <v>0</v>
      </c>
      <c r="J18" s="351">
        <f t="shared" si="2"/>
        <v>0</v>
      </c>
    </row>
    <row r="19" spans="1:10" x14ac:dyDescent="0.3">
      <c r="A19" s="117"/>
      <c r="B19" s="508">
        <v>0</v>
      </c>
      <c r="C19" s="509"/>
      <c r="D19" s="111">
        <v>0</v>
      </c>
      <c r="E19" s="117">
        <v>0</v>
      </c>
      <c r="F19" s="351">
        <f t="shared" si="0"/>
        <v>0</v>
      </c>
      <c r="G19" s="111">
        <v>0</v>
      </c>
      <c r="H19" s="351">
        <f t="shared" si="1"/>
        <v>0</v>
      </c>
      <c r="I19" s="111">
        <v>0</v>
      </c>
      <c r="J19" s="351">
        <f t="shared" si="2"/>
        <v>0</v>
      </c>
    </row>
    <row r="20" spans="1:10" x14ac:dyDescent="0.3">
      <c r="A20" s="117"/>
      <c r="B20" s="508">
        <v>0</v>
      </c>
      <c r="C20" s="509"/>
      <c r="D20" s="111">
        <v>0</v>
      </c>
      <c r="E20" s="117">
        <v>0</v>
      </c>
      <c r="F20" s="351">
        <f t="shared" si="0"/>
        <v>0</v>
      </c>
      <c r="G20" s="111">
        <v>0</v>
      </c>
      <c r="H20" s="351">
        <f t="shared" si="1"/>
        <v>0</v>
      </c>
      <c r="I20" s="111">
        <v>0</v>
      </c>
      <c r="J20" s="351">
        <f t="shared" si="2"/>
        <v>0</v>
      </c>
    </row>
    <row r="21" spans="1:10" x14ac:dyDescent="0.3">
      <c r="A21" s="117"/>
      <c r="B21" s="508">
        <v>0</v>
      </c>
      <c r="C21" s="509"/>
      <c r="D21" s="111">
        <v>0</v>
      </c>
      <c r="E21" s="117">
        <v>0</v>
      </c>
      <c r="F21" s="351">
        <f t="shared" si="0"/>
        <v>0</v>
      </c>
      <c r="G21" s="111">
        <v>0</v>
      </c>
      <c r="H21" s="351">
        <f t="shared" si="1"/>
        <v>0</v>
      </c>
      <c r="I21" s="111">
        <v>0</v>
      </c>
      <c r="J21" s="351">
        <f t="shared" si="2"/>
        <v>0</v>
      </c>
    </row>
    <row r="22" spans="1:10" x14ac:dyDescent="0.3">
      <c r="A22" s="117"/>
      <c r="B22" s="508">
        <v>0</v>
      </c>
      <c r="C22" s="509"/>
      <c r="D22" s="111">
        <v>0</v>
      </c>
      <c r="E22" s="117">
        <v>0</v>
      </c>
      <c r="F22" s="351">
        <f t="shared" si="0"/>
        <v>0</v>
      </c>
      <c r="G22" s="111">
        <v>0</v>
      </c>
      <c r="H22" s="351">
        <f t="shared" si="1"/>
        <v>0</v>
      </c>
      <c r="I22" s="111">
        <v>0</v>
      </c>
      <c r="J22" s="351">
        <f t="shared" si="2"/>
        <v>0</v>
      </c>
    </row>
    <row r="23" spans="1:10" x14ac:dyDescent="0.3">
      <c r="A23" s="117"/>
      <c r="B23" s="508">
        <v>0</v>
      </c>
      <c r="C23" s="509"/>
      <c r="D23" s="111">
        <v>0</v>
      </c>
      <c r="E23" s="117">
        <v>0</v>
      </c>
      <c r="F23" s="351">
        <f t="shared" si="0"/>
        <v>0</v>
      </c>
      <c r="G23" s="111">
        <v>0</v>
      </c>
      <c r="H23" s="351">
        <f t="shared" si="1"/>
        <v>0</v>
      </c>
      <c r="I23" s="111">
        <v>0</v>
      </c>
      <c r="J23" s="351">
        <f t="shared" si="2"/>
        <v>0</v>
      </c>
    </row>
    <row r="24" spans="1:10" x14ac:dyDescent="0.3">
      <c r="A24" s="117"/>
      <c r="B24" s="508">
        <v>0</v>
      </c>
      <c r="C24" s="509"/>
      <c r="D24" s="111">
        <v>0</v>
      </c>
      <c r="E24" s="117">
        <v>0</v>
      </c>
      <c r="F24" s="351">
        <f t="shared" si="0"/>
        <v>0</v>
      </c>
      <c r="G24" s="111">
        <v>0</v>
      </c>
      <c r="H24" s="351">
        <f t="shared" si="1"/>
        <v>0</v>
      </c>
      <c r="I24" s="111">
        <v>0</v>
      </c>
      <c r="J24" s="351">
        <f t="shared" si="2"/>
        <v>0</v>
      </c>
    </row>
    <row r="25" spans="1:10" x14ac:dyDescent="0.3">
      <c r="A25" s="117"/>
      <c r="B25" s="508">
        <v>0</v>
      </c>
      <c r="C25" s="509"/>
      <c r="D25" s="111">
        <v>0</v>
      </c>
      <c r="E25" s="117">
        <v>0</v>
      </c>
      <c r="F25" s="351">
        <f t="shared" si="0"/>
        <v>0</v>
      </c>
      <c r="G25" s="111">
        <v>0</v>
      </c>
      <c r="H25" s="351">
        <f t="shared" si="1"/>
        <v>0</v>
      </c>
      <c r="I25" s="111">
        <v>0</v>
      </c>
      <c r="J25" s="351">
        <f t="shared" si="2"/>
        <v>0</v>
      </c>
    </row>
    <row r="26" spans="1:10" x14ac:dyDescent="0.3">
      <c r="A26" s="117"/>
      <c r="B26" s="508">
        <v>0</v>
      </c>
      <c r="C26" s="509"/>
      <c r="D26" s="111">
        <v>0</v>
      </c>
      <c r="E26" s="117">
        <v>0</v>
      </c>
      <c r="F26" s="351">
        <f t="shared" si="0"/>
        <v>0</v>
      </c>
      <c r="G26" s="111">
        <v>0</v>
      </c>
      <c r="H26" s="351">
        <f t="shared" si="1"/>
        <v>0</v>
      </c>
      <c r="I26" s="111">
        <v>0</v>
      </c>
      <c r="J26" s="351">
        <f t="shared" si="2"/>
        <v>0</v>
      </c>
    </row>
    <row r="27" spans="1:10" x14ac:dyDescent="0.3">
      <c r="A27" s="117"/>
      <c r="B27" s="508">
        <v>0</v>
      </c>
      <c r="C27" s="509"/>
      <c r="D27" s="111">
        <v>0</v>
      </c>
      <c r="E27" s="117">
        <v>0</v>
      </c>
      <c r="F27" s="351">
        <f t="shared" si="0"/>
        <v>0</v>
      </c>
      <c r="G27" s="111">
        <v>0</v>
      </c>
      <c r="H27" s="351">
        <f t="shared" si="1"/>
        <v>0</v>
      </c>
      <c r="I27" s="111">
        <v>0</v>
      </c>
      <c r="J27" s="351">
        <f t="shared" si="2"/>
        <v>0</v>
      </c>
    </row>
    <row r="28" spans="1:10" x14ac:dyDescent="0.3">
      <c r="A28" s="117"/>
      <c r="B28" s="508">
        <v>0</v>
      </c>
      <c r="C28" s="509"/>
      <c r="D28" s="111">
        <v>0</v>
      </c>
      <c r="E28" s="117">
        <v>0</v>
      </c>
      <c r="F28" s="351">
        <f t="shared" si="0"/>
        <v>0</v>
      </c>
      <c r="G28" s="111">
        <v>0</v>
      </c>
      <c r="H28" s="351">
        <f t="shared" si="1"/>
        <v>0</v>
      </c>
      <c r="I28" s="111">
        <v>0</v>
      </c>
      <c r="J28" s="351">
        <f t="shared" si="2"/>
        <v>0</v>
      </c>
    </row>
    <row r="29" spans="1:10" x14ac:dyDescent="0.3">
      <c r="A29" s="117"/>
      <c r="B29" s="508">
        <v>0</v>
      </c>
      <c r="C29" s="509"/>
      <c r="D29" s="111">
        <v>0</v>
      </c>
      <c r="E29" s="117">
        <v>0</v>
      </c>
      <c r="F29" s="351">
        <f t="shared" si="0"/>
        <v>0</v>
      </c>
      <c r="G29" s="111">
        <v>0</v>
      </c>
      <c r="H29" s="351">
        <f t="shared" si="1"/>
        <v>0</v>
      </c>
      <c r="I29" s="111">
        <v>0</v>
      </c>
      <c r="J29" s="351">
        <f t="shared" si="2"/>
        <v>0</v>
      </c>
    </row>
    <row r="30" spans="1:10" x14ac:dyDescent="0.3">
      <c r="A30" s="117"/>
      <c r="B30" s="508">
        <v>0</v>
      </c>
      <c r="C30" s="509"/>
      <c r="D30" s="111">
        <v>0</v>
      </c>
      <c r="E30" s="117">
        <v>0</v>
      </c>
      <c r="F30" s="351">
        <f t="shared" si="0"/>
        <v>0</v>
      </c>
      <c r="G30" s="111">
        <v>0</v>
      </c>
      <c r="H30" s="351">
        <f t="shared" si="1"/>
        <v>0</v>
      </c>
      <c r="I30" s="111">
        <v>0</v>
      </c>
      <c r="J30" s="351">
        <f t="shared" si="2"/>
        <v>0</v>
      </c>
    </row>
    <row r="31" spans="1:10" x14ac:dyDescent="0.3">
      <c r="A31" s="117"/>
      <c r="B31" s="508">
        <v>0</v>
      </c>
      <c r="C31" s="509"/>
      <c r="D31" s="111">
        <v>0</v>
      </c>
      <c r="E31" s="117">
        <v>0</v>
      </c>
      <c r="F31" s="351">
        <f t="shared" si="0"/>
        <v>0</v>
      </c>
      <c r="G31" s="111">
        <v>0</v>
      </c>
      <c r="H31" s="351">
        <f t="shared" si="1"/>
        <v>0</v>
      </c>
      <c r="I31" s="111">
        <v>0</v>
      </c>
      <c r="J31" s="351">
        <f t="shared" si="2"/>
        <v>0</v>
      </c>
    </row>
    <row r="32" spans="1:10" x14ac:dyDescent="0.3">
      <c r="A32" s="117"/>
      <c r="B32" s="508">
        <v>0</v>
      </c>
      <c r="C32" s="509"/>
      <c r="D32" s="111">
        <v>0</v>
      </c>
      <c r="E32" s="117">
        <v>0</v>
      </c>
      <c r="F32" s="351">
        <f t="shared" si="0"/>
        <v>0</v>
      </c>
      <c r="G32" s="111">
        <v>0</v>
      </c>
      <c r="H32" s="351">
        <f t="shared" si="1"/>
        <v>0</v>
      </c>
      <c r="I32" s="111">
        <v>0</v>
      </c>
      <c r="J32" s="351">
        <f t="shared" si="2"/>
        <v>0</v>
      </c>
    </row>
    <row r="33" spans="1:10" x14ac:dyDescent="0.3">
      <c r="A33" s="117"/>
      <c r="B33" s="508">
        <v>0</v>
      </c>
      <c r="C33" s="509"/>
      <c r="D33" s="111">
        <v>0</v>
      </c>
      <c r="E33" s="117">
        <v>0</v>
      </c>
      <c r="F33" s="351">
        <f t="shared" si="0"/>
        <v>0</v>
      </c>
      <c r="G33" s="111">
        <v>0</v>
      </c>
      <c r="H33" s="351">
        <f>F33*G33</f>
        <v>0</v>
      </c>
      <c r="I33" s="111">
        <v>0</v>
      </c>
      <c r="J33" s="351">
        <f t="shared" si="2"/>
        <v>0</v>
      </c>
    </row>
    <row r="34" spans="1:10" x14ac:dyDescent="0.3">
      <c r="A34" s="117"/>
      <c r="B34" s="508">
        <v>0</v>
      </c>
      <c r="C34" s="509"/>
      <c r="D34" s="111">
        <v>0</v>
      </c>
      <c r="E34" s="117">
        <v>0</v>
      </c>
      <c r="F34" s="351">
        <f t="shared" si="0"/>
        <v>0</v>
      </c>
      <c r="G34" s="111">
        <v>0</v>
      </c>
      <c r="H34" s="351">
        <f t="shared" si="1"/>
        <v>0</v>
      </c>
      <c r="I34" s="111">
        <v>0</v>
      </c>
      <c r="J34" s="351">
        <f t="shared" si="2"/>
        <v>0</v>
      </c>
    </row>
    <row r="35" spans="1:10" x14ac:dyDescent="0.3">
      <c r="A35" s="117"/>
      <c r="B35" s="508">
        <v>0</v>
      </c>
      <c r="C35" s="509"/>
      <c r="D35" s="111">
        <v>0</v>
      </c>
      <c r="E35" s="117">
        <v>0</v>
      </c>
      <c r="F35" s="351">
        <f t="shared" si="0"/>
        <v>0</v>
      </c>
      <c r="G35" s="111">
        <v>0</v>
      </c>
      <c r="H35" s="351">
        <f t="shared" si="1"/>
        <v>0</v>
      </c>
      <c r="I35" s="111">
        <v>0</v>
      </c>
      <c r="J35" s="351">
        <f t="shared" si="2"/>
        <v>0</v>
      </c>
    </row>
    <row r="36" spans="1:10" x14ac:dyDescent="0.3">
      <c r="A36" s="117"/>
      <c r="B36" s="508">
        <v>0</v>
      </c>
      <c r="C36" s="509"/>
      <c r="D36" s="111">
        <v>0</v>
      </c>
      <c r="E36" s="117">
        <v>0</v>
      </c>
      <c r="F36" s="351">
        <f t="shared" si="0"/>
        <v>0</v>
      </c>
      <c r="G36" s="111">
        <v>0</v>
      </c>
      <c r="H36" s="351">
        <f t="shared" si="1"/>
        <v>0</v>
      </c>
      <c r="I36" s="111">
        <v>0</v>
      </c>
      <c r="J36" s="351">
        <f t="shared" si="2"/>
        <v>0</v>
      </c>
    </row>
    <row r="37" spans="1:10" x14ac:dyDescent="0.3">
      <c r="A37" s="117"/>
      <c r="B37" s="508">
        <v>0</v>
      </c>
      <c r="C37" s="509"/>
      <c r="D37" s="111">
        <v>0</v>
      </c>
      <c r="E37" s="117">
        <v>0</v>
      </c>
      <c r="F37" s="351">
        <f t="shared" si="0"/>
        <v>0</v>
      </c>
      <c r="G37" s="111">
        <v>0</v>
      </c>
      <c r="H37" s="351">
        <f t="shared" si="1"/>
        <v>0</v>
      </c>
      <c r="I37" s="111">
        <v>0</v>
      </c>
      <c r="J37" s="351">
        <f t="shared" si="2"/>
        <v>0</v>
      </c>
    </row>
    <row r="38" spans="1:10" x14ac:dyDescent="0.3">
      <c r="A38" s="117"/>
      <c r="B38" s="508">
        <v>0</v>
      </c>
      <c r="C38" s="509"/>
      <c r="D38" s="111">
        <v>0</v>
      </c>
      <c r="E38" s="117">
        <v>0</v>
      </c>
      <c r="F38" s="351">
        <f t="shared" si="0"/>
        <v>0</v>
      </c>
      <c r="G38" s="111">
        <v>0</v>
      </c>
      <c r="H38" s="351">
        <f t="shared" si="1"/>
        <v>0</v>
      </c>
      <c r="I38" s="111">
        <v>0</v>
      </c>
      <c r="J38" s="351">
        <f t="shared" si="2"/>
        <v>0</v>
      </c>
    </row>
    <row r="39" spans="1:10" x14ac:dyDescent="0.3">
      <c r="A39" s="117"/>
      <c r="B39" s="508">
        <v>0</v>
      </c>
      <c r="C39" s="509"/>
      <c r="D39" s="111">
        <v>0</v>
      </c>
      <c r="E39" s="117">
        <v>0</v>
      </c>
      <c r="F39" s="351">
        <f t="shared" si="0"/>
        <v>0</v>
      </c>
      <c r="G39" s="111">
        <v>0</v>
      </c>
      <c r="H39" s="351">
        <f t="shared" si="1"/>
        <v>0</v>
      </c>
      <c r="I39" s="111">
        <v>0</v>
      </c>
      <c r="J39" s="351">
        <f t="shared" si="2"/>
        <v>0</v>
      </c>
    </row>
    <row r="40" spans="1:10" x14ac:dyDescent="0.3">
      <c r="A40" s="117"/>
      <c r="B40" s="508">
        <v>0</v>
      </c>
      <c r="C40" s="509"/>
      <c r="D40" s="111">
        <v>0</v>
      </c>
      <c r="E40" s="117">
        <v>0</v>
      </c>
      <c r="F40" s="351">
        <f t="shared" si="0"/>
        <v>0</v>
      </c>
      <c r="G40" s="111">
        <v>0</v>
      </c>
      <c r="H40" s="351">
        <f t="shared" si="1"/>
        <v>0</v>
      </c>
      <c r="I40" s="111">
        <v>0</v>
      </c>
      <c r="J40" s="351">
        <f t="shared" si="2"/>
        <v>0</v>
      </c>
    </row>
    <row r="41" spans="1:10" x14ac:dyDescent="0.3">
      <c r="A41" s="117"/>
      <c r="B41" s="508">
        <v>0</v>
      </c>
      <c r="C41" s="509"/>
      <c r="D41" s="111">
        <v>0</v>
      </c>
      <c r="E41" s="117">
        <v>0</v>
      </c>
      <c r="F41" s="351">
        <f t="shared" si="0"/>
        <v>0</v>
      </c>
      <c r="G41" s="111">
        <v>0</v>
      </c>
      <c r="H41" s="351">
        <f t="shared" si="1"/>
        <v>0</v>
      </c>
      <c r="I41" s="111">
        <v>0</v>
      </c>
      <c r="J41" s="351">
        <f t="shared" si="2"/>
        <v>0</v>
      </c>
    </row>
    <row r="42" spans="1:10" x14ac:dyDescent="0.3">
      <c r="A42" s="117"/>
      <c r="B42" s="508">
        <v>0</v>
      </c>
      <c r="C42" s="509"/>
      <c r="D42" s="111">
        <v>0</v>
      </c>
      <c r="E42" s="117">
        <v>0</v>
      </c>
      <c r="F42" s="351">
        <f t="shared" si="0"/>
        <v>0</v>
      </c>
      <c r="G42" s="111">
        <v>0</v>
      </c>
      <c r="H42" s="351">
        <f t="shared" si="1"/>
        <v>0</v>
      </c>
      <c r="I42" s="111">
        <v>0</v>
      </c>
      <c r="J42" s="351">
        <f t="shared" si="2"/>
        <v>0</v>
      </c>
    </row>
    <row r="43" spans="1:10" x14ac:dyDescent="0.3">
      <c r="A43" s="117"/>
      <c r="B43" s="508">
        <v>0</v>
      </c>
      <c r="C43" s="509"/>
      <c r="D43" s="111">
        <v>0</v>
      </c>
      <c r="E43" s="117">
        <v>0</v>
      </c>
      <c r="F43" s="351">
        <f t="shared" si="0"/>
        <v>0</v>
      </c>
      <c r="G43" s="111">
        <v>0</v>
      </c>
      <c r="H43" s="351">
        <f t="shared" si="1"/>
        <v>0</v>
      </c>
      <c r="I43" s="111">
        <v>0</v>
      </c>
      <c r="J43" s="351">
        <f t="shared" si="2"/>
        <v>0</v>
      </c>
    </row>
    <row r="44" spans="1:10" x14ac:dyDescent="0.3">
      <c r="A44" s="117"/>
      <c r="B44" s="508">
        <v>0</v>
      </c>
      <c r="C44" s="509"/>
      <c r="D44" s="111">
        <v>0</v>
      </c>
      <c r="E44" s="117">
        <v>0</v>
      </c>
      <c r="F44" s="351">
        <f t="shared" si="0"/>
        <v>0</v>
      </c>
      <c r="G44" s="111">
        <v>0</v>
      </c>
      <c r="H44" s="351">
        <f t="shared" si="1"/>
        <v>0</v>
      </c>
      <c r="I44" s="111">
        <v>0</v>
      </c>
      <c r="J44" s="351">
        <f t="shared" si="2"/>
        <v>0</v>
      </c>
    </row>
    <row r="45" spans="1:10" x14ac:dyDescent="0.3">
      <c r="A45" s="117"/>
      <c r="B45" s="508">
        <v>0</v>
      </c>
      <c r="C45" s="509"/>
      <c r="D45" s="111">
        <v>0</v>
      </c>
      <c r="E45" s="117">
        <v>0</v>
      </c>
      <c r="F45" s="351">
        <f t="shared" si="0"/>
        <v>0</v>
      </c>
      <c r="G45" s="111">
        <v>0</v>
      </c>
      <c r="H45" s="351">
        <f t="shared" si="1"/>
        <v>0</v>
      </c>
      <c r="I45" s="111">
        <v>0</v>
      </c>
      <c r="J45" s="351">
        <f t="shared" si="2"/>
        <v>0</v>
      </c>
    </row>
    <row r="46" spans="1:10" x14ac:dyDescent="0.3">
      <c r="A46" s="117"/>
      <c r="B46" s="508">
        <v>0</v>
      </c>
      <c r="C46" s="509"/>
      <c r="D46" s="111">
        <v>0</v>
      </c>
      <c r="E46" s="117">
        <v>0</v>
      </c>
      <c r="F46" s="351">
        <f t="shared" si="0"/>
        <v>0</v>
      </c>
      <c r="G46" s="111">
        <v>0</v>
      </c>
      <c r="H46" s="351">
        <f t="shared" si="1"/>
        <v>0</v>
      </c>
      <c r="I46" s="111">
        <v>0</v>
      </c>
      <c r="J46" s="351">
        <f t="shared" si="2"/>
        <v>0</v>
      </c>
    </row>
    <row r="47" spans="1:10" x14ac:dyDescent="0.3">
      <c r="A47" s="117"/>
      <c r="B47" s="508">
        <v>0</v>
      </c>
      <c r="C47" s="509"/>
      <c r="D47" s="111">
        <v>0</v>
      </c>
      <c r="E47" s="117">
        <v>0</v>
      </c>
      <c r="F47" s="351">
        <f t="shared" si="0"/>
        <v>0</v>
      </c>
      <c r="G47" s="111">
        <v>0</v>
      </c>
      <c r="H47" s="351">
        <f t="shared" si="1"/>
        <v>0</v>
      </c>
      <c r="I47" s="111">
        <v>0</v>
      </c>
      <c r="J47" s="351">
        <f t="shared" si="2"/>
        <v>0</v>
      </c>
    </row>
    <row r="48" spans="1:10" x14ac:dyDescent="0.3">
      <c r="A48" s="117"/>
      <c r="B48" s="508">
        <v>0</v>
      </c>
      <c r="C48" s="509"/>
      <c r="D48" s="111">
        <v>0</v>
      </c>
      <c r="E48" s="117">
        <v>0</v>
      </c>
      <c r="F48" s="351">
        <f t="shared" si="0"/>
        <v>0</v>
      </c>
      <c r="G48" s="111">
        <v>0</v>
      </c>
      <c r="H48" s="351">
        <f t="shared" si="1"/>
        <v>0</v>
      </c>
      <c r="I48" s="111">
        <v>0</v>
      </c>
      <c r="J48" s="351">
        <f t="shared" si="2"/>
        <v>0</v>
      </c>
    </row>
    <row r="49" spans="1:10" x14ac:dyDescent="0.3">
      <c r="A49" s="117"/>
      <c r="B49" s="508">
        <v>0</v>
      </c>
      <c r="C49" s="509"/>
      <c r="D49" s="111">
        <v>0</v>
      </c>
      <c r="E49" s="117">
        <v>0</v>
      </c>
      <c r="F49" s="351">
        <f t="shared" si="0"/>
        <v>0</v>
      </c>
      <c r="G49" s="111">
        <v>0</v>
      </c>
      <c r="H49" s="351">
        <f t="shared" si="1"/>
        <v>0</v>
      </c>
      <c r="I49" s="111">
        <v>0</v>
      </c>
      <c r="J49" s="351">
        <f t="shared" si="2"/>
        <v>0</v>
      </c>
    </row>
    <row r="50" spans="1:10" x14ac:dyDescent="0.3">
      <c r="A50" s="117"/>
      <c r="B50" s="508">
        <v>0</v>
      </c>
      <c r="C50" s="509"/>
      <c r="D50" s="111">
        <v>0</v>
      </c>
      <c r="E50" s="117">
        <v>0</v>
      </c>
      <c r="F50" s="351">
        <f>B50/12*D50*E50</f>
        <v>0</v>
      </c>
      <c r="G50" s="111">
        <v>0</v>
      </c>
      <c r="H50" s="351">
        <f t="shared" si="1"/>
        <v>0</v>
      </c>
      <c r="I50" s="111">
        <v>0</v>
      </c>
      <c r="J50" s="351">
        <f t="shared" si="2"/>
        <v>0</v>
      </c>
    </row>
    <row r="51" spans="1:10" x14ac:dyDescent="0.3">
      <c r="A51" s="117"/>
      <c r="B51" s="508">
        <v>0</v>
      </c>
      <c r="C51" s="509"/>
      <c r="D51" s="111">
        <v>0</v>
      </c>
      <c r="E51" s="117">
        <v>0</v>
      </c>
      <c r="F51" s="351">
        <f>B51/12*D51*E51</f>
        <v>0</v>
      </c>
      <c r="G51" s="111">
        <v>0</v>
      </c>
      <c r="H51" s="351">
        <f t="shared" si="1"/>
        <v>0</v>
      </c>
      <c r="I51" s="111">
        <v>0</v>
      </c>
      <c r="J51" s="351">
        <f t="shared" si="2"/>
        <v>0</v>
      </c>
    </row>
    <row r="52" spans="1:10" x14ac:dyDescent="0.3">
      <c r="A52" s="117"/>
      <c r="B52" s="508">
        <v>0</v>
      </c>
      <c r="C52" s="509"/>
      <c r="D52" s="111">
        <v>0</v>
      </c>
      <c r="E52" s="117">
        <v>0</v>
      </c>
      <c r="F52" s="351">
        <f t="shared" si="0"/>
        <v>0</v>
      </c>
      <c r="G52" s="111">
        <v>0</v>
      </c>
      <c r="H52" s="351">
        <f t="shared" si="1"/>
        <v>0</v>
      </c>
      <c r="I52" s="111">
        <v>0</v>
      </c>
      <c r="J52" s="351">
        <f t="shared" si="2"/>
        <v>0</v>
      </c>
    </row>
    <row r="53" spans="1:10" x14ac:dyDescent="0.3">
      <c r="A53" s="117"/>
      <c r="B53" s="508">
        <v>0</v>
      </c>
      <c r="C53" s="509"/>
      <c r="D53" s="111">
        <v>0</v>
      </c>
      <c r="E53" s="117">
        <v>0</v>
      </c>
      <c r="F53" s="351">
        <f t="shared" si="0"/>
        <v>0</v>
      </c>
      <c r="G53" s="111">
        <v>0</v>
      </c>
      <c r="H53" s="351">
        <f t="shared" si="1"/>
        <v>0</v>
      </c>
      <c r="I53" s="111">
        <v>0</v>
      </c>
      <c r="J53" s="351">
        <f t="shared" si="2"/>
        <v>0</v>
      </c>
    </row>
    <row r="54" spans="1:10" x14ac:dyDescent="0.3">
      <c r="A54" s="117"/>
      <c r="B54" s="508">
        <v>0</v>
      </c>
      <c r="C54" s="509"/>
      <c r="D54" s="111">
        <v>0</v>
      </c>
      <c r="E54" s="117">
        <v>0</v>
      </c>
      <c r="F54" s="351">
        <f t="shared" si="0"/>
        <v>0</v>
      </c>
      <c r="G54" s="111">
        <v>0</v>
      </c>
      <c r="H54" s="351">
        <f t="shared" si="1"/>
        <v>0</v>
      </c>
      <c r="I54" s="111">
        <v>0</v>
      </c>
      <c r="J54" s="351">
        <f t="shared" si="2"/>
        <v>0</v>
      </c>
    </row>
    <row r="55" spans="1:10" x14ac:dyDescent="0.3">
      <c r="A55" s="117"/>
      <c r="B55" s="508">
        <v>0</v>
      </c>
      <c r="C55" s="509"/>
      <c r="D55" s="111">
        <v>0</v>
      </c>
      <c r="E55" s="117">
        <v>0</v>
      </c>
      <c r="F55" s="351">
        <f t="shared" si="0"/>
        <v>0</v>
      </c>
      <c r="G55" s="111">
        <v>0</v>
      </c>
      <c r="H55" s="351">
        <f t="shared" si="1"/>
        <v>0</v>
      </c>
      <c r="I55" s="111">
        <v>0</v>
      </c>
      <c r="J55" s="351">
        <f t="shared" si="2"/>
        <v>0</v>
      </c>
    </row>
    <row r="56" spans="1:10" x14ac:dyDescent="0.3">
      <c r="A56" s="117"/>
      <c r="B56" s="508">
        <v>0</v>
      </c>
      <c r="C56" s="509"/>
      <c r="D56" s="111">
        <v>0</v>
      </c>
      <c r="E56" s="117">
        <v>0</v>
      </c>
      <c r="F56" s="351">
        <f t="shared" si="0"/>
        <v>0</v>
      </c>
      <c r="G56" s="111">
        <v>0</v>
      </c>
      <c r="H56" s="351">
        <f t="shared" si="1"/>
        <v>0</v>
      </c>
      <c r="I56" s="111">
        <v>0</v>
      </c>
      <c r="J56" s="351">
        <f t="shared" si="2"/>
        <v>0</v>
      </c>
    </row>
    <row r="57" spans="1:10" x14ac:dyDescent="0.3">
      <c r="A57" s="117"/>
      <c r="B57" s="508">
        <v>0</v>
      </c>
      <c r="C57" s="509"/>
      <c r="D57" s="111">
        <v>0</v>
      </c>
      <c r="E57" s="117">
        <v>0</v>
      </c>
      <c r="F57" s="351">
        <f t="shared" si="0"/>
        <v>0</v>
      </c>
      <c r="G57" s="111">
        <v>0</v>
      </c>
      <c r="H57" s="351">
        <f t="shared" si="1"/>
        <v>0</v>
      </c>
      <c r="I57" s="111">
        <v>0</v>
      </c>
      <c r="J57" s="351">
        <f t="shared" si="2"/>
        <v>0</v>
      </c>
    </row>
    <row r="58" spans="1:10" x14ac:dyDescent="0.3">
      <c r="A58" s="117"/>
      <c r="B58" s="508">
        <v>0</v>
      </c>
      <c r="C58" s="509"/>
      <c r="D58" s="111">
        <v>0</v>
      </c>
      <c r="E58" s="117">
        <v>0</v>
      </c>
      <c r="F58" s="351">
        <f t="shared" si="0"/>
        <v>0</v>
      </c>
      <c r="G58" s="111">
        <v>0</v>
      </c>
      <c r="H58" s="351">
        <f t="shared" si="1"/>
        <v>0</v>
      </c>
      <c r="I58" s="111">
        <v>0</v>
      </c>
      <c r="J58" s="351">
        <f t="shared" si="2"/>
        <v>0</v>
      </c>
    </row>
    <row r="59" spans="1:10" x14ac:dyDescent="0.3">
      <c r="A59" s="117"/>
      <c r="B59" s="508">
        <v>0</v>
      </c>
      <c r="C59" s="509"/>
      <c r="D59" s="111">
        <v>0</v>
      </c>
      <c r="E59" s="117">
        <v>0</v>
      </c>
      <c r="F59" s="351">
        <f t="shared" si="0"/>
        <v>0</v>
      </c>
      <c r="G59" s="111">
        <v>0</v>
      </c>
      <c r="H59" s="351">
        <f t="shared" si="1"/>
        <v>0</v>
      </c>
      <c r="I59" s="111">
        <v>0</v>
      </c>
      <c r="J59" s="351">
        <f t="shared" si="2"/>
        <v>0</v>
      </c>
    </row>
    <row r="60" spans="1:10" x14ac:dyDescent="0.3">
      <c r="A60" s="117"/>
      <c r="B60" s="508">
        <v>0</v>
      </c>
      <c r="C60" s="509"/>
      <c r="D60" s="111">
        <v>0</v>
      </c>
      <c r="E60" s="117">
        <v>0</v>
      </c>
      <c r="F60" s="351">
        <f t="shared" si="0"/>
        <v>0</v>
      </c>
      <c r="G60" s="111">
        <v>0</v>
      </c>
      <c r="H60" s="351">
        <f t="shared" si="1"/>
        <v>0</v>
      </c>
      <c r="I60" s="111">
        <v>0</v>
      </c>
      <c r="J60" s="351">
        <f t="shared" si="2"/>
        <v>0</v>
      </c>
    </row>
    <row r="61" spans="1:10" x14ac:dyDescent="0.3">
      <c r="A61" s="117"/>
      <c r="B61" s="508">
        <v>0</v>
      </c>
      <c r="C61" s="509"/>
      <c r="D61" s="111">
        <v>0</v>
      </c>
      <c r="E61" s="117">
        <v>0</v>
      </c>
      <c r="F61" s="351">
        <f t="shared" si="0"/>
        <v>0</v>
      </c>
      <c r="G61" s="111">
        <v>0</v>
      </c>
      <c r="H61" s="351">
        <f t="shared" si="1"/>
        <v>0</v>
      </c>
      <c r="I61" s="111">
        <v>0</v>
      </c>
      <c r="J61" s="351">
        <f t="shared" si="2"/>
        <v>0</v>
      </c>
    </row>
    <row r="62" spans="1:10" x14ac:dyDescent="0.3">
      <c r="A62" s="117"/>
      <c r="B62" s="508">
        <v>0</v>
      </c>
      <c r="C62" s="509"/>
      <c r="D62" s="111">
        <v>0</v>
      </c>
      <c r="E62" s="117">
        <v>0</v>
      </c>
      <c r="F62" s="351">
        <f t="shared" si="0"/>
        <v>0</v>
      </c>
      <c r="G62" s="111">
        <v>0</v>
      </c>
      <c r="H62" s="351">
        <f>F62*G62</f>
        <v>0</v>
      </c>
      <c r="I62" s="111">
        <v>0</v>
      </c>
      <c r="J62" s="351">
        <f t="shared" si="2"/>
        <v>0</v>
      </c>
    </row>
    <row r="63" spans="1:10" x14ac:dyDescent="0.3">
      <c r="A63" s="117"/>
      <c r="B63" s="508">
        <v>0</v>
      </c>
      <c r="C63" s="509"/>
      <c r="D63" s="111">
        <v>0</v>
      </c>
      <c r="E63" s="117">
        <v>0</v>
      </c>
      <c r="F63" s="351">
        <f t="shared" si="0"/>
        <v>0</v>
      </c>
      <c r="G63" s="111">
        <v>0</v>
      </c>
      <c r="H63" s="351">
        <f t="shared" si="1"/>
        <v>0</v>
      </c>
      <c r="I63" s="111">
        <v>0</v>
      </c>
      <c r="J63" s="351">
        <f t="shared" si="2"/>
        <v>0</v>
      </c>
    </row>
    <row r="64" spans="1:10" x14ac:dyDescent="0.3">
      <c r="A64" s="117"/>
      <c r="B64" s="508">
        <v>0</v>
      </c>
      <c r="C64" s="509"/>
      <c r="D64" s="111">
        <v>0</v>
      </c>
      <c r="E64" s="117">
        <v>0</v>
      </c>
      <c r="F64" s="351">
        <f t="shared" si="0"/>
        <v>0</v>
      </c>
      <c r="G64" s="111">
        <v>0</v>
      </c>
      <c r="H64" s="351">
        <f t="shared" si="1"/>
        <v>0</v>
      </c>
      <c r="I64" s="111">
        <v>0</v>
      </c>
      <c r="J64" s="351">
        <f t="shared" si="2"/>
        <v>0</v>
      </c>
    </row>
    <row r="65" spans="1:10" x14ac:dyDescent="0.3">
      <c r="A65" s="117"/>
      <c r="B65" s="508">
        <v>0</v>
      </c>
      <c r="C65" s="509"/>
      <c r="D65" s="111">
        <v>0</v>
      </c>
      <c r="E65" s="117">
        <v>0</v>
      </c>
      <c r="F65" s="351">
        <f t="shared" si="0"/>
        <v>0</v>
      </c>
      <c r="G65" s="111">
        <v>0</v>
      </c>
      <c r="H65" s="351">
        <f t="shared" si="1"/>
        <v>0</v>
      </c>
      <c r="I65" s="111">
        <v>0</v>
      </c>
      <c r="J65" s="351">
        <f t="shared" si="2"/>
        <v>0</v>
      </c>
    </row>
    <row r="66" spans="1:10" x14ac:dyDescent="0.3">
      <c r="A66" s="117"/>
      <c r="B66" s="508">
        <v>0</v>
      </c>
      <c r="C66" s="509"/>
      <c r="D66" s="111">
        <v>0</v>
      </c>
      <c r="E66" s="117">
        <v>0</v>
      </c>
      <c r="F66" s="351">
        <f t="shared" si="0"/>
        <v>0</v>
      </c>
      <c r="G66" s="111">
        <v>0</v>
      </c>
      <c r="H66" s="351">
        <f t="shared" si="1"/>
        <v>0</v>
      </c>
      <c r="I66" s="111">
        <v>0</v>
      </c>
      <c r="J66" s="351">
        <f t="shared" si="2"/>
        <v>0</v>
      </c>
    </row>
    <row r="67" spans="1:10" x14ac:dyDescent="0.3">
      <c r="A67" s="117"/>
      <c r="B67" s="508">
        <v>0</v>
      </c>
      <c r="C67" s="509"/>
      <c r="D67" s="111">
        <v>0</v>
      </c>
      <c r="E67" s="117">
        <v>0</v>
      </c>
      <c r="F67" s="351">
        <f t="shared" si="0"/>
        <v>0</v>
      </c>
      <c r="G67" s="111">
        <v>0</v>
      </c>
      <c r="H67" s="351">
        <f t="shared" si="1"/>
        <v>0</v>
      </c>
      <c r="I67" s="111">
        <v>0</v>
      </c>
      <c r="J67" s="351">
        <f t="shared" si="2"/>
        <v>0</v>
      </c>
    </row>
    <row r="68" spans="1:10" x14ac:dyDescent="0.3">
      <c r="A68" s="117"/>
      <c r="B68" s="508">
        <v>0</v>
      </c>
      <c r="C68" s="509"/>
      <c r="D68" s="111">
        <v>0</v>
      </c>
      <c r="E68" s="117">
        <v>0</v>
      </c>
      <c r="F68" s="351">
        <f t="shared" si="0"/>
        <v>0</v>
      </c>
      <c r="G68" s="111">
        <v>0</v>
      </c>
      <c r="H68" s="351">
        <f t="shared" si="1"/>
        <v>0</v>
      </c>
      <c r="I68" s="111">
        <v>0</v>
      </c>
      <c r="J68" s="351">
        <f t="shared" si="2"/>
        <v>0</v>
      </c>
    </row>
    <row r="69" spans="1:10" x14ac:dyDescent="0.3">
      <c r="A69" s="117"/>
      <c r="B69" s="508">
        <v>0</v>
      </c>
      <c r="C69" s="509"/>
      <c r="D69" s="111">
        <v>0</v>
      </c>
      <c r="E69" s="117">
        <v>0</v>
      </c>
      <c r="F69" s="351">
        <f t="shared" si="0"/>
        <v>0</v>
      </c>
      <c r="G69" s="111">
        <v>0</v>
      </c>
      <c r="H69" s="351">
        <f t="shared" si="1"/>
        <v>0</v>
      </c>
      <c r="I69" s="111">
        <v>0</v>
      </c>
      <c r="J69" s="351">
        <f t="shared" si="2"/>
        <v>0</v>
      </c>
    </row>
    <row r="70" spans="1:10" x14ac:dyDescent="0.3">
      <c r="A70" s="117"/>
      <c r="B70" s="508">
        <v>0</v>
      </c>
      <c r="C70" s="509"/>
      <c r="D70" s="111">
        <v>0</v>
      </c>
      <c r="E70" s="117">
        <v>0</v>
      </c>
      <c r="F70" s="351">
        <f t="shared" si="0"/>
        <v>0</v>
      </c>
      <c r="G70" s="111">
        <v>0</v>
      </c>
      <c r="H70" s="351">
        <f t="shared" si="1"/>
        <v>0</v>
      </c>
      <c r="I70" s="111">
        <v>0</v>
      </c>
      <c r="J70" s="351">
        <f t="shared" si="2"/>
        <v>0</v>
      </c>
    </row>
    <row r="71" spans="1:10" x14ac:dyDescent="0.3">
      <c r="A71" s="117"/>
      <c r="B71" s="508">
        <v>0</v>
      </c>
      <c r="C71" s="509"/>
      <c r="D71" s="111">
        <v>0</v>
      </c>
      <c r="E71" s="117">
        <v>0</v>
      </c>
      <c r="F71" s="351">
        <f t="shared" si="0"/>
        <v>0</v>
      </c>
      <c r="G71" s="111">
        <v>0</v>
      </c>
      <c r="H71" s="351">
        <f t="shared" si="1"/>
        <v>0</v>
      </c>
      <c r="I71" s="111">
        <v>0</v>
      </c>
      <c r="J71" s="351">
        <f t="shared" si="2"/>
        <v>0</v>
      </c>
    </row>
    <row r="72" spans="1:10" x14ac:dyDescent="0.3">
      <c r="B72" s="535">
        <f>SUM(B12:C71)</f>
        <v>0</v>
      </c>
      <c r="C72" s="535"/>
      <c r="D72" s="12"/>
      <c r="F72" s="107">
        <f>SUM(F12:F71)</f>
        <v>0</v>
      </c>
      <c r="G72" s="12"/>
      <c r="H72" s="107">
        <f>SUM(H12:H71)</f>
        <v>0</v>
      </c>
      <c r="I72" s="12"/>
      <c r="J72" s="107">
        <f>SUM(J12:J71)</f>
        <v>0</v>
      </c>
    </row>
    <row r="73" spans="1:10" x14ac:dyDescent="0.3">
      <c r="D73" s="8"/>
      <c r="G73" s="8"/>
      <c r="I73" s="8"/>
    </row>
    <row r="76" spans="1:10" s="94" customFormat="1" ht="58.9" customHeight="1" x14ac:dyDescent="0.3">
      <c r="A76" s="296" t="s">
        <v>68</v>
      </c>
      <c r="B76" s="533" t="s">
        <v>376</v>
      </c>
      <c r="C76" s="533"/>
      <c r="D76" s="533"/>
      <c r="E76" s="533"/>
      <c r="F76" s="533"/>
      <c r="G76" s="533"/>
      <c r="H76" s="533"/>
      <c r="I76" s="533"/>
      <c r="J76" s="533"/>
    </row>
    <row r="77" spans="1:10" x14ac:dyDescent="0.3">
      <c r="A77" s="7">
        <f t="shared" ref="A77:A108" si="3">A12</f>
        <v>0</v>
      </c>
      <c r="B77" s="523"/>
      <c r="C77" s="523"/>
      <c r="D77" s="523"/>
      <c r="E77" s="523"/>
      <c r="F77" s="523"/>
      <c r="G77" s="523"/>
      <c r="H77" s="523"/>
      <c r="I77" s="523"/>
      <c r="J77" s="523"/>
    </row>
    <row r="78" spans="1:10" x14ac:dyDescent="0.3">
      <c r="A78" s="7">
        <f t="shared" si="3"/>
        <v>0</v>
      </c>
      <c r="B78" s="515"/>
      <c r="C78" s="515"/>
      <c r="D78" s="515"/>
      <c r="E78" s="515"/>
      <c r="F78" s="515"/>
      <c r="G78" s="515"/>
      <c r="H78" s="515"/>
      <c r="I78" s="515"/>
      <c r="J78" s="515"/>
    </row>
    <row r="79" spans="1:10" x14ac:dyDescent="0.3">
      <c r="A79" s="7">
        <f t="shared" si="3"/>
        <v>0</v>
      </c>
      <c r="B79" s="523"/>
      <c r="C79" s="523"/>
      <c r="D79" s="523"/>
      <c r="E79" s="523"/>
      <c r="F79" s="523"/>
      <c r="G79" s="523"/>
      <c r="H79" s="523"/>
      <c r="I79" s="523"/>
      <c r="J79" s="523"/>
    </row>
    <row r="80" spans="1:10" x14ac:dyDescent="0.3">
      <c r="A80" s="7">
        <f t="shared" si="3"/>
        <v>0</v>
      </c>
      <c r="B80" s="523"/>
      <c r="C80" s="523"/>
      <c r="D80" s="523"/>
      <c r="E80" s="523"/>
      <c r="F80" s="523"/>
      <c r="G80" s="523"/>
      <c r="H80" s="523"/>
      <c r="I80" s="523"/>
      <c r="J80" s="523"/>
    </row>
    <row r="81" spans="1:10" x14ac:dyDescent="0.3">
      <c r="A81" s="7">
        <f t="shared" si="3"/>
        <v>0</v>
      </c>
      <c r="B81" s="523"/>
      <c r="C81" s="523"/>
      <c r="D81" s="523"/>
      <c r="E81" s="523"/>
      <c r="F81" s="523"/>
      <c r="G81" s="523"/>
      <c r="H81" s="523"/>
      <c r="I81" s="523"/>
      <c r="J81" s="523"/>
    </row>
    <row r="82" spans="1:10" x14ac:dyDescent="0.3">
      <c r="A82" s="7">
        <f t="shared" si="3"/>
        <v>0</v>
      </c>
      <c r="B82" s="523"/>
      <c r="C82" s="523"/>
      <c r="D82" s="523"/>
      <c r="E82" s="523"/>
      <c r="F82" s="523"/>
      <c r="G82" s="523"/>
      <c r="H82" s="523"/>
      <c r="I82" s="523"/>
      <c r="J82" s="523"/>
    </row>
    <row r="83" spans="1:10" x14ac:dyDescent="0.3">
      <c r="A83" s="7">
        <f t="shared" si="3"/>
        <v>0</v>
      </c>
      <c r="B83" s="523"/>
      <c r="C83" s="523"/>
      <c r="D83" s="523"/>
      <c r="E83" s="523"/>
      <c r="F83" s="523"/>
      <c r="G83" s="523"/>
      <c r="H83" s="523"/>
      <c r="I83" s="523"/>
      <c r="J83" s="523"/>
    </row>
    <row r="84" spans="1:10" x14ac:dyDescent="0.3">
      <c r="A84" s="7">
        <f t="shared" si="3"/>
        <v>0</v>
      </c>
      <c r="B84" s="523"/>
      <c r="C84" s="523"/>
      <c r="D84" s="523"/>
      <c r="E84" s="523"/>
      <c r="F84" s="523"/>
      <c r="G84" s="523"/>
      <c r="H84" s="523"/>
      <c r="I84" s="523"/>
      <c r="J84" s="523"/>
    </row>
    <row r="85" spans="1:10" x14ac:dyDescent="0.3">
      <c r="A85" s="7">
        <f t="shared" si="3"/>
        <v>0</v>
      </c>
      <c r="B85" s="523"/>
      <c r="C85" s="523"/>
      <c r="D85" s="523"/>
      <c r="E85" s="523"/>
      <c r="F85" s="523"/>
      <c r="G85" s="523"/>
      <c r="H85" s="523"/>
      <c r="I85" s="523"/>
      <c r="J85" s="523"/>
    </row>
    <row r="86" spans="1:10" x14ac:dyDescent="0.3">
      <c r="A86" s="7">
        <f t="shared" si="3"/>
        <v>0</v>
      </c>
      <c r="B86" s="523"/>
      <c r="C86" s="523"/>
      <c r="D86" s="523"/>
      <c r="E86" s="523"/>
      <c r="F86" s="523"/>
      <c r="G86" s="523"/>
      <c r="H86" s="523"/>
      <c r="I86" s="523"/>
      <c r="J86" s="523"/>
    </row>
    <row r="87" spans="1:10" x14ac:dyDescent="0.3">
      <c r="A87" s="7">
        <f t="shared" si="3"/>
        <v>0</v>
      </c>
      <c r="B87" s="515"/>
      <c r="C87" s="515"/>
      <c r="D87" s="515"/>
      <c r="E87" s="515"/>
      <c r="F87" s="515"/>
      <c r="G87" s="515"/>
      <c r="H87" s="515"/>
      <c r="I87" s="515"/>
      <c r="J87" s="515"/>
    </row>
    <row r="88" spans="1:10" x14ac:dyDescent="0.3">
      <c r="A88" s="7">
        <f t="shared" si="3"/>
        <v>0</v>
      </c>
      <c r="B88" s="515"/>
      <c r="C88" s="515"/>
      <c r="D88" s="515"/>
      <c r="E88" s="515"/>
      <c r="F88" s="515"/>
      <c r="G88" s="515"/>
      <c r="H88" s="515"/>
      <c r="I88" s="515"/>
      <c r="J88" s="515"/>
    </row>
    <row r="89" spans="1:10" x14ac:dyDescent="0.3">
      <c r="A89" s="7">
        <f t="shared" si="3"/>
        <v>0</v>
      </c>
      <c r="B89" s="515"/>
      <c r="C89" s="515"/>
      <c r="D89" s="515"/>
      <c r="E89" s="515"/>
      <c r="F89" s="515"/>
      <c r="G89" s="515"/>
      <c r="H89" s="515"/>
      <c r="I89" s="515"/>
      <c r="J89" s="515"/>
    </row>
    <row r="90" spans="1:10" x14ac:dyDescent="0.3">
      <c r="A90" s="7">
        <f t="shared" si="3"/>
        <v>0</v>
      </c>
      <c r="B90" s="515"/>
      <c r="C90" s="515"/>
      <c r="D90" s="515"/>
      <c r="E90" s="515"/>
      <c r="F90" s="515"/>
      <c r="G90" s="515"/>
      <c r="H90" s="515"/>
      <c r="I90" s="515"/>
      <c r="J90" s="515"/>
    </row>
    <row r="91" spans="1:10" x14ac:dyDescent="0.3">
      <c r="A91" s="7">
        <f t="shared" si="3"/>
        <v>0</v>
      </c>
      <c r="B91" s="515"/>
      <c r="C91" s="515"/>
      <c r="D91" s="515"/>
      <c r="E91" s="515"/>
      <c r="F91" s="515"/>
      <c r="G91" s="515"/>
      <c r="H91" s="515"/>
      <c r="I91" s="515"/>
      <c r="J91" s="515"/>
    </row>
    <row r="92" spans="1:10" x14ac:dyDescent="0.3">
      <c r="A92" s="7">
        <f t="shared" si="3"/>
        <v>0</v>
      </c>
      <c r="B92" s="515"/>
      <c r="C92" s="515"/>
      <c r="D92" s="515"/>
      <c r="E92" s="515"/>
      <c r="F92" s="515"/>
      <c r="G92" s="515"/>
      <c r="H92" s="515"/>
      <c r="I92" s="515"/>
      <c r="J92" s="515"/>
    </row>
    <row r="93" spans="1:10" x14ac:dyDescent="0.3">
      <c r="A93" s="7">
        <f t="shared" si="3"/>
        <v>0</v>
      </c>
      <c r="B93" s="515"/>
      <c r="C93" s="515"/>
      <c r="D93" s="515"/>
      <c r="E93" s="515"/>
      <c r="F93" s="515"/>
      <c r="G93" s="515"/>
      <c r="H93" s="515"/>
      <c r="I93" s="515"/>
      <c r="J93" s="515"/>
    </row>
    <row r="94" spans="1:10" x14ac:dyDescent="0.3">
      <c r="A94" s="7">
        <f t="shared" si="3"/>
        <v>0</v>
      </c>
      <c r="B94" s="515"/>
      <c r="C94" s="515"/>
      <c r="D94" s="515"/>
      <c r="E94" s="515"/>
      <c r="F94" s="515"/>
      <c r="G94" s="515"/>
      <c r="H94" s="515"/>
      <c r="I94" s="515"/>
      <c r="J94" s="515"/>
    </row>
    <row r="95" spans="1:10" x14ac:dyDescent="0.3">
      <c r="A95" s="7">
        <f t="shared" si="3"/>
        <v>0</v>
      </c>
      <c r="B95" s="515"/>
      <c r="C95" s="515"/>
      <c r="D95" s="515"/>
      <c r="E95" s="515"/>
      <c r="F95" s="515"/>
      <c r="G95" s="515"/>
      <c r="H95" s="515"/>
      <c r="I95" s="515"/>
      <c r="J95" s="515"/>
    </row>
    <row r="96" spans="1:10" x14ac:dyDescent="0.3">
      <c r="A96" s="7">
        <f t="shared" si="3"/>
        <v>0</v>
      </c>
      <c r="B96" s="515"/>
      <c r="C96" s="515"/>
      <c r="D96" s="515"/>
      <c r="E96" s="515"/>
      <c r="F96" s="515"/>
      <c r="G96" s="515"/>
      <c r="H96" s="515"/>
      <c r="I96" s="515"/>
      <c r="J96" s="515"/>
    </row>
    <row r="97" spans="1:10" x14ac:dyDescent="0.3">
      <c r="A97" s="7">
        <f t="shared" si="3"/>
        <v>0</v>
      </c>
      <c r="B97" s="515"/>
      <c r="C97" s="515"/>
      <c r="D97" s="515"/>
      <c r="E97" s="515"/>
      <c r="F97" s="515"/>
      <c r="G97" s="515"/>
      <c r="H97" s="515"/>
      <c r="I97" s="515"/>
      <c r="J97" s="515"/>
    </row>
    <row r="98" spans="1:10" x14ac:dyDescent="0.3">
      <c r="A98" s="7">
        <f t="shared" si="3"/>
        <v>0</v>
      </c>
      <c r="B98" s="515"/>
      <c r="C98" s="515"/>
      <c r="D98" s="515"/>
      <c r="E98" s="515"/>
      <c r="F98" s="515"/>
      <c r="G98" s="515"/>
      <c r="H98" s="515"/>
      <c r="I98" s="515"/>
      <c r="J98" s="515"/>
    </row>
    <row r="99" spans="1:10" x14ac:dyDescent="0.3">
      <c r="A99" s="7">
        <f t="shared" si="3"/>
        <v>0</v>
      </c>
      <c r="B99" s="515"/>
      <c r="C99" s="515"/>
      <c r="D99" s="515"/>
      <c r="E99" s="515"/>
      <c r="F99" s="515"/>
      <c r="G99" s="515"/>
      <c r="H99" s="515"/>
      <c r="I99" s="515"/>
      <c r="J99" s="515"/>
    </row>
    <row r="100" spans="1:10" x14ac:dyDescent="0.3">
      <c r="A100" s="7">
        <f t="shared" si="3"/>
        <v>0</v>
      </c>
      <c r="B100" s="515"/>
      <c r="C100" s="515"/>
      <c r="D100" s="515"/>
      <c r="E100" s="515"/>
      <c r="F100" s="515"/>
      <c r="G100" s="515"/>
      <c r="H100" s="515"/>
      <c r="I100" s="515"/>
      <c r="J100" s="515"/>
    </row>
    <row r="101" spans="1:10" x14ac:dyDescent="0.3">
      <c r="A101" s="7">
        <f t="shared" si="3"/>
        <v>0</v>
      </c>
      <c r="B101" s="515"/>
      <c r="C101" s="515"/>
      <c r="D101" s="515"/>
      <c r="E101" s="515"/>
      <c r="F101" s="515"/>
      <c r="G101" s="515"/>
      <c r="H101" s="515"/>
      <c r="I101" s="515"/>
      <c r="J101" s="515"/>
    </row>
    <row r="102" spans="1:10" x14ac:dyDescent="0.3">
      <c r="A102" s="7">
        <f t="shared" si="3"/>
        <v>0</v>
      </c>
      <c r="B102" s="515"/>
      <c r="C102" s="515"/>
      <c r="D102" s="515"/>
      <c r="E102" s="515"/>
      <c r="F102" s="515"/>
      <c r="G102" s="515"/>
      <c r="H102" s="515"/>
      <c r="I102" s="515"/>
      <c r="J102" s="515"/>
    </row>
    <row r="103" spans="1:10" x14ac:dyDescent="0.3">
      <c r="A103" s="7">
        <f t="shared" si="3"/>
        <v>0</v>
      </c>
      <c r="B103" s="515"/>
      <c r="C103" s="515"/>
      <c r="D103" s="515"/>
      <c r="E103" s="515"/>
      <c r="F103" s="515"/>
      <c r="G103" s="515"/>
      <c r="H103" s="515"/>
      <c r="I103" s="515"/>
      <c r="J103" s="515"/>
    </row>
    <row r="104" spans="1:10" x14ac:dyDescent="0.3">
      <c r="A104" s="7">
        <f t="shared" si="3"/>
        <v>0</v>
      </c>
      <c r="B104" s="512"/>
      <c r="C104" s="513"/>
      <c r="D104" s="513"/>
      <c r="E104" s="513"/>
      <c r="F104" s="513"/>
      <c r="G104" s="513"/>
      <c r="H104" s="513"/>
      <c r="I104" s="513"/>
      <c r="J104" s="514"/>
    </row>
    <row r="105" spans="1:10" x14ac:dyDescent="0.3">
      <c r="A105" s="7">
        <f t="shared" si="3"/>
        <v>0</v>
      </c>
      <c r="B105" s="512"/>
      <c r="C105" s="513"/>
      <c r="D105" s="513"/>
      <c r="E105" s="513"/>
      <c r="F105" s="513"/>
      <c r="G105" s="513"/>
      <c r="H105" s="513"/>
      <c r="I105" s="513"/>
      <c r="J105" s="514"/>
    </row>
    <row r="106" spans="1:10" x14ac:dyDescent="0.3">
      <c r="A106" s="7">
        <f t="shared" si="3"/>
        <v>0</v>
      </c>
      <c r="B106" s="512"/>
      <c r="C106" s="513"/>
      <c r="D106" s="513"/>
      <c r="E106" s="513"/>
      <c r="F106" s="513"/>
      <c r="G106" s="513"/>
      <c r="H106" s="513"/>
      <c r="I106" s="513"/>
      <c r="J106" s="514"/>
    </row>
    <row r="107" spans="1:10" x14ac:dyDescent="0.3">
      <c r="A107" s="7">
        <f t="shared" si="3"/>
        <v>0</v>
      </c>
      <c r="B107" s="512"/>
      <c r="C107" s="513"/>
      <c r="D107" s="513"/>
      <c r="E107" s="513"/>
      <c r="F107" s="513"/>
      <c r="G107" s="513"/>
      <c r="H107" s="513"/>
      <c r="I107" s="513"/>
      <c r="J107" s="514"/>
    </row>
    <row r="108" spans="1:10" x14ac:dyDescent="0.3">
      <c r="A108" s="7">
        <f t="shared" si="3"/>
        <v>0</v>
      </c>
      <c r="B108" s="512"/>
      <c r="C108" s="513"/>
      <c r="D108" s="513"/>
      <c r="E108" s="513"/>
      <c r="F108" s="513"/>
      <c r="G108" s="513"/>
      <c r="H108" s="513"/>
      <c r="I108" s="513"/>
      <c r="J108" s="514"/>
    </row>
    <row r="109" spans="1:10" x14ac:dyDescent="0.3">
      <c r="A109" s="7">
        <f t="shared" ref="A109:A136" si="4">A44</f>
        <v>0</v>
      </c>
      <c r="B109" s="512"/>
      <c r="C109" s="513"/>
      <c r="D109" s="513"/>
      <c r="E109" s="513"/>
      <c r="F109" s="513"/>
      <c r="G109" s="513"/>
      <c r="H109" s="513"/>
      <c r="I109" s="513"/>
      <c r="J109" s="514"/>
    </row>
    <row r="110" spans="1:10" x14ac:dyDescent="0.3">
      <c r="A110" s="7">
        <f t="shared" si="4"/>
        <v>0</v>
      </c>
      <c r="B110" s="512"/>
      <c r="C110" s="513"/>
      <c r="D110" s="513"/>
      <c r="E110" s="513"/>
      <c r="F110" s="513"/>
      <c r="G110" s="513"/>
      <c r="H110" s="513"/>
      <c r="I110" s="513"/>
      <c r="J110" s="514"/>
    </row>
    <row r="111" spans="1:10" x14ac:dyDescent="0.3">
      <c r="A111" s="7">
        <f t="shared" si="4"/>
        <v>0</v>
      </c>
      <c r="B111" s="512"/>
      <c r="C111" s="513"/>
      <c r="D111" s="513"/>
      <c r="E111" s="513"/>
      <c r="F111" s="513"/>
      <c r="G111" s="513"/>
      <c r="H111" s="513"/>
      <c r="I111" s="513"/>
      <c r="J111" s="514"/>
    </row>
    <row r="112" spans="1:10" x14ac:dyDescent="0.3">
      <c r="A112" s="7">
        <f t="shared" si="4"/>
        <v>0</v>
      </c>
      <c r="B112" s="512"/>
      <c r="C112" s="513"/>
      <c r="D112" s="513"/>
      <c r="E112" s="513"/>
      <c r="F112" s="513"/>
      <c r="G112" s="513"/>
      <c r="H112" s="513"/>
      <c r="I112" s="513"/>
      <c r="J112" s="514"/>
    </row>
    <row r="113" spans="1:10" x14ac:dyDescent="0.3">
      <c r="A113" s="7">
        <f t="shared" si="4"/>
        <v>0</v>
      </c>
      <c r="B113" s="512"/>
      <c r="C113" s="513"/>
      <c r="D113" s="513"/>
      <c r="E113" s="513"/>
      <c r="F113" s="513"/>
      <c r="G113" s="513"/>
      <c r="H113" s="513"/>
      <c r="I113" s="513"/>
      <c r="J113" s="514"/>
    </row>
    <row r="114" spans="1:10" x14ac:dyDescent="0.3">
      <c r="A114" s="7">
        <f t="shared" si="4"/>
        <v>0</v>
      </c>
      <c r="B114" s="512"/>
      <c r="C114" s="513"/>
      <c r="D114" s="513"/>
      <c r="E114" s="513"/>
      <c r="F114" s="513"/>
      <c r="G114" s="513"/>
      <c r="H114" s="513"/>
      <c r="I114" s="513"/>
      <c r="J114" s="514"/>
    </row>
    <row r="115" spans="1:10" x14ac:dyDescent="0.3">
      <c r="A115" s="7">
        <f t="shared" si="4"/>
        <v>0</v>
      </c>
      <c r="B115" s="512"/>
      <c r="C115" s="513"/>
      <c r="D115" s="513"/>
      <c r="E115" s="513"/>
      <c r="F115" s="513"/>
      <c r="G115" s="513"/>
      <c r="H115" s="513"/>
      <c r="I115" s="513"/>
      <c r="J115" s="514"/>
    </row>
    <row r="116" spans="1:10" x14ac:dyDescent="0.3">
      <c r="A116" s="7">
        <f t="shared" si="4"/>
        <v>0</v>
      </c>
      <c r="B116" s="512"/>
      <c r="C116" s="513"/>
      <c r="D116" s="513"/>
      <c r="E116" s="513"/>
      <c r="F116" s="513"/>
      <c r="G116" s="513"/>
      <c r="H116" s="513"/>
      <c r="I116" s="513"/>
      <c r="J116" s="514"/>
    </row>
    <row r="117" spans="1:10" x14ac:dyDescent="0.3">
      <c r="A117" s="7">
        <f t="shared" si="4"/>
        <v>0</v>
      </c>
      <c r="B117" s="512"/>
      <c r="C117" s="513"/>
      <c r="D117" s="513"/>
      <c r="E117" s="513"/>
      <c r="F117" s="513"/>
      <c r="G117" s="513"/>
      <c r="H117" s="513"/>
      <c r="I117" s="513"/>
      <c r="J117" s="514"/>
    </row>
    <row r="118" spans="1:10" x14ac:dyDescent="0.3">
      <c r="A118" s="7">
        <f t="shared" si="4"/>
        <v>0</v>
      </c>
      <c r="B118" s="512"/>
      <c r="C118" s="513"/>
      <c r="D118" s="513"/>
      <c r="E118" s="513"/>
      <c r="F118" s="513"/>
      <c r="G118" s="513"/>
      <c r="H118" s="513"/>
      <c r="I118" s="513"/>
      <c r="J118" s="514"/>
    </row>
    <row r="119" spans="1:10" x14ac:dyDescent="0.3">
      <c r="A119" s="7">
        <f t="shared" si="4"/>
        <v>0</v>
      </c>
      <c r="B119" s="512"/>
      <c r="C119" s="513"/>
      <c r="D119" s="513"/>
      <c r="E119" s="513"/>
      <c r="F119" s="513"/>
      <c r="G119" s="513"/>
      <c r="H119" s="513"/>
      <c r="I119" s="513"/>
      <c r="J119" s="514"/>
    </row>
    <row r="120" spans="1:10" x14ac:dyDescent="0.3">
      <c r="A120" s="7">
        <f t="shared" si="4"/>
        <v>0</v>
      </c>
      <c r="B120" s="512"/>
      <c r="C120" s="513"/>
      <c r="D120" s="513"/>
      <c r="E120" s="513"/>
      <c r="F120" s="513"/>
      <c r="G120" s="513"/>
      <c r="H120" s="513"/>
      <c r="I120" s="513"/>
      <c r="J120" s="514"/>
    </row>
    <row r="121" spans="1:10" x14ac:dyDescent="0.3">
      <c r="A121" s="7">
        <f t="shared" si="4"/>
        <v>0</v>
      </c>
      <c r="B121" s="512"/>
      <c r="C121" s="513"/>
      <c r="D121" s="513"/>
      <c r="E121" s="513"/>
      <c r="F121" s="513"/>
      <c r="G121" s="513"/>
      <c r="H121" s="513"/>
      <c r="I121" s="513"/>
      <c r="J121" s="514"/>
    </row>
    <row r="122" spans="1:10" x14ac:dyDescent="0.3">
      <c r="A122" s="7">
        <f t="shared" si="4"/>
        <v>0</v>
      </c>
      <c r="B122" s="512"/>
      <c r="C122" s="513"/>
      <c r="D122" s="513"/>
      <c r="E122" s="513"/>
      <c r="F122" s="513"/>
      <c r="G122" s="513"/>
      <c r="H122" s="513"/>
      <c r="I122" s="513"/>
      <c r="J122" s="514"/>
    </row>
    <row r="123" spans="1:10" x14ac:dyDescent="0.3">
      <c r="A123" s="7">
        <f t="shared" si="4"/>
        <v>0</v>
      </c>
      <c r="B123" s="512"/>
      <c r="C123" s="513"/>
      <c r="D123" s="513"/>
      <c r="E123" s="513"/>
      <c r="F123" s="513"/>
      <c r="G123" s="513"/>
      <c r="H123" s="513"/>
      <c r="I123" s="513"/>
      <c r="J123" s="514"/>
    </row>
    <row r="124" spans="1:10" x14ac:dyDescent="0.3">
      <c r="A124" s="7">
        <f t="shared" si="4"/>
        <v>0</v>
      </c>
      <c r="B124" s="512"/>
      <c r="C124" s="513"/>
      <c r="D124" s="513"/>
      <c r="E124" s="513"/>
      <c r="F124" s="513"/>
      <c r="G124" s="513"/>
      <c r="H124" s="513"/>
      <c r="I124" s="513"/>
      <c r="J124" s="514"/>
    </row>
    <row r="125" spans="1:10" x14ac:dyDescent="0.3">
      <c r="A125" s="7">
        <f t="shared" si="4"/>
        <v>0</v>
      </c>
      <c r="B125" s="512"/>
      <c r="C125" s="513"/>
      <c r="D125" s="513"/>
      <c r="E125" s="513"/>
      <c r="F125" s="513"/>
      <c r="G125" s="513"/>
      <c r="H125" s="513"/>
      <c r="I125" s="513"/>
      <c r="J125" s="514"/>
    </row>
    <row r="126" spans="1:10" x14ac:dyDescent="0.3">
      <c r="A126" s="7">
        <f t="shared" si="4"/>
        <v>0</v>
      </c>
      <c r="B126" s="512"/>
      <c r="C126" s="513"/>
      <c r="D126" s="513"/>
      <c r="E126" s="513"/>
      <c r="F126" s="513"/>
      <c r="G126" s="513"/>
      <c r="H126" s="513"/>
      <c r="I126" s="513"/>
      <c r="J126" s="514"/>
    </row>
    <row r="127" spans="1:10" x14ac:dyDescent="0.3">
      <c r="A127" s="7">
        <f t="shared" si="4"/>
        <v>0</v>
      </c>
      <c r="B127" s="512"/>
      <c r="C127" s="513"/>
      <c r="D127" s="513"/>
      <c r="E127" s="513"/>
      <c r="F127" s="513"/>
      <c r="G127" s="513"/>
      <c r="H127" s="513"/>
      <c r="I127" s="513"/>
      <c r="J127" s="514"/>
    </row>
    <row r="128" spans="1:10" x14ac:dyDescent="0.3">
      <c r="A128" s="7">
        <f t="shared" si="4"/>
        <v>0</v>
      </c>
      <c r="B128" s="512"/>
      <c r="C128" s="513"/>
      <c r="D128" s="513"/>
      <c r="E128" s="513"/>
      <c r="F128" s="513"/>
      <c r="G128" s="513"/>
      <c r="H128" s="513"/>
      <c r="I128" s="513"/>
      <c r="J128" s="514"/>
    </row>
    <row r="129" spans="1:13" x14ac:dyDescent="0.3">
      <c r="A129" s="7">
        <f t="shared" si="4"/>
        <v>0</v>
      </c>
      <c r="B129" s="512"/>
      <c r="C129" s="513"/>
      <c r="D129" s="513"/>
      <c r="E129" s="513"/>
      <c r="F129" s="513"/>
      <c r="G129" s="513"/>
      <c r="H129" s="513"/>
      <c r="I129" s="513"/>
      <c r="J129" s="514"/>
    </row>
    <row r="130" spans="1:13" x14ac:dyDescent="0.3">
      <c r="A130" s="7">
        <f t="shared" si="4"/>
        <v>0</v>
      </c>
      <c r="B130" s="512"/>
      <c r="C130" s="513"/>
      <c r="D130" s="513"/>
      <c r="E130" s="513"/>
      <c r="F130" s="513"/>
      <c r="G130" s="513"/>
      <c r="H130" s="513"/>
      <c r="I130" s="513"/>
      <c r="J130" s="514"/>
    </row>
    <row r="131" spans="1:13" x14ac:dyDescent="0.3">
      <c r="A131" s="7">
        <f t="shared" si="4"/>
        <v>0</v>
      </c>
      <c r="B131" s="512"/>
      <c r="C131" s="513"/>
      <c r="D131" s="513"/>
      <c r="E131" s="513"/>
      <c r="F131" s="513"/>
      <c r="G131" s="513"/>
      <c r="H131" s="513"/>
      <c r="I131" s="513"/>
      <c r="J131" s="514"/>
    </row>
    <row r="132" spans="1:13" x14ac:dyDescent="0.3">
      <c r="A132" s="7">
        <f t="shared" si="4"/>
        <v>0</v>
      </c>
      <c r="B132" s="512"/>
      <c r="C132" s="513"/>
      <c r="D132" s="513"/>
      <c r="E132" s="513"/>
      <c r="F132" s="513"/>
      <c r="G132" s="513"/>
      <c r="H132" s="513"/>
      <c r="I132" s="513"/>
      <c r="J132" s="514"/>
    </row>
    <row r="133" spans="1:13" x14ac:dyDescent="0.3">
      <c r="A133" s="7">
        <f t="shared" si="4"/>
        <v>0</v>
      </c>
      <c r="B133" s="520"/>
      <c r="C133" s="521"/>
      <c r="D133" s="521"/>
      <c r="E133" s="521"/>
      <c r="F133" s="521"/>
      <c r="G133" s="521"/>
      <c r="H133" s="521"/>
      <c r="I133" s="521"/>
      <c r="J133" s="522"/>
    </row>
    <row r="134" spans="1:13" x14ac:dyDescent="0.3">
      <c r="A134" s="7">
        <f t="shared" si="4"/>
        <v>0</v>
      </c>
      <c r="B134" s="520"/>
      <c r="C134" s="521"/>
      <c r="D134" s="521"/>
      <c r="E134" s="521"/>
      <c r="F134" s="521"/>
      <c r="G134" s="521"/>
      <c r="H134" s="521"/>
      <c r="I134" s="521"/>
      <c r="J134" s="522"/>
    </row>
    <row r="135" spans="1:13" x14ac:dyDescent="0.3">
      <c r="A135" s="7">
        <f t="shared" si="4"/>
        <v>0</v>
      </c>
      <c r="B135" s="520"/>
      <c r="C135" s="521"/>
      <c r="D135" s="521"/>
      <c r="E135" s="521"/>
      <c r="F135" s="521"/>
      <c r="G135" s="521"/>
      <c r="H135" s="521"/>
      <c r="I135" s="521"/>
      <c r="J135" s="522"/>
    </row>
    <row r="136" spans="1:13" x14ac:dyDescent="0.3">
      <c r="A136" s="7">
        <f t="shared" si="4"/>
        <v>0</v>
      </c>
      <c r="B136" s="516"/>
      <c r="C136" s="517"/>
      <c r="D136" s="517"/>
      <c r="E136" s="517"/>
      <c r="F136" s="517"/>
      <c r="G136" s="517"/>
      <c r="H136" s="517"/>
      <c r="I136" s="517"/>
      <c r="J136" s="518"/>
    </row>
    <row r="139" spans="1:13" x14ac:dyDescent="0.3">
      <c r="K139" s="306" t="s">
        <v>47</v>
      </c>
      <c r="L139" s="306" t="s">
        <v>56</v>
      </c>
      <c r="M139" s="305" t="s">
        <v>49</v>
      </c>
    </row>
    <row r="140" spans="1:13" x14ac:dyDescent="0.3">
      <c r="A140" s="176" t="s">
        <v>4</v>
      </c>
      <c r="B140" s="107">
        <f>K140</f>
        <v>0</v>
      </c>
      <c r="K140" s="107">
        <f>F205-H205-J205</f>
        <v>0</v>
      </c>
      <c r="L140" s="107">
        <f>H205</f>
        <v>0</v>
      </c>
      <c r="M140" s="107">
        <f>J205</f>
        <v>0</v>
      </c>
    </row>
    <row r="141" spans="1:13" x14ac:dyDescent="0.3">
      <c r="E141" s="300" t="s">
        <v>71</v>
      </c>
      <c r="F141" s="301" t="s">
        <v>72</v>
      </c>
      <c r="G141" s="300" t="s">
        <v>73</v>
      </c>
    </row>
    <row r="142" spans="1:13" x14ac:dyDescent="0.3">
      <c r="E142" s="302">
        <v>0.2298</v>
      </c>
      <c r="F142" s="303">
        <v>16966</v>
      </c>
      <c r="G142" s="304">
        <v>1370</v>
      </c>
    </row>
    <row r="144" spans="1:13" s="94" customFormat="1" ht="48.75" customHeight="1" x14ac:dyDescent="0.3">
      <c r="A144" s="297" t="s">
        <v>68</v>
      </c>
      <c r="B144" s="298" t="s">
        <v>19</v>
      </c>
      <c r="C144" s="519" t="s">
        <v>74</v>
      </c>
      <c r="D144" s="519"/>
      <c r="E144" s="299" t="s">
        <v>353</v>
      </c>
      <c r="F144" s="297" t="s">
        <v>20</v>
      </c>
      <c r="G144" s="297" t="s">
        <v>14</v>
      </c>
      <c r="H144" s="297" t="s">
        <v>15</v>
      </c>
      <c r="I144" s="297" t="s">
        <v>16</v>
      </c>
      <c r="J144" s="297" t="s">
        <v>17</v>
      </c>
    </row>
    <row r="145" spans="1:10" x14ac:dyDescent="0.3">
      <c r="A145" s="7">
        <f t="shared" ref="A145:A163" si="5">A77</f>
        <v>0</v>
      </c>
      <c r="B145" s="351">
        <f>SUM(F12*E142)</f>
        <v>0</v>
      </c>
      <c r="C145" s="510">
        <f>SUM($F$142/12*D12*E12)</f>
        <v>0</v>
      </c>
      <c r="D145" s="511"/>
      <c r="E145" s="288">
        <f>SUM(G142/12*D12*E12)</f>
        <v>0</v>
      </c>
      <c r="F145" s="351">
        <f>SUM(B145+C145+E145)</f>
        <v>0</v>
      </c>
      <c r="G145" s="289">
        <f>G12</f>
        <v>0</v>
      </c>
      <c r="H145" s="283">
        <f>F145*G145</f>
        <v>0</v>
      </c>
      <c r="I145" s="289">
        <f>I12</f>
        <v>1</v>
      </c>
      <c r="J145" s="283">
        <f>F145*I145</f>
        <v>0</v>
      </c>
    </row>
    <row r="146" spans="1:10" x14ac:dyDescent="0.3">
      <c r="A146" s="7">
        <f t="shared" si="5"/>
        <v>0</v>
      </c>
      <c r="B146" s="351">
        <f>SUM(F13*E142)</f>
        <v>0</v>
      </c>
      <c r="C146" s="510">
        <f>F142*D13</f>
        <v>0</v>
      </c>
      <c r="D146" s="511"/>
      <c r="E146" s="288">
        <f>G142*D13</f>
        <v>0</v>
      </c>
      <c r="F146" s="361">
        <f>SUM(B146+C146+E146)</f>
        <v>0</v>
      </c>
      <c r="G146" s="289">
        <f t="shared" ref="G146:G204" si="6">G13</f>
        <v>0</v>
      </c>
      <c r="H146" s="283">
        <f>F146*G146</f>
        <v>0</v>
      </c>
      <c r="I146" s="289">
        <f t="shared" ref="I146:I204" si="7">I13</f>
        <v>0</v>
      </c>
      <c r="J146" s="283">
        <f t="shared" ref="J146:J204" si="8">F146*I146</f>
        <v>0</v>
      </c>
    </row>
    <row r="147" spans="1:10" x14ac:dyDescent="0.3">
      <c r="A147" s="7">
        <f t="shared" si="5"/>
        <v>0</v>
      </c>
      <c r="B147" s="351">
        <f>SUM(F14*E142)</f>
        <v>0</v>
      </c>
      <c r="C147" s="510">
        <f>F142*D14</f>
        <v>0</v>
      </c>
      <c r="D147" s="511"/>
      <c r="E147" s="288">
        <f>G142*D14</f>
        <v>0</v>
      </c>
      <c r="F147" s="361">
        <f t="shared" ref="F147:F204" si="9">SUM(B147+C147+E147)</f>
        <v>0</v>
      </c>
      <c r="G147" s="289">
        <f t="shared" si="6"/>
        <v>0</v>
      </c>
      <c r="H147" s="283">
        <f t="shared" ref="H147:H204" si="10">F147*G147</f>
        <v>0</v>
      </c>
      <c r="I147" s="289">
        <f t="shared" si="7"/>
        <v>0</v>
      </c>
      <c r="J147" s="283">
        <f t="shared" si="8"/>
        <v>0</v>
      </c>
    </row>
    <row r="148" spans="1:10" x14ac:dyDescent="0.3">
      <c r="A148" s="7">
        <f t="shared" si="5"/>
        <v>0</v>
      </c>
      <c r="B148" s="351">
        <f>SUM(F15*E142)</f>
        <v>0</v>
      </c>
      <c r="C148" s="510">
        <f>F142*D15</f>
        <v>0</v>
      </c>
      <c r="D148" s="511"/>
      <c r="E148" s="288">
        <f>G142*D15</f>
        <v>0</v>
      </c>
      <c r="F148" s="361">
        <f t="shared" si="9"/>
        <v>0</v>
      </c>
      <c r="G148" s="289">
        <f t="shared" si="6"/>
        <v>0</v>
      </c>
      <c r="H148" s="283">
        <f t="shared" si="10"/>
        <v>0</v>
      </c>
      <c r="I148" s="289">
        <f t="shared" si="7"/>
        <v>0</v>
      </c>
      <c r="J148" s="283">
        <f t="shared" si="8"/>
        <v>0</v>
      </c>
    </row>
    <row r="149" spans="1:10" x14ac:dyDescent="0.3">
      <c r="A149" s="7">
        <f t="shared" si="5"/>
        <v>0</v>
      </c>
      <c r="B149" s="351">
        <f>SUM(F16*E142)</f>
        <v>0</v>
      </c>
      <c r="C149" s="510">
        <f>F142*D16</f>
        <v>0</v>
      </c>
      <c r="D149" s="511"/>
      <c r="E149" s="288">
        <f>G142*D16</f>
        <v>0</v>
      </c>
      <c r="F149" s="362">
        <f t="shared" si="9"/>
        <v>0</v>
      </c>
      <c r="G149" s="289">
        <f t="shared" si="6"/>
        <v>0</v>
      </c>
      <c r="H149" s="283">
        <f t="shared" si="10"/>
        <v>0</v>
      </c>
      <c r="I149" s="289">
        <f t="shared" si="7"/>
        <v>0</v>
      </c>
      <c r="J149" s="283">
        <f t="shared" si="8"/>
        <v>0</v>
      </c>
    </row>
    <row r="150" spans="1:10" x14ac:dyDescent="0.3">
      <c r="A150" s="7">
        <f t="shared" si="5"/>
        <v>0</v>
      </c>
      <c r="B150" s="351">
        <f>SUM(F17*E142)</f>
        <v>0</v>
      </c>
      <c r="C150" s="510">
        <f>F142*D17</f>
        <v>0</v>
      </c>
      <c r="D150" s="511"/>
      <c r="E150" s="288">
        <f>G142*D17</f>
        <v>0</v>
      </c>
      <c r="F150" s="361">
        <f t="shared" si="9"/>
        <v>0</v>
      </c>
      <c r="G150" s="289">
        <f t="shared" si="6"/>
        <v>0</v>
      </c>
      <c r="H150" s="283">
        <f t="shared" si="10"/>
        <v>0</v>
      </c>
      <c r="I150" s="289">
        <f t="shared" si="7"/>
        <v>0</v>
      </c>
      <c r="J150" s="283">
        <f t="shared" si="8"/>
        <v>0</v>
      </c>
    </row>
    <row r="151" spans="1:10" x14ac:dyDescent="0.3">
      <c r="A151" s="7">
        <f t="shared" si="5"/>
        <v>0</v>
      </c>
      <c r="B151" s="351">
        <f>SUM(F18*E142)</f>
        <v>0</v>
      </c>
      <c r="C151" s="510">
        <f>F142*D18</f>
        <v>0</v>
      </c>
      <c r="D151" s="511"/>
      <c r="E151" s="288">
        <f>G142*D18</f>
        <v>0</v>
      </c>
      <c r="F151" s="361">
        <f t="shared" si="9"/>
        <v>0</v>
      </c>
      <c r="G151" s="289">
        <f t="shared" si="6"/>
        <v>0</v>
      </c>
      <c r="H151" s="283">
        <f t="shared" si="10"/>
        <v>0</v>
      </c>
      <c r="I151" s="289">
        <f t="shared" si="7"/>
        <v>0</v>
      </c>
      <c r="J151" s="283">
        <f t="shared" si="8"/>
        <v>0</v>
      </c>
    </row>
    <row r="152" spans="1:10" x14ac:dyDescent="0.3">
      <c r="A152" s="7">
        <f t="shared" si="5"/>
        <v>0</v>
      </c>
      <c r="B152" s="351">
        <f>SUM(F19*E142)</f>
        <v>0</v>
      </c>
      <c r="C152" s="510">
        <f>F142*D19</f>
        <v>0</v>
      </c>
      <c r="D152" s="511"/>
      <c r="E152" s="288">
        <f>G142*D19</f>
        <v>0</v>
      </c>
      <c r="F152" s="361">
        <f t="shared" si="9"/>
        <v>0</v>
      </c>
      <c r="G152" s="289">
        <f t="shared" si="6"/>
        <v>0</v>
      </c>
      <c r="H152" s="283">
        <f t="shared" si="10"/>
        <v>0</v>
      </c>
      <c r="I152" s="289">
        <f t="shared" si="7"/>
        <v>0</v>
      </c>
      <c r="J152" s="283">
        <f t="shared" si="8"/>
        <v>0</v>
      </c>
    </row>
    <row r="153" spans="1:10" x14ac:dyDescent="0.3">
      <c r="A153" s="7">
        <f t="shared" si="5"/>
        <v>0</v>
      </c>
      <c r="B153" s="351">
        <f>SUM(F20*E142)</f>
        <v>0</v>
      </c>
      <c r="C153" s="510">
        <f>F142*D20</f>
        <v>0</v>
      </c>
      <c r="D153" s="511"/>
      <c r="E153" s="288">
        <f>G142*D20</f>
        <v>0</v>
      </c>
      <c r="F153" s="361">
        <f t="shared" si="9"/>
        <v>0</v>
      </c>
      <c r="G153" s="289">
        <f t="shared" si="6"/>
        <v>0</v>
      </c>
      <c r="H153" s="283">
        <f t="shared" si="10"/>
        <v>0</v>
      </c>
      <c r="I153" s="289">
        <f t="shared" si="7"/>
        <v>0</v>
      </c>
      <c r="J153" s="283">
        <f t="shared" si="8"/>
        <v>0</v>
      </c>
    </row>
    <row r="154" spans="1:10" x14ac:dyDescent="0.3">
      <c r="A154" s="7">
        <f t="shared" si="5"/>
        <v>0</v>
      </c>
      <c r="B154" s="351">
        <f>SUM(F21*E142)</f>
        <v>0</v>
      </c>
      <c r="C154" s="510">
        <f>F142*D21</f>
        <v>0</v>
      </c>
      <c r="D154" s="511"/>
      <c r="E154" s="288">
        <f>G142*D21</f>
        <v>0</v>
      </c>
      <c r="F154" s="361">
        <f t="shared" si="9"/>
        <v>0</v>
      </c>
      <c r="G154" s="289">
        <f t="shared" si="6"/>
        <v>0</v>
      </c>
      <c r="H154" s="283">
        <f t="shared" si="10"/>
        <v>0</v>
      </c>
      <c r="I154" s="289">
        <f t="shared" si="7"/>
        <v>0</v>
      </c>
      <c r="J154" s="283">
        <f t="shared" si="8"/>
        <v>0</v>
      </c>
    </row>
    <row r="155" spans="1:10" x14ac:dyDescent="0.3">
      <c r="A155" s="7">
        <f t="shared" si="5"/>
        <v>0</v>
      </c>
      <c r="B155" s="351">
        <f>SUM(F22*E142)</f>
        <v>0</v>
      </c>
      <c r="C155" s="510">
        <f>F142*D22</f>
        <v>0</v>
      </c>
      <c r="D155" s="511"/>
      <c r="E155" s="288">
        <f>G142*D22</f>
        <v>0</v>
      </c>
      <c r="F155" s="361">
        <f t="shared" si="9"/>
        <v>0</v>
      </c>
      <c r="G155" s="289">
        <f t="shared" si="6"/>
        <v>0</v>
      </c>
      <c r="H155" s="283">
        <f t="shared" si="10"/>
        <v>0</v>
      </c>
      <c r="I155" s="289">
        <f t="shared" si="7"/>
        <v>0</v>
      </c>
      <c r="J155" s="283">
        <f t="shared" si="8"/>
        <v>0</v>
      </c>
    </row>
    <row r="156" spans="1:10" x14ac:dyDescent="0.3">
      <c r="A156" s="7">
        <f t="shared" si="5"/>
        <v>0</v>
      </c>
      <c r="B156" s="351">
        <f>SUM(F23*E142)</f>
        <v>0</v>
      </c>
      <c r="C156" s="510">
        <f>F142*D23</f>
        <v>0</v>
      </c>
      <c r="D156" s="511"/>
      <c r="E156" s="288">
        <f>G142*D23</f>
        <v>0</v>
      </c>
      <c r="F156" s="361">
        <f t="shared" si="9"/>
        <v>0</v>
      </c>
      <c r="G156" s="289">
        <f t="shared" si="6"/>
        <v>0</v>
      </c>
      <c r="H156" s="283">
        <f t="shared" si="10"/>
        <v>0</v>
      </c>
      <c r="I156" s="289">
        <f t="shared" si="7"/>
        <v>0</v>
      </c>
      <c r="J156" s="283">
        <f t="shared" si="8"/>
        <v>0</v>
      </c>
    </row>
    <row r="157" spans="1:10" x14ac:dyDescent="0.3">
      <c r="A157" s="7">
        <f t="shared" si="5"/>
        <v>0</v>
      </c>
      <c r="B157" s="351">
        <f>SUM(F24*E142)</f>
        <v>0</v>
      </c>
      <c r="C157" s="510">
        <f>F142*D24</f>
        <v>0</v>
      </c>
      <c r="D157" s="511"/>
      <c r="E157" s="288">
        <f>G142*D24</f>
        <v>0</v>
      </c>
      <c r="F157" s="361">
        <f t="shared" si="9"/>
        <v>0</v>
      </c>
      <c r="G157" s="289">
        <f t="shared" si="6"/>
        <v>0</v>
      </c>
      <c r="H157" s="283">
        <f t="shared" si="10"/>
        <v>0</v>
      </c>
      <c r="I157" s="289">
        <f t="shared" si="7"/>
        <v>0</v>
      </c>
      <c r="J157" s="283">
        <f t="shared" si="8"/>
        <v>0</v>
      </c>
    </row>
    <row r="158" spans="1:10" x14ac:dyDescent="0.3">
      <c r="A158" s="7">
        <f t="shared" si="5"/>
        <v>0</v>
      </c>
      <c r="B158" s="351">
        <f>SUM(F25*E142)</f>
        <v>0</v>
      </c>
      <c r="C158" s="510">
        <f>F142*D25</f>
        <v>0</v>
      </c>
      <c r="D158" s="511"/>
      <c r="E158" s="288">
        <f>G142*D25</f>
        <v>0</v>
      </c>
      <c r="F158" s="361">
        <f t="shared" si="9"/>
        <v>0</v>
      </c>
      <c r="G158" s="289">
        <f t="shared" si="6"/>
        <v>0</v>
      </c>
      <c r="H158" s="283">
        <f t="shared" si="10"/>
        <v>0</v>
      </c>
      <c r="I158" s="289">
        <f t="shared" si="7"/>
        <v>0</v>
      </c>
      <c r="J158" s="283">
        <f t="shared" si="8"/>
        <v>0</v>
      </c>
    </row>
    <row r="159" spans="1:10" x14ac:dyDescent="0.3">
      <c r="A159" s="7">
        <f t="shared" si="5"/>
        <v>0</v>
      </c>
      <c r="B159" s="351">
        <f>SUM(F26*E142)</f>
        <v>0</v>
      </c>
      <c r="C159" s="510">
        <f>F142*D26</f>
        <v>0</v>
      </c>
      <c r="D159" s="511"/>
      <c r="E159" s="288">
        <f>G142*D26</f>
        <v>0</v>
      </c>
      <c r="F159" s="361">
        <f t="shared" si="9"/>
        <v>0</v>
      </c>
      <c r="G159" s="289">
        <f t="shared" si="6"/>
        <v>0</v>
      </c>
      <c r="H159" s="283">
        <f t="shared" si="10"/>
        <v>0</v>
      </c>
      <c r="I159" s="289">
        <f t="shared" si="7"/>
        <v>0</v>
      </c>
      <c r="J159" s="283">
        <f t="shared" si="8"/>
        <v>0</v>
      </c>
    </row>
    <row r="160" spans="1:10" x14ac:dyDescent="0.3">
      <c r="A160" s="7">
        <f t="shared" si="5"/>
        <v>0</v>
      </c>
      <c r="B160" s="351">
        <f>SUM(F27*E142)</f>
        <v>0</v>
      </c>
      <c r="C160" s="510">
        <f>F142*D27</f>
        <v>0</v>
      </c>
      <c r="D160" s="511"/>
      <c r="E160" s="288">
        <f>G142*D27</f>
        <v>0</v>
      </c>
      <c r="F160" s="361">
        <f t="shared" si="9"/>
        <v>0</v>
      </c>
      <c r="G160" s="289">
        <f t="shared" si="6"/>
        <v>0</v>
      </c>
      <c r="H160" s="283">
        <f t="shared" si="10"/>
        <v>0</v>
      </c>
      <c r="I160" s="289">
        <f t="shared" si="7"/>
        <v>0</v>
      </c>
      <c r="J160" s="283">
        <f t="shared" si="8"/>
        <v>0</v>
      </c>
    </row>
    <row r="161" spans="1:10" x14ac:dyDescent="0.3">
      <c r="A161" s="7">
        <f t="shared" si="5"/>
        <v>0</v>
      </c>
      <c r="B161" s="351">
        <f>SUM(F28*E142)</f>
        <v>0</v>
      </c>
      <c r="C161" s="510">
        <f>F142*D28</f>
        <v>0</v>
      </c>
      <c r="D161" s="511"/>
      <c r="E161" s="288">
        <f>G142*D28</f>
        <v>0</v>
      </c>
      <c r="F161" s="361">
        <f t="shared" si="9"/>
        <v>0</v>
      </c>
      <c r="G161" s="289">
        <f t="shared" si="6"/>
        <v>0</v>
      </c>
      <c r="H161" s="283">
        <f t="shared" si="10"/>
        <v>0</v>
      </c>
      <c r="I161" s="289">
        <f t="shared" si="7"/>
        <v>0</v>
      </c>
      <c r="J161" s="283">
        <f t="shared" si="8"/>
        <v>0</v>
      </c>
    </row>
    <row r="162" spans="1:10" x14ac:dyDescent="0.3">
      <c r="A162" s="7">
        <f t="shared" si="5"/>
        <v>0</v>
      </c>
      <c r="B162" s="351">
        <f>SUM(F29*E142)</f>
        <v>0</v>
      </c>
      <c r="C162" s="510">
        <f>F142*D29</f>
        <v>0</v>
      </c>
      <c r="D162" s="511"/>
      <c r="E162" s="288">
        <f>G142*D29</f>
        <v>0</v>
      </c>
      <c r="F162" s="361">
        <f t="shared" si="9"/>
        <v>0</v>
      </c>
      <c r="G162" s="289">
        <f t="shared" si="6"/>
        <v>0</v>
      </c>
      <c r="H162" s="283">
        <f t="shared" si="10"/>
        <v>0</v>
      </c>
      <c r="I162" s="289">
        <f t="shared" si="7"/>
        <v>0</v>
      </c>
      <c r="J162" s="283">
        <f t="shared" si="8"/>
        <v>0</v>
      </c>
    </row>
    <row r="163" spans="1:10" x14ac:dyDescent="0.3">
      <c r="A163" s="7">
        <f t="shared" si="5"/>
        <v>0</v>
      </c>
      <c r="B163" s="351">
        <f>SUM(F30*E142)</f>
        <v>0</v>
      </c>
      <c r="C163" s="510">
        <f>F142*D30</f>
        <v>0</v>
      </c>
      <c r="D163" s="511"/>
      <c r="E163" s="288">
        <f>G142*D30</f>
        <v>0</v>
      </c>
      <c r="F163" s="361">
        <f t="shared" si="9"/>
        <v>0</v>
      </c>
      <c r="G163" s="289">
        <f t="shared" si="6"/>
        <v>0</v>
      </c>
      <c r="H163" s="283">
        <f t="shared" si="10"/>
        <v>0</v>
      </c>
      <c r="I163" s="289">
        <f t="shared" si="7"/>
        <v>0</v>
      </c>
      <c r="J163" s="283">
        <f t="shared" si="8"/>
        <v>0</v>
      </c>
    </row>
    <row r="164" spans="1:10" x14ac:dyDescent="0.3">
      <c r="A164" s="7">
        <f t="shared" ref="A164:A177" si="11">A96</f>
        <v>0</v>
      </c>
      <c r="B164" s="351">
        <f>SUM(F31*E142)</f>
        <v>0</v>
      </c>
      <c r="C164" s="510">
        <f>F142*D31</f>
        <v>0</v>
      </c>
      <c r="D164" s="511"/>
      <c r="E164" s="288">
        <f>G142*D31</f>
        <v>0</v>
      </c>
      <c r="F164" s="361">
        <f t="shared" si="9"/>
        <v>0</v>
      </c>
      <c r="G164" s="289">
        <f t="shared" si="6"/>
        <v>0</v>
      </c>
      <c r="H164" s="283">
        <f t="shared" si="10"/>
        <v>0</v>
      </c>
      <c r="I164" s="289">
        <f t="shared" si="7"/>
        <v>0</v>
      </c>
      <c r="J164" s="283">
        <f t="shared" si="8"/>
        <v>0</v>
      </c>
    </row>
    <row r="165" spans="1:10" x14ac:dyDescent="0.3">
      <c r="A165" s="7">
        <f t="shared" si="11"/>
        <v>0</v>
      </c>
      <c r="B165" s="351">
        <f>SUM(F32*E142)</f>
        <v>0</v>
      </c>
      <c r="C165" s="510">
        <f>F142*D32</f>
        <v>0</v>
      </c>
      <c r="D165" s="511"/>
      <c r="E165" s="288">
        <f>G142*D32</f>
        <v>0</v>
      </c>
      <c r="F165" s="361">
        <f t="shared" si="9"/>
        <v>0</v>
      </c>
      <c r="G165" s="289">
        <f t="shared" si="6"/>
        <v>0</v>
      </c>
      <c r="H165" s="283">
        <f t="shared" si="10"/>
        <v>0</v>
      </c>
      <c r="I165" s="289">
        <f t="shared" si="7"/>
        <v>0</v>
      </c>
      <c r="J165" s="283">
        <f t="shared" si="8"/>
        <v>0</v>
      </c>
    </row>
    <row r="166" spans="1:10" s="94" customFormat="1" x14ac:dyDescent="0.3">
      <c r="A166" s="7">
        <f t="shared" si="11"/>
        <v>0</v>
      </c>
      <c r="B166" s="351">
        <f>SUM(F33*E142)</f>
        <v>0</v>
      </c>
      <c r="C166" s="510">
        <f>F142*D33</f>
        <v>0</v>
      </c>
      <c r="D166" s="511"/>
      <c r="E166" s="288">
        <f>G142*D33</f>
        <v>0</v>
      </c>
      <c r="F166" s="363">
        <f t="shared" si="9"/>
        <v>0</v>
      </c>
      <c r="G166" s="289">
        <f t="shared" si="6"/>
        <v>0</v>
      </c>
      <c r="H166" s="283">
        <f t="shared" si="10"/>
        <v>0</v>
      </c>
      <c r="I166" s="289">
        <f t="shared" si="7"/>
        <v>0</v>
      </c>
      <c r="J166" s="283">
        <f t="shared" si="8"/>
        <v>0</v>
      </c>
    </row>
    <row r="167" spans="1:10" s="94" customFormat="1" x14ac:dyDescent="0.3">
      <c r="A167" s="7">
        <f t="shared" si="11"/>
        <v>0</v>
      </c>
      <c r="B167" s="351">
        <f>SUM(F34*E142)</f>
        <v>0</v>
      </c>
      <c r="C167" s="510">
        <f>F142*D34</f>
        <v>0</v>
      </c>
      <c r="D167" s="511"/>
      <c r="E167" s="288">
        <f>G142*D34</f>
        <v>0</v>
      </c>
      <c r="F167" s="363">
        <f t="shared" si="9"/>
        <v>0</v>
      </c>
      <c r="G167" s="289">
        <f t="shared" si="6"/>
        <v>0</v>
      </c>
      <c r="H167" s="283">
        <f t="shared" si="10"/>
        <v>0</v>
      </c>
      <c r="I167" s="289">
        <f t="shared" si="7"/>
        <v>0</v>
      </c>
      <c r="J167" s="283">
        <f t="shared" si="8"/>
        <v>0</v>
      </c>
    </row>
    <row r="168" spans="1:10" s="94" customFormat="1" x14ac:dyDescent="0.3">
      <c r="A168" s="7">
        <f t="shared" si="11"/>
        <v>0</v>
      </c>
      <c r="B168" s="351">
        <f>SUM(F35*E142)</f>
        <v>0</v>
      </c>
      <c r="C168" s="510">
        <f>F142*D35</f>
        <v>0</v>
      </c>
      <c r="D168" s="511"/>
      <c r="E168" s="288">
        <f>G142*D35</f>
        <v>0</v>
      </c>
      <c r="F168" s="363">
        <f t="shared" si="9"/>
        <v>0</v>
      </c>
      <c r="G168" s="289">
        <f t="shared" si="6"/>
        <v>0</v>
      </c>
      <c r="H168" s="283">
        <f t="shared" si="10"/>
        <v>0</v>
      </c>
      <c r="I168" s="289">
        <f t="shared" si="7"/>
        <v>0</v>
      </c>
      <c r="J168" s="283">
        <f t="shared" si="8"/>
        <v>0</v>
      </c>
    </row>
    <row r="169" spans="1:10" s="94" customFormat="1" x14ac:dyDescent="0.3">
      <c r="A169" s="7">
        <f t="shared" si="11"/>
        <v>0</v>
      </c>
      <c r="B169" s="351">
        <f>SUM(F36*E142)</f>
        <v>0</v>
      </c>
      <c r="C169" s="510">
        <f>F142*D36</f>
        <v>0</v>
      </c>
      <c r="D169" s="511"/>
      <c r="E169" s="288">
        <f>G142*D36</f>
        <v>0</v>
      </c>
      <c r="F169" s="363">
        <f t="shared" si="9"/>
        <v>0</v>
      </c>
      <c r="G169" s="289">
        <f t="shared" si="6"/>
        <v>0</v>
      </c>
      <c r="H169" s="283">
        <f t="shared" si="10"/>
        <v>0</v>
      </c>
      <c r="I169" s="289">
        <f t="shared" si="7"/>
        <v>0</v>
      </c>
      <c r="J169" s="283">
        <f t="shared" si="8"/>
        <v>0</v>
      </c>
    </row>
    <row r="170" spans="1:10" x14ac:dyDescent="0.3">
      <c r="A170" s="7">
        <f t="shared" si="11"/>
        <v>0</v>
      </c>
      <c r="B170" s="351">
        <f>SUM(F37*E142)</f>
        <v>0</v>
      </c>
      <c r="C170" s="510">
        <f>F142*D37</f>
        <v>0</v>
      </c>
      <c r="D170" s="511"/>
      <c r="E170" s="288">
        <f>G142*D37</f>
        <v>0</v>
      </c>
      <c r="F170" s="361">
        <f t="shared" si="9"/>
        <v>0</v>
      </c>
      <c r="G170" s="289">
        <f t="shared" si="6"/>
        <v>0</v>
      </c>
      <c r="H170" s="283">
        <f t="shared" si="10"/>
        <v>0</v>
      </c>
      <c r="I170" s="289">
        <f t="shared" si="7"/>
        <v>0</v>
      </c>
      <c r="J170" s="283">
        <f t="shared" si="8"/>
        <v>0</v>
      </c>
    </row>
    <row r="171" spans="1:10" x14ac:dyDescent="0.3">
      <c r="A171" s="7">
        <f t="shared" si="11"/>
        <v>0</v>
      </c>
      <c r="B171" s="351">
        <f>SUM(F38*E142)</f>
        <v>0</v>
      </c>
      <c r="C171" s="510">
        <f>F142*D38</f>
        <v>0</v>
      </c>
      <c r="D171" s="511"/>
      <c r="E171" s="288">
        <f>G142*D38</f>
        <v>0</v>
      </c>
      <c r="F171" s="361">
        <f t="shared" si="9"/>
        <v>0</v>
      </c>
      <c r="G171" s="289">
        <f t="shared" si="6"/>
        <v>0</v>
      </c>
      <c r="H171" s="283">
        <f t="shared" si="10"/>
        <v>0</v>
      </c>
      <c r="I171" s="289">
        <f t="shared" si="7"/>
        <v>0</v>
      </c>
      <c r="J171" s="283">
        <f t="shared" si="8"/>
        <v>0</v>
      </c>
    </row>
    <row r="172" spans="1:10" x14ac:dyDescent="0.3">
      <c r="A172" s="7">
        <f t="shared" si="11"/>
        <v>0</v>
      </c>
      <c r="B172" s="351">
        <f>SUM(F39*E142)</f>
        <v>0</v>
      </c>
      <c r="C172" s="510">
        <f>F142*D39</f>
        <v>0</v>
      </c>
      <c r="D172" s="511"/>
      <c r="E172" s="288">
        <f>G142*D39</f>
        <v>0</v>
      </c>
      <c r="F172" s="361">
        <f t="shared" si="9"/>
        <v>0</v>
      </c>
      <c r="G172" s="289">
        <f t="shared" si="6"/>
        <v>0</v>
      </c>
      <c r="H172" s="283">
        <f t="shared" si="10"/>
        <v>0</v>
      </c>
      <c r="I172" s="289">
        <f t="shared" si="7"/>
        <v>0</v>
      </c>
      <c r="J172" s="283">
        <f t="shared" si="8"/>
        <v>0</v>
      </c>
    </row>
    <row r="173" spans="1:10" x14ac:dyDescent="0.3">
      <c r="A173" s="7">
        <f t="shared" si="11"/>
        <v>0</v>
      </c>
      <c r="B173" s="351">
        <f>SUM(F40*E142)</f>
        <v>0</v>
      </c>
      <c r="C173" s="510">
        <f>F142*D40</f>
        <v>0</v>
      </c>
      <c r="D173" s="511"/>
      <c r="E173" s="288">
        <f>G142*D40</f>
        <v>0</v>
      </c>
      <c r="F173" s="361">
        <f t="shared" si="9"/>
        <v>0</v>
      </c>
      <c r="G173" s="289">
        <f t="shared" si="6"/>
        <v>0</v>
      </c>
      <c r="H173" s="283">
        <f t="shared" si="10"/>
        <v>0</v>
      </c>
      <c r="I173" s="289">
        <f t="shared" si="7"/>
        <v>0</v>
      </c>
      <c r="J173" s="283">
        <f t="shared" si="8"/>
        <v>0</v>
      </c>
    </row>
    <row r="174" spans="1:10" x14ac:dyDescent="0.3">
      <c r="A174" s="7">
        <f t="shared" si="11"/>
        <v>0</v>
      </c>
      <c r="B174" s="351">
        <f>SUM(F41*E142)</f>
        <v>0</v>
      </c>
      <c r="C174" s="510">
        <f>F142*D41</f>
        <v>0</v>
      </c>
      <c r="D174" s="511"/>
      <c r="E174" s="288">
        <f>G142*D41</f>
        <v>0</v>
      </c>
      <c r="F174" s="361">
        <f t="shared" si="9"/>
        <v>0</v>
      </c>
      <c r="G174" s="289">
        <f t="shared" si="6"/>
        <v>0</v>
      </c>
      <c r="H174" s="283">
        <f t="shared" si="10"/>
        <v>0</v>
      </c>
      <c r="I174" s="289">
        <f t="shared" si="7"/>
        <v>0</v>
      </c>
      <c r="J174" s="283">
        <f t="shared" si="8"/>
        <v>0</v>
      </c>
    </row>
    <row r="175" spans="1:10" x14ac:dyDescent="0.3">
      <c r="A175" s="7">
        <f t="shared" si="11"/>
        <v>0</v>
      </c>
      <c r="B175" s="351">
        <f>SUM(F42*E142)</f>
        <v>0</v>
      </c>
      <c r="C175" s="510">
        <f>F142*D42</f>
        <v>0</v>
      </c>
      <c r="D175" s="511"/>
      <c r="E175" s="288">
        <f>G142*D42</f>
        <v>0</v>
      </c>
      <c r="F175" s="361">
        <f t="shared" si="9"/>
        <v>0</v>
      </c>
      <c r="G175" s="289">
        <f t="shared" si="6"/>
        <v>0</v>
      </c>
      <c r="H175" s="283">
        <f t="shared" si="10"/>
        <v>0</v>
      </c>
      <c r="I175" s="289">
        <f t="shared" si="7"/>
        <v>0</v>
      </c>
      <c r="J175" s="283">
        <f t="shared" si="8"/>
        <v>0</v>
      </c>
    </row>
    <row r="176" spans="1:10" x14ac:dyDescent="0.3">
      <c r="A176" s="7">
        <f t="shared" si="11"/>
        <v>0</v>
      </c>
      <c r="B176" s="351">
        <f>SUM(F43*E142)</f>
        <v>0</v>
      </c>
      <c r="C176" s="510">
        <f>F142*D43</f>
        <v>0</v>
      </c>
      <c r="D176" s="511"/>
      <c r="E176" s="288">
        <f>G142*D43</f>
        <v>0</v>
      </c>
      <c r="F176" s="361">
        <f t="shared" si="9"/>
        <v>0</v>
      </c>
      <c r="G176" s="289">
        <f t="shared" si="6"/>
        <v>0</v>
      </c>
      <c r="H176" s="283">
        <f t="shared" si="10"/>
        <v>0</v>
      </c>
      <c r="I176" s="289">
        <f t="shared" si="7"/>
        <v>0</v>
      </c>
      <c r="J176" s="283">
        <f t="shared" si="8"/>
        <v>0</v>
      </c>
    </row>
    <row r="177" spans="1:10" x14ac:dyDescent="0.3">
      <c r="A177" s="7">
        <f t="shared" si="11"/>
        <v>0</v>
      </c>
      <c r="B177" s="351">
        <f>SUM(F44*E142)</f>
        <v>0</v>
      </c>
      <c r="C177" s="510">
        <f>F142*D44</f>
        <v>0</v>
      </c>
      <c r="D177" s="511"/>
      <c r="E177" s="288">
        <f>G142*D44</f>
        <v>0</v>
      </c>
      <c r="F177" s="361">
        <f t="shared" si="9"/>
        <v>0</v>
      </c>
      <c r="G177" s="289">
        <f t="shared" si="6"/>
        <v>0</v>
      </c>
      <c r="H177" s="283">
        <f t="shared" si="10"/>
        <v>0</v>
      </c>
      <c r="I177" s="289">
        <f t="shared" si="7"/>
        <v>0</v>
      </c>
      <c r="J177" s="283">
        <f t="shared" si="8"/>
        <v>0</v>
      </c>
    </row>
    <row r="178" spans="1:10" x14ac:dyDescent="0.3">
      <c r="A178" s="7">
        <f>-A110</f>
        <v>0</v>
      </c>
      <c r="B178" s="351">
        <f>SUM(F45*E142)</f>
        <v>0</v>
      </c>
      <c r="C178" s="510">
        <f>F142*D45</f>
        <v>0</v>
      </c>
      <c r="D178" s="511"/>
      <c r="E178" s="288">
        <f>G142*D45</f>
        <v>0</v>
      </c>
      <c r="F178" s="361">
        <f t="shared" si="9"/>
        <v>0</v>
      </c>
      <c r="G178" s="289">
        <f t="shared" si="6"/>
        <v>0</v>
      </c>
      <c r="H178" s="283">
        <f t="shared" si="10"/>
        <v>0</v>
      </c>
      <c r="I178" s="289">
        <f t="shared" si="7"/>
        <v>0</v>
      </c>
      <c r="J178" s="283">
        <f t="shared" si="8"/>
        <v>0</v>
      </c>
    </row>
    <row r="179" spans="1:10" x14ac:dyDescent="0.3">
      <c r="A179" s="7">
        <f t="shared" ref="A179:A202" si="12">A111</f>
        <v>0</v>
      </c>
      <c r="B179" s="351">
        <f>SUM(F46*E142)</f>
        <v>0</v>
      </c>
      <c r="C179" s="510">
        <f>F142*D46</f>
        <v>0</v>
      </c>
      <c r="D179" s="511"/>
      <c r="E179" s="288">
        <f>G142*D46</f>
        <v>0</v>
      </c>
      <c r="F179" s="361">
        <f t="shared" si="9"/>
        <v>0</v>
      </c>
      <c r="G179" s="289">
        <f t="shared" si="6"/>
        <v>0</v>
      </c>
      <c r="H179" s="283">
        <f t="shared" si="10"/>
        <v>0</v>
      </c>
      <c r="I179" s="289">
        <f t="shared" si="7"/>
        <v>0</v>
      </c>
      <c r="J179" s="283">
        <f t="shared" si="8"/>
        <v>0</v>
      </c>
    </row>
    <row r="180" spans="1:10" x14ac:dyDescent="0.3">
      <c r="A180" s="7">
        <f t="shared" si="12"/>
        <v>0</v>
      </c>
      <c r="B180" s="351">
        <f>SUM(F47*E142)</f>
        <v>0</v>
      </c>
      <c r="C180" s="510">
        <f>F142*D47</f>
        <v>0</v>
      </c>
      <c r="D180" s="511"/>
      <c r="E180" s="288">
        <f>G142*D47</f>
        <v>0</v>
      </c>
      <c r="F180" s="361">
        <f t="shared" si="9"/>
        <v>0</v>
      </c>
      <c r="G180" s="289">
        <f t="shared" si="6"/>
        <v>0</v>
      </c>
      <c r="H180" s="283">
        <f t="shared" si="10"/>
        <v>0</v>
      </c>
      <c r="I180" s="289">
        <f t="shared" si="7"/>
        <v>0</v>
      </c>
      <c r="J180" s="283">
        <f t="shared" si="8"/>
        <v>0</v>
      </c>
    </row>
    <row r="181" spans="1:10" x14ac:dyDescent="0.3">
      <c r="A181" s="7">
        <f t="shared" si="12"/>
        <v>0</v>
      </c>
      <c r="B181" s="351">
        <f>SUM(F48*E142)</f>
        <v>0</v>
      </c>
      <c r="C181" s="510">
        <f>F142*D48</f>
        <v>0</v>
      </c>
      <c r="D181" s="511"/>
      <c r="E181" s="288">
        <f>G142*D48</f>
        <v>0</v>
      </c>
      <c r="F181" s="361">
        <f t="shared" si="9"/>
        <v>0</v>
      </c>
      <c r="G181" s="289">
        <f t="shared" si="6"/>
        <v>0</v>
      </c>
      <c r="H181" s="283">
        <f t="shared" si="10"/>
        <v>0</v>
      </c>
      <c r="I181" s="289">
        <f t="shared" si="7"/>
        <v>0</v>
      </c>
      <c r="J181" s="283">
        <f t="shared" si="8"/>
        <v>0</v>
      </c>
    </row>
    <row r="182" spans="1:10" x14ac:dyDescent="0.3">
      <c r="A182" s="7">
        <f t="shared" si="12"/>
        <v>0</v>
      </c>
      <c r="B182" s="351">
        <f>SUM(F49*E142)</f>
        <v>0</v>
      </c>
      <c r="C182" s="510">
        <f>F142*D49</f>
        <v>0</v>
      </c>
      <c r="D182" s="511"/>
      <c r="E182" s="288">
        <f>G142*D49</f>
        <v>0</v>
      </c>
      <c r="F182" s="361">
        <f t="shared" si="9"/>
        <v>0</v>
      </c>
      <c r="G182" s="289">
        <f t="shared" si="6"/>
        <v>0</v>
      </c>
      <c r="H182" s="283">
        <f t="shared" si="10"/>
        <v>0</v>
      </c>
      <c r="I182" s="289">
        <f t="shared" si="7"/>
        <v>0</v>
      </c>
      <c r="J182" s="283">
        <f t="shared" si="8"/>
        <v>0</v>
      </c>
    </row>
    <row r="183" spans="1:10" x14ac:dyDescent="0.3">
      <c r="A183" s="7">
        <f t="shared" si="12"/>
        <v>0</v>
      </c>
      <c r="B183" s="351">
        <f>SUM(F50*E142)</f>
        <v>0</v>
      </c>
      <c r="C183" s="510">
        <f>F142*D50</f>
        <v>0</v>
      </c>
      <c r="D183" s="511"/>
      <c r="E183" s="288">
        <f>G142*D50</f>
        <v>0</v>
      </c>
      <c r="F183" s="361">
        <f t="shared" si="9"/>
        <v>0</v>
      </c>
      <c r="G183" s="289">
        <f t="shared" si="6"/>
        <v>0</v>
      </c>
      <c r="H183" s="283">
        <f t="shared" si="10"/>
        <v>0</v>
      </c>
      <c r="I183" s="289">
        <f t="shared" si="7"/>
        <v>0</v>
      </c>
      <c r="J183" s="283">
        <f t="shared" si="8"/>
        <v>0</v>
      </c>
    </row>
    <row r="184" spans="1:10" x14ac:dyDescent="0.3">
      <c r="A184" s="7">
        <f t="shared" si="12"/>
        <v>0</v>
      </c>
      <c r="B184" s="351">
        <f>SUM(F51*E142)</f>
        <v>0</v>
      </c>
      <c r="C184" s="510">
        <f>F142*D51</f>
        <v>0</v>
      </c>
      <c r="D184" s="511"/>
      <c r="E184" s="288">
        <f>G142*D51</f>
        <v>0</v>
      </c>
      <c r="F184" s="361">
        <f t="shared" si="9"/>
        <v>0</v>
      </c>
      <c r="G184" s="289">
        <f t="shared" si="6"/>
        <v>0</v>
      </c>
      <c r="H184" s="283">
        <f t="shared" si="10"/>
        <v>0</v>
      </c>
      <c r="I184" s="289">
        <f t="shared" si="7"/>
        <v>0</v>
      </c>
      <c r="J184" s="283">
        <f t="shared" si="8"/>
        <v>0</v>
      </c>
    </row>
    <row r="185" spans="1:10" x14ac:dyDescent="0.3">
      <c r="A185" s="7">
        <f t="shared" si="12"/>
        <v>0</v>
      </c>
      <c r="B185" s="351">
        <f>SUM(F52*E142)</f>
        <v>0</v>
      </c>
      <c r="C185" s="510">
        <f>F142*D52</f>
        <v>0</v>
      </c>
      <c r="D185" s="511"/>
      <c r="E185" s="288">
        <f>G142*D52</f>
        <v>0</v>
      </c>
      <c r="F185" s="361">
        <f t="shared" si="9"/>
        <v>0</v>
      </c>
      <c r="G185" s="289">
        <f t="shared" si="6"/>
        <v>0</v>
      </c>
      <c r="H185" s="283">
        <f t="shared" si="10"/>
        <v>0</v>
      </c>
      <c r="I185" s="289">
        <f t="shared" si="7"/>
        <v>0</v>
      </c>
      <c r="J185" s="283">
        <f t="shared" si="8"/>
        <v>0</v>
      </c>
    </row>
    <row r="186" spans="1:10" x14ac:dyDescent="0.3">
      <c r="A186" s="7">
        <f t="shared" si="12"/>
        <v>0</v>
      </c>
      <c r="B186" s="351">
        <f>SUM(F53*E142)</f>
        <v>0</v>
      </c>
      <c r="C186" s="510">
        <f>F142*D53</f>
        <v>0</v>
      </c>
      <c r="D186" s="511"/>
      <c r="E186" s="288">
        <f>G142*D53</f>
        <v>0</v>
      </c>
      <c r="F186" s="361">
        <f t="shared" si="9"/>
        <v>0</v>
      </c>
      <c r="G186" s="289">
        <f t="shared" si="6"/>
        <v>0</v>
      </c>
      <c r="H186" s="283">
        <f t="shared" si="10"/>
        <v>0</v>
      </c>
      <c r="I186" s="289">
        <f t="shared" si="7"/>
        <v>0</v>
      </c>
      <c r="J186" s="283">
        <f t="shared" si="8"/>
        <v>0</v>
      </c>
    </row>
    <row r="187" spans="1:10" x14ac:dyDescent="0.3">
      <c r="A187" s="7">
        <f t="shared" si="12"/>
        <v>0</v>
      </c>
      <c r="B187" s="351">
        <f>SUM(F54*E142)</f>
        <v>0</v>
      </c>
      <c r="C187" s="510">
        <f>F142*D54</f>
        <v>0</v>
      </c>
      <c r="D187" s="511"/>
      <c r="E187" s="288">
        <f>G142*D54</f>
        <v>0</v>
      </c>
      <c r="F187" s="361">
        <f t="shared" si="9"/>
        <v>0</v>
      </c>
      <c r="G187" s="289">
        <f t="shared" si="6"/>
        <v>0</v>
      </c>
      <c r="H187" s="283">
        <f t="shared" si="10"/>
        <v>0</v>
      </c>
      <c r="I187" s="289">
        <f t="shared" si="7"/>
        <v>0</v>
      </c>
      <c r="J187" s="283">
        <f t="shared" si="8"/>
        <v>0</v>
      </c>
    </row>
    <row r="188" spans="1:10" x14ac:dyDescent="0.3">
      <c r="A188" s="7">
        <f t="shared" si="12"/>
        <v>0</v>
      </c>
      <c r="B188" s="351">
        <f>SUM(F55*E142)</f>
        <v>0</v>
      </c>
      <c r="C188" s="510">
        <f>F142*D55</f>
        <v>0</v>
      </c>
      <c r="D188" s="511"/>
      <c r="E188" s="288">
        <f>G142*D55</f>
        <v>0</v>
      </c>
      <c r="F188" s="361">
        <f t="shared" si="9"/>
        <v>0</v>
      </c>
      <c r="G188" s="289">
        <f t="shared" si="6"/>
        <v>0</v>
      </c>
      <c r="H188" s="283">
        <f t="shared" si="10"/>
        <v>0</v>
      </c>
      <c r="I188" s="289">
        <f t="shared" si="7"/>
        <v>0</v>
      </c>
      <c r="J188" s="283">
        <f t="shared" si="8"/>
        <v>0</v>
      </c>
    </row>
    <row r="189" spans="1:10" x14ac:dyDescent="0.3">
      <c r="A189" s="7">
        <f t="shared" si="12"/>
        <v>0</v>
      </c>
      <c r="B189" s="351">
        <f>SUM(F56*E142)</f>
        <v>0</v>
      </c>
      <c r="C189" s="510">
        <f>F142*D56</f>
        <v>0</v>
      </c>
      <c r="D189" s="511"/>
      <c r="E189" s="288">
        <f>G142*D56</f>
        <v>0</v>
      </c>
      <c r="F189" s="361">
        <f t="shared" si="9"/>
        <v>0</v>
      </c>
      <c r="G189" s="289">
        <f t="shared" si="6"/>
        <v>0</v>
      </c>
      <c r="H189" s="283">
        <f t="shared" si="10"/>
        <v>0</v>
      </c>
      <c r="I189" s="289">
        <f t="shared" si="7"/>
        <v>0</v>
      </c>
      <c r="J189" s="283">
        <f t="shared" si="8"/>
        <v>0</v>
      </c>
    </row>
    <row r="190" spans="1:10" x14ac:dyDescent="0.3">
      <c r="A190" s="7">
        <f t="shared" si="12"/>
        <v>0</v>
      </c>
      <c r="B190" s="351">
        <f>SUM(F57*E142)</f>
        <v>0</v>
      </c>
      <c r="C190" s="510">
        <f>F142*D57</f>
        <v>0</v>
      </c>
      <c r="D190" s="511"/>
      <c r="E190" s="288">
        <f>G142*D57</f>
        <v>0</v>
      </c>
      <c r="F190" s="361">
        <f t="shared" si="9"/>
        <v>0</v>
      </c>
      <c r="G190" s="289">
        <f t="shared" si="6"/>
        <v>0</v>
      </c>
      <c r="H190" s="283">
        <f t="shared" si="10"/>
        <v>0</v>
      </c>
      <c r="I190" s="289">
        <f t="shared" si="7"/>
        <v>0</v>
      </c>
      <c r="J190" s="283">
        <f t="shared" si="8"/>
        <v>0</v>
      </c>
    </row>
    <row r="191" spans="1:10" x14ac:dyDescent="0.3">
      <c r="A191" s="7">
        <f t="shared" si="12"/>
        <v>0</v>
      </c>
      <c r="B191" s="351">
        <f>SUM(F58*E142)</f>
        <v>0</v>
      </c>
      <c r="C191" s="510">
        <f>F142*D58</f>
        <v>0</v>
      </c>
      <c r="D191" s="511"/>
      <c r="E191" s="288">
        <f>G142*D58</f>
        <v>0</v>
      </c>
      <c r="F191" s="361">
        <f t="shared" si="9"/>
        <v>0</v>
      </c>
      <c r="G191" s="289">
        <f t="shared" si="6"/>
        <v>0</v>
      </c>
      <c r="H191" s="283">
        <f t="shared" si="10"/>
        <v>0</v>
      </c>
      <c r="I191" s="289">
        <f t="shared" si="7"/>
        <v>0</v>
      </c>
      <c r="J191" s="283">
        <f t="shared" si="8"/>
        <v>0</v>
      </c>
    </row>
    <row r="192" spans="1:10" x14ac:dyDescent="0.3">
      <c r="A192" s="7">
        <f t="shared" si="12"/>
        <v>0</v>
      </c>
      <c r="B192" s="351">
        <f>SUM(F59*E142)</f>
        <v>0</v>
      </c>
      <c r="C192" s="510">
        <f>F142*D59</f>
        <v>0</v>
      </c>
      <c r="D192" s="511"/>
      <c r="E192" s="288">
        <f>G142*D59</f>
        <v>0</v>
      </c>
      <c r="F192" s="361">
        <f t="shared" si="9"/>
        <v>0</v>
      </c>
      <c r="G192" s="289">
        <f t="shared" si="6"/>
        <v>0</v>
      </c>
      <c r="H192" s="283">
        <f t="shared" si="10"/>
        <v>0</v>
      </c>
      <c r="I192" s="289">
        <f t="shared" si="7"/>
        <v>0</v>
      </c>
      <c r="J192" s="283">
        <f t="shared" si="8"/>
        <v>0</v>
      </c>
    </row>
    <row r="193" spans="1:13" x14ac:dyDescent="0.3">
      <c r="A193" s="7">
        <f t="shared" si="12"/>
        <v>0</v>
      </c>
      <c r="B193" s="351">
        <f>SUM(F60*E142)</f>
        <v>0</v>
      </c>
      <c r="C193" s="510">
        <f>F142*D60</f>
        <v>0</v>
      </c>
      <c r="D193" s="511"/>
      <c r="E193" s="288">
        <f>G142*D60</f>
        <v>0</v>
      </c>
      <c r="F193" s="361">
        <f t="shared" si="9"/>
        <v>0</v>
      </c>
      <c r="G193" s="289">
        <f t="shared" si="6"/>
        <v>0</v>
      </c>
      <c r="H193" s="283">
        <f t="shared" si="10"/>
        <v>0</v>
      </c>
      <c r="I193" s="289">
        <f t="shared" si="7"/>
        <v>0</v>
      </c>
      <c r="J193" s="283">
        <f t="shared" si="8"/>
        <v>0</v>
      </c>
    </row>
    <row r="194" spans="1:13" x14ac:dyDescent="0.3">
      <c r="A194" s="7">
        <f t="shared" si="12"/>
        <v>0</v>
      </c>
      <c r="B194" s="351">
        <f>SUM(F61*E142)</f>
        <v>0</v>
      </c>
      <c r="C194" s="510">
        <f>F142*D61</f>
        <v>0</v>
      </c>
      <c r="D194" s="511"/>
      <c r="E194" s="288">
        <f>G142*D61</f>
        <v>0</v>
      </c>
      <c r="F194" s="361">
        <f t="shared" si="9"/>
        <v>0</v>
      </c>
      <c r="G194" s="289">
        <f t="shared" si="6"/>
        <v>0</v>
      </c>
      <c r="H194" s="283">
        <f t="shared" si="10"/>
        <v>0</v>
      </c>
      <c r="I194" s="289">
        <f t="shared" si="7"/>
        <v>0</v>
      </c>
      <c r="J194" s="283">
        <f t="shared" si="8"/>
        <v>0</v>
      </c>
    </row>
    <row r="195" spans="1:13" x14ac:dyDescent="0.3">
      <c r="A195" s="7">
        <f t="shared" si="12"/>
        <v>0</v>
      </c>
      <c r="B195" s="351">
        <f>SUM(F62*E142)</f>
        <v>0</v>
      </c>
      <c r="C195" s="510">
        <f>F142*D62</f>
        <v>0</v>
      </c>
      <c r="D195" s="511"/>
      <c r="E195" s="288">
        <f>G142*D62</f>
        <v>0</v>
      </c>
      <c r="F195" s="361">
        <f t="shared" si="9"/>
        <v>0</v>
      </c>
      <c r="G195" s="289">
        <f t="shared" si="6"/>
        <v>0</v>
      </c>
      <c r="H195" s="283">
        <f t="shared" si="10"/>
        <v>0</v>
      </c>
      <c r="I195" s="289">
        <f t="shared" si="7"/>
        <v>0</v>
      </c>
      <c r="J195" s="283">
        <f t="shared" si="8"/>
        <v>0</v>
      </c>
    </row>
    <row r="196" spans="1:13" x14ac:dyDescent="0.3">
      <c r="A196" s="7">
        <f t="shared" si="12"/>
        <v>0</v>
      </c>
      <c r="B196" s="351">
        <f>SUM(F63*E142)</f>
        <v>0</v>
      </c>
      <c r="C196" s="510">
        <f>F142*D63</f>
        <v>0</v>
      </c>
      <c r="D196" s="511"/>
      <c r="E196" s="288">
        <f>G142*D63</f>
        <v>0</v>
      </c>
      <c r="F196" s="361">
        <f t="shared" si="9"/>
        <v>0</v>
      </c>
      <c r="G196" s="289">
        <f t="shared" si="6"/>
        <v>0</v>
      </c>
      <c r="H196" s="283">
        <f t="shared" si="10"/>
        <v>0</v>
      </c>
      <c r="I196" s="289">
        <f t="shared" si="7"/>
        <v>0</v>
      </c>
      <c r="J196" s="283">
        <f t="shared" si="8"/>
        <v>0</v>
      </c>
    </row>
    <row r="197" spans="1:13" x14ac:dyDescent="0.3">
      <c r="A197" s="7">
        <f t="shared" si="12"/>
        <v>0</v>
      </c>
      <c r="B197" s="351">
        <f>SUM(F64*E142)</f>
        <v>0</v>
      </c>
      <c r="C197" s="510">
        <f>F142*D64</f>
        <v>0</v>
      </c>
      <c r="D197" s="511"/>
      <c r="E197" s="288">
        <f>G142*D64</f>
        <v>0</v>
      </c>
      <c r="F197" s="361">
        <f t="shared" si="9"/>
        <v>0</v>
      </c>
      <c r="G197" s="289">
        <f t="shared" si="6"/>
        <v>0</v>
      </c>
      <c r="H197" s="283">
        <f t="shared" si="10"/>
        <v>0</v>
      </c>
      <c r="I197" s="289">
        <f t="shared" si="7"/>
        <v>0</v>
      </c>
      <c r="J197" s="283">
        <f t="shared" si="8"/>
        <v>0</v>
      </c>
    </row>
    <row r="198" spans="1:13" x14ac:dyDescent="0.3">
      <c r="A198" s="7">
        <f t="shared" si="12"/>
        <v>0</v>
      </c>
      <c r="B198" s="351">
        <f>SUM(F65*E142)</f>
        <v>0</v>
      </c>
      <c r="C198" s="510">
        <f>F142*D65</f>
        <v>0</v>
      </c>
      <c r="D198" s="511"/>
      <c r="E198" s="288">
        <f>G142*D65</f>
        <v>0</v>
      </c>
      <c r="F198" s="361">
        <f t="shared" si="9"/>
        <v>0</v>
      </c>
      <c r="G198" s="289">
        <f t="shared" si="6"/>
        <v>0</v>
      </c>
      <c r="H198" s="283">
        <f t="shared" si="10"/>
        <v>0</v>
      </c>
      <c r="I198" s="289">
        <f t="shared" si="7"/>
        <v>0</v>
      </c>
      <c r="J198" s="283">
        <f t="shared" si="8"/>
        <v>0</v>
      </c>
    </row>
    <row r="199" spans="1:13" x14ac:dyDescent="0.3">
      <c r="A199" s="7">
        <f t="shared" si="12"/>
        <v>0</v>
      </c>
      <c r="B199" s="351">
        <f>SUM(F66*E142)</f>
        <v>0</v>
      </c>
      <c r="C199" s="510">
        <f>F142*D66</f>
        <v>0</v>
      </c>
      <c r="D199" s="511"/>
      <c r="E199" s="288">
        <f>G142*D66</f>
        <v>0</v>
      </c>
      <c r="F199" s="361">
        <f t="shared" si="9"/>
        <v>0</v>
      </c>
      <c r="G199" s="289">
        <f t="shared" si="6"/>
        <v>0</v>
      </c>
      <c r="H199" s="283">
        <f t="shared" si="10"/>
        <v>0</v>
      </c>
      <c r="I199" s="289">
        <f t="shared" si="7"/>
        <v>0</v>
      </c>
      <c r="J199" s="283">
        <f t="shared" si="8"/>
        <v>0</v>
      </c>
    </row>
    <row r="200" spans="1:13" x14ac:dyDescent="0.3">
      <c r="A200" s="7">
        <f t="shared" si="12"/>
        <v>0</v>
      </c>
      <c r="B200" s="351">
        <f>SUM(F67*E142)</f>
        <v>0</v>
      </c>
      <c r="C200" s="510">
        <f>F142*D67</f>
        <v>0</v>
      </c>
      <c r="D200" s="511"/>
      <c r="E200" s="288">
        <f>G142*D67</f>
        <v>0</v>
      </c>
      <c r="F200" s="361">
        <f t="shared" si="9"/>
        <v>0</v>
      </c>
      <c r="G200" s="289">
        <f t="shared" si="6"/>
        <v>0</v>
      </c>
      <c r="H200" s="283">
        <f t="shared" si="10"/>
        <v>0</v>
      </c>
      <c r="I200" s="289">
        <f t="shared" si="7"/>
        <v>0</v>
      </c>
      <c r="J200" s="283">
        <f t="shared" si="8"/>
        <v>0</v>
      </c>
    </row>
    <row r="201" spans="1:13" x14ac:dyDescent="0.3">
      <c r="A201" s="7">
        <f t="shared" si="12"/>
        <v>0</v>
      </c>
      <c r="B201" s="351">
        <f>SUM(F68*E142)</f>
        <v>0</v>
      </c>
      <c r="C201" s="510">
        <f>F142*D68</f>
        <v>0</v>
      </c>
      <c r="D201" s="511"/>
      <c r="E201" s="288">
        <f>G142*D68</f>
        <v>0</v>
      </c>
      <c r="F201" s="361">
        <f t="shared" si="9"/>
        <v>0</v>
      </c>
      <c r="G201" s="289">
        <f t="shared" si="6"/>
        <v>0</v>
      </c>
      <c r="H201" s="283">
        <f t="shared" si="10"/>
        <v>0</v>
      </c>
      <c r="I201" s="289">
        <f t="shared" si="7"/>
        <v>0</v>
      </c>
      <c r="J201" s="283">
        <f t="shared" si="8"/>
        <v>0</v>
      </c>
    </row>
    <row r="202" spans="1:13" ht="24.75" customHeight="1" x14ac:dyDescent="0.3">
      <c r="A202" s="7">
        <f t="shared" si="12"/>
        <v>0</v>
      </c>
      <c r="B202" s="351">
        <f>SUM(F69*E142)</f>
        <v>0</v>
      </c>
      <c r="C202" s="510">
        <f>F142*D69</f>
        <v>0</v>
      </c>
      <c r="D202" s="511"/>
      <c r="E202" s="288">
        <f>G142*D69</f>
        <v>0</v>
      </c>
      <c r="F202" s="361">
        <f t="shared" si="9"/>
        <v>0</v>
      </c>
      <c r="G202" s="289">
        <f t="shared" si="6"/>
        <v>0</v>
      </c>
      <c r="H202" s="283">
        <f t="shared" si="10"/>
        <v>0</v>
      </c>
      <c r="I202" s="289">
        <f t="shared" si="7"/>
        <v>0</v>
      </c>
      <c r="J202" s="283">
        <f t="shared" si="8"/>
        <v>0</v>
      </c>
    </row>
    <row r="203" spans="1:13" ht="21.75" customHeight="1" x14ac:dyDescent="0.3">
      <c r="A203" s="7">
        <f>-A135</f>
        <v>0</v>
      </c>
      <c r="B203" s="351">
        <f>SUM(F70*E142)</f>
        <v>0</v>
      </c>
      <c r="C203" s="534">
        <f>F142*D70</f>
        <v>0</v>
      </c>
      <c r="D203" s="534"/>
      <c r="E203" s="288">
        <f>G142*D70</f>
        <v>0</v>
      </c>
      <c r="F203" s="361">
        <f t="shared" si="9"/>
        <v>0</v>
      </c>
      <c r="G203" s="289">
        <f t="shared" si="6"/>
        <v>0</v>
      </c>
      <c r="H203" s="283">
        <f t="shared" si="10"/>
        <v>0</v>
      </c>
      <c r="I203" s="289">
        <f t="shared" si="7"/>
        <v>0</v>
      </c>
      <c r="J203" s="283">
        <f t="shared" si="8"/>
        <v>0</v>
      </c>
    </row>
    <row r="204" spans="1:13" ht="20.25" customHeight="1" x14ac:dyDescent="0.3">
      <c r="A204" s="7">
        <f>A136</f>
        <v>0</v>
      </c>
      <c r="B204" s="351">
        <f>SUM(F71*E142)</f>
        <v>0</v>
      </c>
      <c r="C204" s="534">
        <f>F142*D71</f>
        <v>0</v>
      </c>
      <c r="D204" s="534"/>
      <c r="E204" s="288">
        <f>G142*D71</f>
        <v>0</v>
      </c>
      <c r="F204" s="361">
        <f t="shared" si="9"/>
        <v>0</v>
      </c>
      <c r="G204" s="289">
        <f t="shared" si="6"/>
        <v>0</v>
      </c>
      <c r="H204" s="283">
        <f t="shared" si="10"/>
        <v>0</v>
      </c>
      <c r="I204" s="289">
        <f t="shared" si="7"/>
        <v>0</v>
      </c>
      <c r="J204" s="283">
        <f t="shared" si="8"/>
        <v>0</v>
      </c>
    </row>
    <row r="205" spans="1:13" ht="48.75" customHeight="1" x14ac:dyDescent="0.3">
      <c r="B205" s="107">
        <f>SUM(B146:B204)</f>
        <v>0</v>
      </c>
      <c r="C205" s="535">
        <f>SUM(C146:D204)</f>
        <v>0</v>
      </c>
      <c r="D205" s="536"/>
      <c r="E205" s="106" t="s">
        <v>18</v>
      </c>
      <c r="F205" s="362">
        <f>SUM(F145:F204)</f>
        <v>0</v>
      </c>
      <c r="H205" s="282">
        <f>SUM(H145:H204)</f>
        <v>0</v>
      </c>
      <c r="J205" s="282">
        <f>SUM(J145:J204)</f>
        <v>0</v>
      </c>
    </row>
    <row r="206" spans="1:13" ht="14.25" customHeight="1" x14ac:dyDescent="0.3"/>
    <row r="207" spans="1:13" s="104" customFormat="1" ht="33" customHeight="1" x14ac:dyDescent="0.3">
      <c r="B207" s="285"/>
      <c r="M207" s="105"/>
    </row>
    <row r="208" spans="1:13" ht="21" hidden="1" customHeight="1" x14ac:dyDescent="0.3">
      <c r="K208" s="9"/>
      <c r="L208" s="9"/>
      <c r="M208" s="10"/>
    </row>
    <row r="209" spans="1:7" hidden="1" x14ac:dyDescent="0.3"/>
    <row r="210" spans="1:7" hidden="1" x14ac:dyDescent="0.3"/>
    <row r="211" spans="1:7" x14ac:dyDescent="0.3">
      <c r="A211" s="3"/>
      <c r="B211" s="286"/>
      <c r="C211" s="3"/>
    </row>
    <row r="215" spans="1:7" x14ac:dyDescent="0.3">
      <c r="D215" s="11"/>
      <c r="F215" s="11"/>
      <c r="G215" s="11"/>
    </row>
    <row r="216" spans="1:7" x14ac:dyDescent="0.3">
      <c r="B216" s="287"/>
    </row>
    <row r="217" spans="1:7" x14ac:dyDescent="0.3">
      <c r="B217" s="287"/>
    </row>
    <row r="218" spans="1:7" x14ac:dyDescent="0.3">
      <c r="B218" s="287"/>
    </row>
    <row r="219" spans="1:7" x14ac:dyDescent="0.3">
      <c r="B219" s="287"/>
    </row>
    <row r="220" spans="1:7" x14ac:dyDescent="0.3">
      <c r="B220" s="287"/>
    </row>
  </sheetData>
  <sheetProtection algorithmName="SHA-512" hashValue="aBOsXdwAVlJ5hvK9laAF9yEZTiYgjjbRsOseufocUwlN7ihN5XLVRiKytPPLQHj2iSwFCsP28XxrM9ek0WUKqQ==" saltValue="7dEtvuOHFiInMHluJlmK6A==" spinCount="100000" sheet="1" objects="1" scenarios="1" formatCells="0" formatColumns="0" formatRows="0" deleteColumns="0" deleteRows="0"/>
  <mergeCells count="187">
    <mergeCell ref="C203:D203"/>
    <mergeCell ref="C204:D204"/>
    <mergeCell ref="C205:D205"/>
    <mergeCell ref="B72:C72"/>
    <mergeCell ref="B78:J78"/>
    <mergeCell ref="B79:J79"/>
    <mergeCell ref="B54:C54"/>
    <mergeCell ref="B55:C55"/>
    <mergeCell ref="B56:C56"/>
    <mergeCell ref="B57:C57"/>
    <mergeCell ref="B95:J95"/>
    <mergeCell ref="B96:J96"/>
    <mergeCell ref="B97:J97"/>
    <mergeCell ref="B98:J98"/>
    <mergeCell ref="B99:J99"/>
    <mergeCell ref="B100:J100"/>
    <mergeCell ref="B101:J101"/>
    <mergeCell ref="B102:J102"/>
    <mergeCell ref="B80:J80"/>
    <mergeCell ref="B92:J92"/>
    <mergeCell ref="B81:J81"/>
    <mergeCell ref="B82:J82"/>
    <mergeCell ref="B83:J83"/>
    <mergeCell ref="B84:J84"/>
    <mergeCell ref="B41:C41"/>
    <mergeCell ref="B76:J76"/>
    <mergeCell ref="B77:J77"/>
    <mergeCell ref="B68:C68"/>
    <mergeCell ref="B69:C69"/>
    <mergeCell ref="B70:C70"/>
    <mergeCell ref="B71:C71"/>
    <mergeCell ref="B63:C63"/>
    <mergeCell ref="B64:C64"/>
    <mergeCell ref="B65:C65"/>
    <mergeCell ref="B66:C66"/>
    <mergeCell ref="B67:C67"/>
    <mergeCell ref="B58:C58"/>
    <mergeCell ref="B59:C59"/>
    <mergeCell ref="B60:C60"/>
    <mergeCell ref="B61:C61"/>
    <mergeCell ref="B62:C62"/>
    <mergeCell ref="B18:C18"/>
    <mergeCell ref="D2:I3"/>
    <mergeCell ref="B11:C11"/>
    <mergeCell ref="B12:C12"/>
    <mergeCell ref="B13:C13"/>
    <mergeCell ref="B14:C14"/>
    <mergeCell ref="B15:C15"/>
    <mergeCell ref="D5:I5"/>
    <mergeCell ref="B16:C16"/>
    <mergeCell ref="B17:C17"/>
    <mergeCell ref="B85:J85"/>
    <mergeCell ref="B86:J86"/>
    <mergeCell ref="B87:J87"/>
    <mergeCell ref="B88:J88"/>
    <mergeCell ref="B89:J89"/>
    <mergeCell ref="B90:J90"/>
    <mergeCell ref="B91:J91"/>
    <mergeCell ref="B93:J93"/>
    <mergeCell ref="B94:J94"/>
    <mergeCell ref="B103:J103"/>
    <mergeCell ref="C150:D150"/>
    <mergeCell ref="C151:D151"/>
    <mergeCell ref="C152:D152"/>
    <mergeCell ref="C153:D153"/>
    <mergeCell ref="B136:J136"/>
    <mergeCell ref="C144:D144"/>
    <mergeCell ref="C145:D145"/>
    <mergeCell ref="C146:D146"/>
    <mergeCell ref="C147:D147"/>
    <mergeCell ref="C148:D148"/>
    <mergeCell ref="C149:D149"/>
    <mergeCell ref="B127:J127"/>
    <mergeCell ref="B130:J130"/>
    <mergeCell ref="B119:J119"/>
    <mergeCell ref="B120:J120"/>
    <mergeCell ref="B121:J121"/>
    <mergeCell ref="B122:J122"/>
    <mergeCell ref="B133:J133"/>
    <mergeCell ref="B134:J134"/>
    <mergeCell ref="B135:J135"/>
    <mergeCell ref="C165:D165"/>
    <mergeCell ref="C154:D154"/>
    <mergeCell ref="C155:D155"/>
    <mergeCell ref="C156:D156"/>
    <mergeCell ref="C157:D157"/>
    <mergeCell ref="C158:D158"/>
    <mergeCell ref="C159:D159"/>
    <mergeCell ref="C160:D160"/>
    <mergeCell ref="C161:D161"/>
    <mergeCell ref="C162:D162"/>
    <mergeCell ref="C163:D163"/>
    <mergeCell ref="C164:D164"/>
    <mergeCell ref="C202:D202"/>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94:D194"/>
    <mergeCell ref="C195:D195"/>
    <mergeCell ref="C186:D186"/>
    <mergeCell ref="C187:D187"/>
    <mergeCell ref="C188:D188"/>
    <mergeCell ref="C189:D189"/>
    <mergeCell ref="C190:D190"/>
    <mergeCell ref="C181:D181"/>
    <mergeCell ref="C182:D182"/>
    <mergeCell ref="C183:D183"/>
    <mergeCell ref="C184:D184"/>
    <mergeCell ref="C185:D185"/>
    <mergeCell ref="C201:D201"/>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B117:J117"/>
    <mergeCell ref="B118:J118"/>
    <mergeCell ref="C196:D196"/>
    <mergeCell ref="C197:D197"/>
    <mergeCell ref="C198:D198"/>
    <mergeCell ref="C199:D199"/>
    <mergeCell ref="C200:D200"/>
    <mergeCell ref="C191:D191"/>
    <mergeCell ref="C192:D192"/>
    <mergeCell ref="C193:D193"/>
    <mergeCell ref="B128:J128"/>
    <mergeCell ref="B129:J129"/>
    <mergeCell ref="B131:J131"/>
    <mergeCell ref="B132:J132"/>
    <mergeCell ref="B42:C42"/>
    <mergeCell ref="B43:C43"/>
    <mergeCell ref="B44:C44"/>
    <mergeCell ref="B45:C45"/>
    <mergeCell ref="B46:C46"/>
    <mergeCell ref="B47:C47"/>
    <mergeCell ref="B48:C48"/>
    <mergeCell ref="B49:C49"/>
    <mergeCell ref="B50:C50"/>
    <mergeCell ref="B51:C51"/>
    <mergeCell ref="B52:C52"/>
    <mergeCell ref="B53:C53"/>
    <mergeCell ref="B123:J123"/>
    <mergeCell ref="B124:J124"/>
    <mergeCell ref="B125:J125"/>
    <mergeCell ref="B126:J126"/>
    <mergeCell ref="B40:C40"/>
    <mergeCell ref="B30:C30"/>
    <mergeCell ref="B19:C19"/>
    <mergeCell ref="B20:C20"/>
    <mergeCell ref="B21:C21"/>
    <mergeCell ref="B22:C22"/>
    <mergeCell ref="B23:C23"/>
    <mergeCell ref="B24:C24"/>
    <mergeCell ref="B37:C37"/>
    <mergeCell ref="B38:C38"/>
    <mergeCell ref="B31:C31"/>
    <mergeCell ref="B32:C32"/>
    <mergeCell ref="B33:C33"/>
    <mergeCell ref="B34:C34"/>
    <mergeCell ref="B35:C35"/>
    <mergeCell ref="B36:C36"/>
    <mergeCell ref="B39:C39"/>
    <mergeCell ref="B27:C27"/>
    <mergeCell ref="B28:C28"/>
    <mergeCell ref="B29:C29"/>
    <mergeCell ref="B25:C25"/>
    <mergeCell ref="B26:C26"/>
  </mergeCells>
  <pageMargins left="0.7" right="0.7" top="0.75" bottom="0.75" header="0.3" footer="0.3"/>
  <pageSetup scale="3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3CB10-DCDE-41B7-8B74-7A9532ED1468}">
  <sheetPr>
    <pageSetUpPr fitToPage="1"/>
  </sheetPr>
  <dimension ref="A3:M252"/>
  <sheetViews>
    <sheetView topLeftCell="A80" zoomScaleNormal="100" zoomScaleSheetLayoutView="100" workbookViewId="0">
      <selection activeCell="F86" sqref="F86"/>
    </sheetView>
  </sheetViews>
  <sheetFormatPr defaultRowHeight="15" x14ac:dyDescent="0.25"/>
  <cols>
    <col min="2" max="2" width="28.140625" customWidth="1"/>
    <col min="3" max="3" width="26.42578125" customWidth="1"/>
    <col min="4" max="4" width="31.140625" customWidth="1"/>
    <col min="5" max="5" width="21.5703125" customWidth="1"/>
    <col min="6" max="6" width="26.28515625" customWidth="1"/>
    <col min="7" max="7" width="18.42578125" customWidth="1"/>
    <col min="8" max="8" width="25" customWidth="1"/>
    <col min="9" max="9" width="19.85546875" customWidth="1"/>
    <col min="10" max="10" width="25.85546875" customWidth="1"/>
    <col min="11" max="11" width="18.85546875" style="122" customWidth="1"/>
    <col min="12" max="12" width="15.5703125" style="121" customWidth="1"/>
    <col min="13" max="13" width="19.42578125" style="122" customWidth="1"/>
  </cols>
  <sheetData>
    <row r="3" spans="1:13" ht="114.6" customHeight="1" x14ac:dyDescent="0.25">
      <c r="C3" s="537" t="s">
        <v>398</v>
      </c>
      <c r="D3" s="537"/>
      <c r="E3" s="537"/>
      <c r="F3" s="537"/>
      <c r="G3" s="537"/>
      <c r="H3" s="537"/>
      <c r="I3" s="537"/>
    </row>
    <row r="6" spans="1:13" s="4" customFormat="1" ht="20.25" x14ac:dyDescent="0.3">
      <c r="K6" s="256" t="s">
        <v>47</v>
      </c>
      <c r="L6" s="307" t="s">
        <v>56</v>
      </c>
      <c r="M6" s="307" t="s">
        <v>49</v>
      </c>
    </row>
    <row r="7" spans="1:13" s="4" customFormat="1" ht="27" x14ac:dyDescent="0.35">
      <c r="A7" s="556" t="s">
        <v>234</v>
      </c>
      <c r="B7" s="556"/>
      <c r="C7" s="556"/>
      <c r="K7" s="357">
        <f>SUM(F32-L7-M7)</f>
        <v>0</v>
      </c>
      <c r="L7" s="290">
        <f>H32</f>
        <v>0</v>
      </c>
      <c r="M7" s="349">
        <f>J32</f>
        <v>0</v>
      </c>
    </row>
    <row r="8" spans="1:13" s="4" customFormat="1" ht="20.25" x14ac:dyDescent="0.3">
      <c r="K8" s="11"/>
      <c r="L8" s="93"/>
      <c r="M8" s="11"/>
    </row>
    <row r="9" spans="1:13" s="4" customFormat="1" ht="20.25" x14ac:dyDescent="0.3">
      <c r="B9" s="557" t="s">
        <v>75</v>
      </c>
      <c r="C9" s="557"/>
      <c r="D9" s="356">
        <f>K7</f>
        <v>0</v>
      </c>
      <c r="K9" s="11"/>
      <c r="L9" s="93"/>
      <c r="M9" s="11"/>
    </row>
    <row r="10" spans="1:13" s="4" customFormat="1" ht="20.25" x14ac:dyDescent="0.3">
      <c r="K10" s="11"/>
      <c r="L10" s="93"/>
      <c r="M10" s="11"/>
    </row>
    <row r="11" spans="1:13" s="94" customFormat="1" ht="20.25" x14ac:dyDescent="0.3">
      <c r="B11" s="114" t="s">
        <v>21</v>
      </c>
      <c r="C11" s="558" t="s">
        <v>11</v>
      </c>
      <c r="D11" s="558"/>
      <c r="E11" s="558"/>
      <c r="F11" s="112" t="s">
        <v>233</v>
      </c>
      <c r="G11" s="115" t="s">
        <v>14</v>
      </c>
      <c r="H11" s="114" t="s">
        <v>15</v>
      </c>
      <c r="I11" s="114" t="s">
        <v>16</v>
      </c>
      <c r="J11" s="114" t="s">
        <v>17</v>
      </c>
      <c r="K11" s="113"/>
      <c r="L11" s="120"/>
      <c r="M11" s="113"/>
    </row>
    <row r="12" spans="1:13" s="4" customFormat="1" ht="20.25" x14ac:dyDescent="0.3">
      <c r="A12" s="4">
        <v>1</v>
      </c>
      <c r="B12" s="117">
        <v>0</v>
      </c>
      <c r="C12" s="555">
        <v>0</v>
      </c>
      <c r="D12" s="555"/>
      <c r="E12" s="555"/>
      <c r="F12" s="351">
        <f>H43</f>
        <v>0</v>
      </c>
      <c r="G12" s="111"/>
      <c r="H12" s="351">
        <f>SUM(F12*G12)</f>
        <v>0</v>
      </c>
      <c r="I12" s="111">
        <v>0</v>
      </c>
      <c r="J12" s="350">
        <f>SUM(F12*I12)</f>
        <v>0</v>
      </c>
      <c r="K12" s="11"/>
      <c r="L12" s="93"/>
      <c r="M12" s="11"/>
    </row>
    <row r="13" spans="1:13" s="4" customFormat="1" ht="20.25" x14ac:dyDescent="0.3">
      <c r="A13" s="4">
        <v>2</v>
      </c>
      <c r="B13" s="117">
        <v>0</v>
      </c>
      <c r="C13" s="555">
        <v>0</v>
      </c>
      <c r="D13" s="555"/>
      <c r="E13" s="555"/>
      <c r="F13" s="351">
        <f>H53</f>
        <v>0</v>
      </c>
      <c r="G13" s="111"/>
      <c r="H13" s="107">
        <f t="shared" ref="H13:H31" si="0">SUM(F13*G13)</f>
        <v>0</v>
      </c>
      <c r="I13" s="111"/>
      <c r="J13" s="351">
        <f t="shared" ref="J13:J31" si="1">SUM(F13*I13)</f>
        <v>0</v>
      </c>
      <c r="K13" s="11"/>
      <c r="L13" s="93"/>
      <c r="M13" s="11"/>
    </row>
    <row r="14" spans="1:13" s="4" customFormat="1" ht="20.25" x14ac:dyDescent="0.3">
      <c r="A14" s="4">
        <v>3</v>
      </c>
      <c r="B14" s="117">
        <v>0</v>
      </c>
      <c r="C14" s="555">
        <v>0</v>
      </c>
      <c r="D14" s="555"/>
      <c r="E14" s="555"/>
      <c r="F14" s="351">
        <f>H64</f>
        <v>0</v>
      </c>
      <c r="G14" s="111"/>
      <c r="H14" s="351">
        <f t="shared" si="0"/>
        <v>0</v>
      </c>
      <c r="I14" s="111">
        <v>0</v>
      </c>
      <c r="J14" s="351">
        <f t="shared" si="1"/>
        <v>0</v>
      </c>
      <c r="K14" s="11"/>
      <c r="L14" s="93"/>
      <c r="M14" s="11"/>
    </row>
    <row r="15" spans="1:13" s="4" customFormat="1" ht="20.25" x14ac:dyDescent="0.3">
      <c r="A15" s="4">
        <v>4</v>
      </c>
      <c r="B15" s="117">
        <v>0</v>
      </c>
      <c r="C15" s="555">
        <v>0</v>
      </c>
      <c r="D15" s="555"/>
      <c r="E15" s="555"/>
      <c r="F15" s="351">
        <f>H75</f>
        <v>0</v>
      </c>
      <c r="G15" s="111"/>
      <c r="H15" s="351">
        <f t="shared" si="0"/>
        <v>0</v>
      </c>
      <c r="I15" s="111"/>
      <c r="J15" s="351">
        <f t="shared" si="1"/>
        <v>0</v>
      </c>
      <c r="K15" s="11"/>
      <c r="L15" s="93"/>
      <c r="M15" s="11"/>
    </row>
    <row r="16" spans="1:13" s="4" customFormat="1" ht="20.25" x14ac:dyDescent="0.3">
      <c r="A16" s="4">
        <v>5</v>
      </c>
      <c r="B16" s="117">
        <v>0</v>
      </c>
      <c r="C16" s="555">
        <v>0</v>
      </c>
      <c r="D16" s="555"/>
      <c r="E16" s="555"/>
      <c r="F16" s="351">
        <f>H86</f>
        <v>0</v>
      </c>
      <c r="G16" s="111"/>
      <c r="H16" s="351">
        <f t="shared" si="0"/>
        <v>0</v>
      </c>
      <c r="I16" s="111"/>
      <c r="J16" s="351">
        <f t="shared" si="1"/>
        <v>0</v>
      </c>
      <c r="K16" s="11"/>
      <c r="L16" s="93"/>
      <c r="M16" s="11"/>
    </row>
    <row r="17" spans="1:13" s="4" customFormat="1" ht="20.25" x14ac:dyDescent="0.3">
      <c r="A17" s="4">
        <v>6</v>
      </c>
      <c r="B17" s="117"/>
      <c r="C17" s="555"/>
      <c r="D17" s="555"/>
      <c r="E17" s="555"/>
      <c r="F17" s="351">
        <f>H97</f>
        <v>0</v>
      </c>
      <c r="G17" s="111"/>
      <c r="H17" s="351">
        <f t="shared" si="0"/>
        <v>0</v>
      </c>
      <c r="I17" s="111"/>
      <c r="J17" s="351">
        <f t="shared" si="1"/>
        <v>0</v>
      </c>
      <c r="K17" s="11"/>
      <c r="L17" s="93"/>
      <c r="M17" s="11"/>
    </row>
    <row r="18" spans="1:13" s="4" customFormat="1" ht="20.25" x14ac:dyDescent="0.3">
      <c r="A18" s="4">
        <v>7</v>
      </c>
      <c r="B18" s="117"/>
      <c r="C18" s="555"/>
      <c r="D18" s="555"/>
      <c r="E18" s="555"/>
      <c r="F18" s="351">
        <f>H108</f>
        <v>0</v>
      </c>
      <c r="G18" s="111"/>
      <c r="H18" s="351">
        <f t="shared" si="0"/>
        <v>0</v>
      </c>
      <c r="I18" s="111"/>
      <c r="J18" s="351">
        <f t="shared" si="1"/>
        <v>0</v>
      </c>
      <c r="K18" s="11"/>
      <c r="L18" s="93"/>
      <c r="M18" s="11"/>
    </row>
    <row r="19" spans="1:13" s="4" customFormat="1" ht="20.25" x14ac:dyDescent="0.3">
      <c r="A19" s="4">
        <v>8</v>
      </c>
      <c r="B19" s="117"/>
      <c r="C19" s="555"/>
      <c r="D19" s="555"/>
      <c r="E19" s="555"/>
      <c r="F19" s="351">
        <f>H119</f>
        <v>0</v>
      </c>
      <c r="G19" s="111"/>
      <c r="H19" s="351">
        <f t="shared" si="0"/>
        <v>0</v>
      </c>
      <c r="I19" s="111"/>
      <c r="J19" s="351">
        <f t="shared" si="1"/>
        <v>0</v>
      </c>
      <c r="K19" s="11"/>
      <c r="L19" s="93"/>
      <c r="M19" s="11"/>
    </row>
    <row r="20" spans="1:13" s="4" customFormat="1" ht="20.25" x14ac:dyDescent="0.3">
      <c r="A20" s="4">
        <v>9</v>
      </c>
      <c r="B20" s="117"/>
      <c r="C20" s="555"/>
      <c r="D20" s="555"/>
      <c r="E20" s="555"/>
      <c r="F20" s="351">
        <f>H130</f>
        <v>0</v>
      </c>
      <c r="G20" s="111"/>
      <c r="H20" s="351">
        <f t="shared" si="0"/>
        <v>0</v>
      </c>
      <c r="I20" s="111"/>
      <c r="J20" s="351">
        <f t="shared" si="1"/>
        <v>0</v>
      </c>
      <c r="K20" s="11"/>
      <c r="L20" s="93"/>
      <c r="M20" s="11"/>
    </row>
    <row r="21" spans="1:13" s="4" customFormat="1" ht="20.25" x14ac:dyDescent="0.3">
      <c r="A21" s="4">
        <v>10</v>
      </c>
      <c r="B21" s="117"/>
      <c r="C21" s="555"/>
      <c r="D21" s="555"/>
      <c r="E21" s="555"/>
      <c r="F21" s="351">
        <f>H141</f>
        <v>0</v>
      </c>
      <c r="G21" s="111"/>
      <c r="H21" s="351">
        <f t="shared" si="0"/>
        <v>0</v>
      </c>
      <c r="I21" s="111"/>
      <c r="J21" s="351">
        <f t="shared" si="1"/>
        <v>0</v>
      </c>
      <c r="K21" s="11"/>
      <c r="L21" s="93"/>
      <c r="M21" s="11"/>
    </row>
    <row r="22" spans="1:13" s="4" customFormat="1" ht="20.25" x14ac:dyDescent="0.3">
      <c r="A22" s="4">
        <v>11</v>
      </c>
      <c r="B22" s="117"/>
      <c r="C22" s="555"/>
      <c r="D22" s="555"/>
      <c r="E22" s="555"/>
      <c r="F22" s="351">
        <f>H152</f>
        <v>0</v>
      </c>
      <c r="G22" s="111"/>
      <c r="H22" s="351">
        <f t="shared" si="0"/>
        <v>0</v>
      </c>
      <c r="I22" s="111"/>
      <c r="J22" s="351">
        <f t="shared" si="1"/>
        <v>0</v>
      </c>
      <c r="K22" s="11"/>
      <c r="L22" s="93"/>
      <c r="M22" s="11"/>
    </row>
    <row r="23" spans="1:13" s="4" customFormat="1" ht="20.25" x14ac:dyDescent="0.3">
      <c r="A23" s="4">
        <v>12</v>
      </c>
      <c r="B23" s="117"/>
      <c r="C23" s="555"/>
      <c r="D23" s="555"/>
      <c r="E23" s="555"/>
      <c r="F23" s="351">
        <f>H163</f>
        <v>0</v>
      </c>
      <c r="G23" s="111"/>
      <c r="H23" s="351">
        <f t="shared" si="0"/>
        <v>0</v>
      </c>
      <c r="I23" s="111"/>
      <c r="J23" s="351">
        <f t="shared" si="1"/>
        <v>0</v>
      </c>
      <c r="K23" s="11"/>
      <c r="L23" s="93"/>
      <c r="M23" s="11"/>
    </row>
    <row r="24" spans="1:13" s="4" customFormat="1" ht="20.25" x14ac:dyDescent="0.3">
      <c r="A24" s="4">
        <v>13</v>
      </c>
      <c r="B24" s="117"/>
      <c r="C24" s="555"/>
      <c r="D24" s="555"/>
      <c r="E24" s="555"/>
      <c r="F24" s="351">
        <f>H174</f>
        <v>0</v>
      </c>
      <c r="G24" s="111"/>
      <c r="H24" s="351">
        <f t="shared" si="0"/>
        <v>0</v>
      </c>
      <c r="I24" s="111"/>
      <c r="J24" s="351">
        <f t="shared" si="1"/>
        <v>0</v>
      </c>
      <c r="K24" s="11"/>
      <c r="L24" s="93"/>
      <c r="M24" s="11"/>
    </row>
    <row r="25" spans="1:13" s="4" customFormat="1" ht="20.25" x14ac:dyDescent="0.3">
      <c r="A25" s="4">
        <v>14</v>
      </c>
      <c r="B25" s="117"/>
      <c r="C25" s="555"/>
      <c r="D25" s="555"/>
      <c r="E25" s="555"/>
      <c r="F25" s="351">
        <f>H185</f>
        <v>0</v>
      </c>
      <c r="G25" s="111"/>
      <c r="H25" s="351">
        <f t="shared" si="0"/>
        <v>0</v>
      </c>
      <c r="I25" s="111"/>
      <c r="J25" s="351">
        <f t="shared" si="1"/>
        <v>0</v>
      </c>
      <c r="K25" s="11"/>
      <c r="L25" s="93"/>
      <c r="M25" s="11"/>
    </row>
    <row r="26" spans="1:13" s="4" customFormat="1" ht="20.25" x14ac:dyDescent="0.3">
      <c r="A26" s="4">
        <v>15</v>
      </c>
      <c r="B26" s="117"/>
      <c r="C26" s="555"/>
      <c r="D26" s="555"/>
      <c r="E26" s="555"/>
      <c r="F26" s="351">
        <f>H196</f>
        <v>0</v>
      </c>
      <c r="G26" s="111"/>
      <c r="H26" s="351">
        <f t="shared" si="0"/>
        <v>0</v>
      </c>
      <c r="I26" s="111"/>
      <c r="J26" s="351">
        <f t="shared" si="1"/>
        <v>0</v>
      </c>
      <c r="K26" s="11"/>
      <c r="L26" s="93"/>
      <c r="M26" s="11"/>
    </row>
    <row r="27" spans="1:13" s="4" customFormat="1" ht="20.25" x14ac:dyDescent="0.3">
      <c r="A27" s="4">
        <v>16</v>
      </c>
      <c r="B27" s="117"/>
      <c r="C27" s="555"/>
      <c r="D27" s="555"/>
      <c r="E27" s="555"/>
      <c r="F27" s="351">
        <f>H207</f>
        <v>0</v>
      </c>
      <c r="G27" s="111"/>
      <c r="H27" s="351">
        <f t="shared" si="0"/>
        <v>0</v>
      </c>
      <c r="I27" s="111"/>
      <c r="J27" s="351">
        <f t="shared" si="1"/>
        <v>0</v>
      </c>
      <c r="K27" s="11"/>
      <c r="L27" s="93"/>
      <c r="M27" s="11"/>
    </row>
    <row r="28" spans="1:13" s="4" customFormat="1" ht="20.25" x14ac:dyDescent="0.3">
      <c r="A28" s="4">
        <v>17</v>
      </c>
      <c r="B28" s="117"/>
      <c r="C28" s="555"/>
      <c r="D28" s="555"/>
      <c r="E28" s="555"/>
      <c r="F28" s="351">
        <f>H218</f>
        <v>0</v>
      </c>
      <c r="G28" s="111"/>
      <c r="H28" s="351">
        <f t="shared" si="0"/>
        <v>0</v>
      </c>
      <c r="I28" s="111"/>
      <c r="J28" s="351">
        <f t="shared" si="1"/>
        <v>0</v>
      </c>
      <c r="K28" s="11"/>
      <c r="L28" s="93"/>
      <c r="M28" s="11"/>
    </row>
    <row r="29" spans="1:13" s="4" customFormat="1" ht="20.25" x14ac:dyDescent="0.3">
      <c r="A29" s="4">
        <v>18</v>
      </c>
      <c r="B29" s="117"/>
      <c r="C29" s="555"/>
      <c r="D29" s="555"/>
      <c r="E29" s="555"/>
      <c r="F29" s="351">
        <f>H229</f>
        <v>0</v>
      </c>
      <c r="G29" s="111"/>
      <c r="H29" s="351">
        <f t="shared" si="0"/>
        <v>0</v>
      </c>
      <c r="I29" s="111"/>
      <c r="J29" s="351">
        <f t="shared" si="1"/>
        <v>0</v>
      </c>
      <c r="K29" s="11"/>
      <c r="L29" s="93"/>
      <c r="M29" s="11"/>
    </row>
    <row r="30" spans="1:13" s="4" customFormat="1" ht="20.25" x14ac:dyDescent="0.3">
      <c r="A30" s="4">
        <v>19</v>
      </c>
      <c r="B30" s="117"/>
      <c r="C30" s="555"/>
      <c r="D30" s="555"/>
      <c r="E30" s="555"/>
      <c r="F30" s="351">
        <f>H240</f>
        <v>0</v>
      </c>
      <c r="G30" s="111"/>
      <c r="H30" s="351">
        <f t="shared" si="0"/>
        <v>0</v>
      </c>
      <c r="I30" s="111"/>
      <c r="J30" s="351">
        <f t="shared" si="1"/>
        <v>0</v>
      </c>
      <c r="K30" s="11"/>
      <c r="L30" s="93"/>
      <c r="M30" s="11"/>
    </row>
    <row r="31" spans="1:13" s="4" customFormat="1" ht="20.25" x14ac:dyDescent="0.3">
      <c r="A31" s="4">
        <v>20</v>
      </c>
      <c r="B31" s="117"/>
      <c r="C31" s="555"/>
      <c r="D31" s="555"/>
      <c r="E31" s="555"/>
      <c r="F31" s="351">
        <f>H251</f>
        <v>0</v>
      </c>
      <c r="G31" s="111"/>
      <c r="H31" s="351">
        <f t="shared" si="0"/>
        <v>0</v>
      </c>
      <c r="I31" s="111"/>
      <c r="J31" s="351">
        <f t="shared" si="1"/>
        <v>0</v>
      </c>
      <c r="K31" s="11"/>
      <c r="L31" s="93"/>
      <c r="M31" s="11"/>
    </row>
    <row r="32" spans="1:13" s="4" customFormat="1" ht="21" thickBot="1" x14ac:dyDescent="0.35">
      <c r="C32" s="11"/>
      <c r="D32" s="11"/>
      <c r="E32" s="11" t="s">
        <v>18</v>
      </c>
      <c r="F32" s="354">
        <f>SUM(F12:F31)</f>
        <v>0</v>
      </c>
      <c r="G32" s="103"/>
      <c r="H32" s="354">
        <f>SUM(H12:H31)</f>
        <v>0</v>
      </c>
      <c r="I32" s="103"/>
      <c r="J32" s="103">
        <f>SUM(J12:J31)</f>
        <v>0</v>
      </c>
      <c r="K32" s="11"/>
      <c r="L32" s="93"/>
      <c r="M32" s="11"/>
    </row>
    <row r="33" spans="2:13" s="4" customFormat="1" ht="21" thickTop="1" x14ac:dyDescent="0.3">
      <c r="K33" s="11"/>
      <c r="L33" s="93"/>
      <c r="M33" s="11"/>
    </row>
    <row r="34" spans="2:13" s="4" customFormat="1" ht="20.25" x14ac:dyDescent="0.3">
      <c r="K34" s="11"/>
      <c r="L34" s="93"/>
      <c r="M34" s="11"/>
    </row>
    <row r="35" spans="2:13" s="4" customFormat="1" ht="20.25" x14ac:dyDescent="0.3">
      <c r="K35" s="11"/>
      <c r="L35" s="93"/>
      <c r="M35" s="11"/>
    </row>
    <row r="36" spans="2:13" s="4" customFormat="1" ht="20.25" x14ac:dyDescent="0.3">
      <c r="B36" s="540" t="s">
        <v>22</v>
      </c>
      <c r="C36" s="541"/>
      <c r="D36" s="517">
        <v>0</v>
      </c>
      <c r="E36" s="517"/>
      <c r="F36" s="517"/>
      <c r="G36" s="517"/>
      <c r="H36" s="518"/>
      <c r="K36" s="11"/>
      <c r="L36" s="93"/>
      <c r="M36" s="11"/>
    </row>
    <row r="37" spans="2:13" s="4" customFormat="1" ht="20.25" x14ac:dyDescent="0.3">
      <c r="B37" s="540" t="s">
        <v>11</v>
      </c>
      <c r="C37" s="541"/>
      <c r="D37" s="538">
        <f>C12</f>
        <v>0</v>
      </c>
      <c r="E37" s="538"/>
      <c r="F37" s="538"/>
      <c r="G37" s="538"/>
      <c r="H37" s="539"/>
      <c r="K37" s="11"/>
      <c r="L37" s="93"/>
      <c r="M37" s="11"/>
    </row>
    <row r="38" spans="2:13" s="4" customFormat="1" ht="20.25" x14ac:dyDescent="0.3">
      <c r="B38" s="540" t="s">
        <v>24</v>
      </c>
      <c r="C38" s="541"/>
      <c r="D38" s="517">
        <v>0</v>
      </c>
      <c r="E38" s="517"/>
      <c r="F38" s="517"/>
      <c r="G38" s="517"/>
      <c r="H38" s="518"/>
      <c r="K38" s="11"/>
      <c r="L38" s="93"/>
      <c r="M38" s="11"/>
    </row>
    <row r="39" spans="2:13" s="4" customFormat="1" ht="20.25" x14ac:dyDescent="0.3">
      <c r="B39" s="540" t="s">
        <v>25</v>
      </c>
      <c r="C39" s="541"/>
      <c r="D39" s="517"/>
      <c r="E39" s="517"/>
      <c r="F39" s="517"/>
      <c r="G39" s="517"/>
      <c r="H39" s="518"/>
      <c r="K39" s="11"/>
      <c r="L39" s="93"/>
      <c r="M39" s="11"/>
    </row>
    <row r="40" spans="2:13" s="4" customFormat="1" ht="20.25" x14ac:dyDescent="0.3">
      <c r="B40" s="540" t="s">
        <v>26</v>
      </c>
      <c r="C40" s="541"/>
      <c r="D40" s="517"/>
      <c r="E40" s="517"/>
      <c r="F40" s="517"/>
      <c r="G40" s="517"/>
      <c r="H40" s="518"/>
      <c r="K40" s="11"/>
      <c r="L40" s="93"/>
      <c r="M40" s="11"/>
    </row>
    <row r="41" spans="2:13" s="4" customFormat="1" ht="20.25" x14ac:dyDescent="0.3">
      <c r="B41" s="540" t="s">
        <v>27</v>
      </c>
      <c r="C41" s="541"/>
      <c r="D41" s="517"/>
      <c r="E41" s="517"/>
      <c r="F41" s="517"/>
      <c r="G41" s="517"/>
      <c r="H41" s="518"/>
      <c r="K41" s="11"/>
      <c r="L41" s="93"/>
      <c r="M41" s="11"/>
    </row>
    <row r="42" spans="2:13" s="94" customFormat="1" ht="20.25" x14ac:dyDescent="0.3">
      <c r="B42" s="108" t="s">
        <v>21</v>
      </c>
      <c r="C42" s="108" t="s">
        <v>76</v>
      </c>
      <c r="D42" s="108" t="s">
        <v>28</v>
      </c>
      <c r="E42" s="108" t="s">
        <v>77</v>
      </c>
      <c r="F42" s="108" t="s">
        <v>30</v>
      </c>
      <c r="G42" s="108" t="s">
        <v>31</v>
      </c>
      <c r="H42" s="108" t="s">
        <v>78</v>
      </c>
      <c r="K42" s="113"/>
      <c r="L42" s="120"/>
      <c r="M42" s="113"/>
    </row>
    <row r="43" spans="2:13" s="4" customFormat="1" ht="20.25" x14ac:dyDescent="0.3">
      <c r="B43" s="118">
        <f>B12</f>
        <v>0</v>
      </c>
      <c r="C43" s="111">
        <v>0</v>
      </c>
      <c r="D43" s="352">
        <v>0</v>
      </c>
      <c r="E43" s="117">
        <v>0</v>
      </c>
      <c r="F43" s="117">
        <v>0</v>
      </c>
      <c r="G43" s="352">
        <v>0</v>
      </c>
      <c r="H43" s="351">
        <f>SUM(D43*E43*F43)*C43*B43+G43</f>
        <v>0</v>
      </c>
      <c r="K43" s="11"/>
      <c r="L43" s="93"/>
      <c r="M43" s="11"/>
    </row>
    <row r="44" spans="2:13" s="4" customFormat="1" ht="53.25" customHeight="1" x14ac:dyDescent="0.3">
      <c r="B44" s="110" t="s">
        <v>32</v>
      </c>
      <c r="C44" s="542"/>
      <c r="D44" s="542"/>
      <c r="E44" s="542"/>
      <c r="F44" s="542"/>
      <c r="G44" s="542"/>
      <c r="H44" s="543"/>
      <c r="K44" s="11"/>
      <c r="L44" s="93"/>
      <c r="M44" s="11"/>
    </row>
    <row r="45" spans="2:13" s="4" customFormat="1" ht="20.25" x14ac:dyDescent="0.3">
      <c r="K45" s="11"/>
      <c r="L45" s="93"/>
      <c r="M45" s="11"/>
    </row>
    <row r="46" spans="2:13" s="4" customFormat="1" ht="20.25" x14ac:dyDescent="0.3">
      <c r="B46" s="550" t="s">
        <v>33</v>
      </c>
      <c r="C46" s="551"/>
      <c r="D46" s="544">
        <v>0</v>
      </c>
      <c r="E46" s="544"/>
      <c r="F46" s="544"/>
      <c r="G46" s="544"/>
      <c r="H46" s="545"/>
      <c r="K46" s="11"/>
      <c r="L46" s="93"/>
      <c r="M46" s="11"/>
    </row>
    <row r="47" spans="2:13" s="4" customFormat="1" ht="20.25" x14ac:dyDescent="0.3">
      <c r="B47" s="552" t="s">
        <v>11</v>
      </c>
      <c r="C47" s="552"/>
      <c r="D47" s="546">
        <f>C13</f>
        <v>0</v>
      </c>
      <c r="E47" s="546"/>
      <c r="F47" s="546"/>
      <c r="G47" s="546"/>
      <c r="H47" s="546"/>
      <c r="K47" s="11"/>
      <c r="L47" s="93"/>
      <c r="M47" s="11"/>
    </row>
    <row r="48" spans="2:13" s="4" customFormat="1" ht="20.25" x14ac:dyDescent="0.3">
      <c r="B48" s="109" t="s">
        <v>24</v>
      </c>
      <c r="C48" s="109"/>
      <c r="D48" s="547"/>
      <c r="E48" s="547"/>
      <c r="F48" s="547"/>
      <c r="G48" s="547"/>
      <c r="H48" s="547"/>
      <c r="K48" s="11"/>
      <c r="L48" s="93"/>
      <c r="M48" s="11"/>
    </row>
    <row r="49" spans="2:13" s="4" customFormat="1" ht="20.25" x14ac:dyDescent="0.3">
      <c r="B49" s="109" t="s">
        <v>25</v>
      </c>
      <c r="C49" s="109"/>
      <c r="D49" s="547"/>
      <c r="E49" s="547"/>
      <c r="F49" s="547"/>
      <c r="G49" s="547"/>
      <c r="H49" s="547"/>
      <c r="K49" s="11"/>
      <c r="L49" s="93"/>
      <c r="M49" s="11"/>
    </row>
    <row r="50" spans="2:13" s="4" customFormat="1" ht="20.25" x14ac:dyDescent="0.3">
      <c r="B50" s="109" t="s">
        <v>26</v>
      </c>
      <c r="C50" s="109"/>
      <c r="D50" s="547"/>
      <c r="E50" s="547"/>
      <c r="F50" s="547"/>
      <c r="G50" s="547"/>
      <c r="H50" s="547"/>
      <c r="K50" s="11"/>
      <c r="L50" s="93"/>
      <c r="M50" s="11"/>
    </row>
    <row r="51" spans="2:13" s="4" customFormat="1" ht="20.25" x14ac:dyDescent="0.3">
      <c r="B51" s="109" t="s">
        <v>27</v>
      </c>
      <c r="C51" s="109"/>
      <c r="D51" s="547"/>
      <c r="E51" s="547"/>
      <c r="F51" s="547"/>
      <c r="G51" s="547"/>
      <c r="H51" s="547"/>
      <c r="K51" s="11"/>
      <c r="L51" s="93"/>
      <c r="M51" s="11"/>
    </row>
    <row r="52" spans="2:13" s="94" customFormat="1" ht="20.25" x14ac:dyDescent="0.3">
      <c r="B52" s="109" t="s">
        <v>21</v>
      </c>
      <c r="C52" s="109" t="s">
        <v>76</v>
      </c>
      <c r="D52" s="109" t="s">
        <v>28</v>
      </c>
      <c r="E52" s="109" t="s">
        <v>77</v>
      </c>
      <c r="F52" s="116" t="s">
        <v>30</v>
      </c>
      <c r="G52" s="109" t="s">
        <v>31</v>
      </c>
      <c r="H52" s="109" t="s">
        <v>78</v>
      </c>
      <c r="K52" s="113"/>
      <c r="L52" s="120"/>
      <c r="M52" s="113"/>
    </row>
    <row r="53" spans="2:13" s="4" customFormat="1" ht="20.25" x14ac:dyDescent="0.3">
      <c r="B53" s="118">
        <f>B13</f>
        <v>0</v>
      </c>
      <c r="C53" s="111">
        <v>0</v>
      </c>
      <c r="D53" s="352">
        <v>0</v>
      </c>
      <c r="E53" s="117">
        <v>0</v>
      </c>
      <c r="F53" s="117">
        <v>0</v>
      </c>
      <c r="G53" s="352">
        <v>0</v>
      </c>
      <c r="H53" s="351">
        <f>SUM(D53*E53*F53)*C53*B53+G53</f>
        <v>0</v>
      </c>
      <c r="K53" s="11"/>
      <c r="L53" s="93"/>
      <c r="M53" s="11"/>
    </row>
    <row r="54" spans="2:13" s="4" customFormat="1" ht="63" customHeight="1" x14ac:dyDescent="0.3">
      <c r="B54" s="110" t="s">
        <v>32</v>
      </c>
      <c r="C54" s="553"/>
      <c r="D54" s="553"/>
      <c r="E54" s="553"/>
      <c r="F54" s="553"/>
      <c r="G54" s="553"/>
      <c r="H54" s="554"/>
      <c r="K54" s="11"/>
      <c r="L54" s="93"/>
      <c r="M54" s="11"/>
    </row>
    <row r="55" spans="2:13" s="4" customFormat="1" ht="20.25" x14ac:dyDescent="0.3">
      <c r="K55" s="11"/>
      <c r="L55" s="93"/>
      <c r="M55" s="11"/>
    </row>
    <row r="56" spans="2:13" s="4" customFormat="1" ht="20.25" x14ac:dyDescent="0.3">
      <c r="K56" s="11"/>
      <c r="L56" s="93"/>
      <c r="M56" s="11"/>
    </row>
    <row r="57" spans="2:13" s="4" customFormat="1" ht="20.25" x14ac:dyDescent="0.3">
      <c r="B57" s="540" t="s">
        <v>34</v>
      </c>
      <c r="C57" s="541"/>
      <c r="D57" s="517"/>
      <c r="E57" s="517"/>
      <c r="F57" s="517"/>
      <c r="G57" s="517"/>
      <c r="H57" s="518"/>
      <c r="K57" s="11"/>
      <c r="L57" s="93"/>
      <c r="M57" s="11"/>
    </row>
    <row r="58" spans="2:13" s="4" customFormat="1" ht="20.25" x14ac:dyDescent="0.3">
      <c r="B58" s="540" t="s">
        <v>11</v>
      </c>
      <c r="C58" s="541"/>
      <c r="D58" s="538">
        <f>C14</f>
        <v>0</v>
      </c>
      <c r="E58" s="538"/>
      <c r="F58" s="538"/>
      <c r="G58" s="538"/>
      <c r="H58" s="539"/>
      <c r="K58" s="11"/>
      <c r="L58" s="93"/>
      <c r="M58" s="11"/>
    </row>
    <row r="59" spans="2:13" s="4" customFormat="1" ht="20.25" x14ac:dyDescent="0.3">
      <c r="B59" s="540" t="s">
        <v>24</v>
      </c>
      <c r="C59" s="541"/>
      <c r="D59" s="517"/>
      <c r="E59" s="517"/>
      <c r="F59" s="517"/>
      <c r="G59" s="517"/>
      <c r="H59" s="518"/>
      <c r="K59" s="11"/>
      <c r="L59" s="93"/>
      <c r="M59" s="11"/>
    </row>
    <row r="60" spans="2:13" s="4" customFormat="1" ht="20.25" x14ac:dyDescent="0.3">
      <c r="B60" s="540" t="s">
        <v>25</v>
      </c>
      <c r="C60" s="541"/>
      <c r="D60" s="517"/>
      <c r="E60" s="517"/>
      <c r="F60" s="517"/>
      <c r="G60" s="517"/>
      <c r="H60" s="518"/>
      <c r="K60" s="11"/>
      <c r="L60" s="93"/>
      <c r="M60" s="11"/>
    </row>
    <row r="61" spans="2:13" s="4" customFormat="1" ht="20.25" x14ac:dyDescent="0.3">
      <c r="B61" s="540" t="s">
        <v>26</v>
      </c>
      <c r="C61" s="541"/>
      <c r="D61" s="517"/>
      <c r="E61" s="517"/>
      <c r="F61" s="517"/>
      <c r="G61" s="517"/>
      <c r="H61" s="518"/>
      <c r="K61" s="11"/>
      <c r="L61" s="93"/>
      <c r="M61" s="11"/>
    </row>
    <row r="62" spans="2:13" s="4" customFormat="1" ht="20.25" x14ac:dyDescent="0.3">
      <c r="B62" s="540" t="s">
        <v>27</v>
      </c>
      <c r="C62" s="541"/>
      <c r="D62" s="517"/>
      <c r="E62" s="517"/>
      <c r="F62" s="517"/>
      <c r="G62" s="517"/>
      <c r="H62" s="518"/>
      <c r="K62" s="11"/>
      <c r="L62" s="93"/>
      <c r="M62" s="11"/>
    </row>
    <row r="63" spans="2:13" s="94" customFormat="1" ht="20.25" x14ac:dyDescent="0.3">
      <c r="B63" s="108" t="s">
        <v>21</v>
      </c>
      <c r="C63" s="108" t="s">
        <v>76</v>
      </c>
      <c r="D63" s="109" t="s">
        <v>28</v>
      </c>
      <c r="E63" s="108" t="s">
        <v>77</v>
      </c>
      <c r="F63" s="108" t="s">
        <v>30</v>
      </c>
      <c r="G63" s="108" t="s">
        <v>31</v>
      </c>
      <c r="H63" s="108" t="s">
        <v>78</v>
      </c>
      <c r="K63" s="113"/>
      <c r="L63" s="120"/>
      <c r="M63" s="113"/>
    </row>
    <row r="64" spans="2:13" s="4" customFormat="1" ht="20.25" x14ac:dyDescent="0.3">
      <c r="B64" s="118">
        <f>B14</f>
        <v>0</v>
      </c>
      <c r="C64" s="111">
        <v>0</v>
      </c>
      <c r="D64" s="352">
        <v>0</v>
      </c>
      <c r="E64" s="117">
        <v>0</v>
      </c>
      <c r="F64" s="117">
        <v>0</v>
      </c>
      <c r="G64" s="352"/>
      <c r="H64" s="351">
        <f>SUM(D64*E64*F64)*C64*B64+G64</f>
        <v>0</v>
      </c>
      <c r="K64" s="11"/>
      <c r="L64" s="93"/>
      <c r="M64" s="11"/>
    </row>
    <row r="65" spans="2:13" s="4" customFormat="1" ht="53.25" customHeight="1" x14ac:dyDescent="0.3">
      <c r="B65" s="110" t="s">
        <v>32</v>
      </c>
      <c r="C65" s="542"/>
      <c r="D65" s="542"/>
      <c r="E65" s="542"/>
      <c r="F65" s="542"/>
      <c r="G65" s="542"/>
      <c r="H65" s="543"/>
      <c r="K65" s="11"/>
      <c r="L65" s="93"/>
      <c r="M65" s="11"/>
    </row>
    <row r="66" spans="2:13" s="4" customFormat="1" ht="20.25" x14ac:dyDescent="0.3">
      <c r="K66" s="11"/>
      <c r="L66" s="93"/>
      <c r="M66" s="11"/>
    </row>
    <row r="67" spans="2:13" s="4" customFormat="1" ht="20.25" x14ac:dyDescent="0.3">
      <c r="K67" s="11"/>
      <c r="L67" s="93"/>
      <c r="M67" s="11"/>
    </row>
    <row r="68" spans="2:13" s="4" customFormat="1" ht="20.25" x14ac:dyDescent="0.3">
      <c r="B68" s="540" t="s">
        <v>35</v>
      </c>
      <c r="C68" s="541"/>
      <c r="D68" s="517">
        <v>0</v>
      </c>
      <c r="E68" s="517"/>
      <c r="F68" s="517"/>
      <c r="G68" s="517"/>
      <c r="H68" s="518"/>
      <c r="K68" s="11"/>
      <c r="L68" s="93"/>
      <c r="M68" s="11"/>
    </row>
    <row r="69" spans="2:13" s="4" customFormat="1" ht="20.25" x14ac:dyDescent="0.3">
      <c r="B69" s="540" t="s">
        <v>11</v>
      </c>
      <c r="C69" s="541"/>
      <c r="D69" s="538">
        <f>C15</f>
        <v>0</v>
      </c>
      <c r="E69" s="538"/>
      <c r="F69" s="538"/>
      <c r="G69" s="538"/>
      <c r="H69" s="539"/>
      <c r="K69" s="11"/>
      <c r="L69" s="93"/>
      <c r="M69" s="11"/>
    </row>
    <row r="70" spans="2:13" s="4" customFormat="1" ht="20.25" x14ac:dyDescent="0.3">
      <c r="B70" s="540" t="s">
        <v>24</v>
      </c>
      <c r="C70" s="541"/>
      <c r="D70" s="517"/>
      <c r="E70" s="517"/>
      <c r="F70" s="517"/>
      <c r="G70" s="517"/>
      <c r="H70" s="518"/>
      <c r="K70" s="11"/>
      <c r="L70" s="93"/>
      <c r="M70" s="11"/>
    </row>
    <row r="71" spans="2:13" s="4" customFormat="1" ht="20.25" x14ac:dyDescent="0.3">
      <c r="B71" s="540" t="s">
        <v>25</v>
      </c>
      <c r="C71" s="541"/>
      <c r="D71" s="517"/>
      <c r="E71" s="517"/>
      <c r="F71" s="517"/>
      <c r="G71" s="517"/>
      <c r="H71" s="518"/>
      <c r="K71" s="11"/>
      <c r="L71" s="93"/>
      <c r="M71" s="11"/>
    </row>
    <row r="72" spans="2:13" s="4" customFormat="1" ht="20.25" x14ac:dyDescent="0.3">
      <c r="B72" s="540" t="s">
        <v>26</v>
      </c>
      <c r="C72" s="541"/>
      <c r="D72" s="517"/>
      <c r="E72" s="517"/>
      <c r="F72" s="517"/>
      <c r="G72" s="517"/>
      <c r="H72" s="518"/>
      <c r="K72" s="11"/>
      <c r="L72" s="93"/>
      <c r="M72" s="11"/>
    </row>
    <row r="73" spans="2:13" s="4" customFormat="1" ht="20.25" x14ac:dyDescent="0.3">
      <c r="B73" s="540" t="s">
        <v>27</v>
      </c>
      <c r="C73" s="541"/>
      <c r="D73" s="517"/>
      <c r="E73" s="517"/>
      <c r="F73" s="517"/>
      <c r="G73" s="517"/>
      <c r="H73" s="518"/>
      <c r="K73" s="11"/>
      <c r="L73" s="93"/>
      <c r="M73" s="11"/>
    </row>
    <row r="74" spans="2:13" s="4" customFormat="1" ht="20.25" x14ac:dyDescent="0.3">
      <c r="B74" s="108" t="s">
        <v>21</v>
      </c>
      <c r="C74" s="108" t="s">
        <v>76</v>
      </c>
      <c r="D74" s="108" t="s">
        <v>28</v>
      </c>
      <c r="E74" s="108" t="s">
        <v>77</v>
      </c>
      <c r="F74" s="108" t="s">
        <v>30</v>
      </c>
      <c r="G74" s="108" t="s">
        <v>31</v>
      </c>
      <c r="H74" s="108" t="s">
        <v>78</v>
      </c>
      <c r="K74" s="11"/>
      <c r="L74" s="93"/>
      <c r="M74" s="11"/>
    </row>
    <row r="75" spans="2:13" s="4" customFormat="1" ht="20.25" x14ac:dyDescent="0.3">
      <c r="B75" s="7">
        <f>B15</f>
        <v>0</v>
      </c>
      <c r="C75" s="111">
        <v>0</v>
      </c>
      <c r="D75" s="352">
        <v>0</v>
      </c>
      <c r="E75" s="117">
        <v>0</v>
      </c>
      <c r="F75" s="117">
        <v>0</v>
      </c>
      <c r="G75" s="352"/>
      <c r="H75" s="351">
        <f>SUM(D75*E75*F75)*C75*B75+G75</f>
        <v>0</v>
      </c>
      <c r="K75" s="11"/>
      <c r="L75" s="93"/>
      <c r="M75" s="11"/>
    </row>
    <row r="76" spans="2:13" s="4" customFormat="1" ht="53.25" customHeight="1" x14ac:dyDescent="0.3">
      <c r="B76" s="110" t="s">
        <v>32</v>
      </c>
      <c r="C76" s="542"/>
      <c r="D76" s="542"/>
      <c r="E76" s="542"/>
      <c r="F76" s="542"/>
      <c r="G76" s="542"/>
      <c r="H76" s="543"/>
      <c r="K76" s="11"/>
      <c r="L76" s="93"/>
      <c r="M76" s="11"/>
    </row>
    <row r="77" spans="2:13" s="4" customFormat="1" ht="20.25" x14ac:dyDescent="0.3">
      <c r="K77" s="11"/>
      <c r="L77" s="93"/>
      <c r="M77" s="11"/>
    </row>
    <row r="78" spans="2:13" s="4" customFormat="1" ht="20.25" x14ac:dyDescent="0.3">
      <c r="K78" s="11"/>
      <c r="L78" s="93"/>
      <c r="M78" s="11"/>
    </row>
    <row r="79" spans="2:13" s="4" customFormat="1" ht="20.25" x14ac:dyDescent="0.3">
      <c r="B79" s="540" t="s">
        <v>36</v>
      </c>
      <c r="C79" s="541"/>
      <c r="D79" s="517">
        <v>0</v>
      </c>
      <c r="E79" s="517"/>
      <c r="F79" s="517"/>
      <c r="G79" s="517"/>
      <c r="H79" s="518"/>
      <c r="K79" s="11"/>
      <c r="L79" s="93"/>
      <c r="M79" s="11"/>
    </row>
    <row r="80" spans="2:13" s="4" customFormat="1" ht="20.25" x14ac:dyDescent="0.3">
      <c r="B80" s="540" t="s">
        <v>11</v>
      </c>
      <c r="C80" s="541"/>
      <c r="D80" s="538">
        <f>C16</f>
        <v>0</v>
      </c>
      <c r="E80" s="538"/>
      <c r="F80" s="538"/>
      <c r="G80" s="538"/>
      <c r="H80" s="539"/>
      <c r="K80" s="11"/>
      <c r="L80" s="93"/>
      <c r="M80" s="11"/>
    </row>
    <row r="81" spans="2:13" s="4" customFormat="1" ht="20.25" x14ac:dyDescent="0.3">
      <c r="B81" s="540" t="s">
        <v>24</v>
      </c>
      <c r="C81" s="541"/>
      <c r="D81" s="517"/>
      <c r="E81" s="517"/>
      <c r="F81" s="517"/>
      <c r="G81" s="517"/>
      <c r="H81" s="518"/>
      <c r="K81" s="11"/>
      <c r="L81" s="93"/>
      <c r="M81" s="11"/>
    </row>
    <row r="82" spans="2:13" s="4" customFormat="1" ht="20.25" x14ac:dyDescent="0.3">
      <c r="B82" s="540" t="s">
        <v>25</v>
      </c>
      <c r="C82" s="541"/>
      <c r="D82" s="517"/>
      <c r="E82" s="517"/>
      <c r="F82" s="517"/>
      <c r="G82" s="517"/>
      <c r="H82" s="518"/>
      <c r="K82" s="11"/>
      <c r="L82" s="93"/>
      <c r="M82" s="11"/>
    </row>
    <row r="83" spans="2:13" s="4" customFormat="1" ht="20.25" x14ac:dyDescent="0.3">
      <c r="B83" s="540" t="s">
        <v>26</v>
      </c>
      <c r="C83" s="541"/>
      <c r="D83" s="517"/>
      <c r="E83" s="517"/>
      <c r="F83" s="517"/>
      <c r="G83" s="517"/>
      <c r="H83" s="518"/>
      <c r="K83" s="11"/>
      <c r="L83" s="93"/>
      <c r="M83" s="11"/>
    </row>
    <row r="84" spans="2:13" s="4" customFormat="1" ht="20.25" x14ac:dyDescent="0.3">
      <c r="B84" s="540" t="s">
        <v>27</v>
      </c>
      <c r="C84" s="541"/>
      <c r="D84" s="517"/>
      <c r="E84" s="517"/>
      <c r="F84" s="517"/>
      <c r="G84" s="517"/>
      <c r="H84" s="518"/>
      <c r="K84" s="11"/>
      <c r="L84" s="93"/>
      <c r="M84" s="11"/>
    </row>
    <row r="85" spans="2:13" s="4" customFormat="1" ht="20.25" x14ac:dyDescent="0.3">
      <c r="B85" s="108" t="s">
        <v>21</v>
      </c>
      <c r="C85" s="108" t="s">
        <v>76</v>
      </c>
      <c r="D85" s="108" t="s">
        <v>28</v>
      </c>
      <c r="E85" s="108" t="s">
        <v>77</v>
      </c>
      <c r="F85" s="108" t="s">
        <v>30</v>
      </c>
      <c r="G85" s="108" t="s">
        <v>31</v>
      </c>
      <c r="H85" s="108" t="s">
        <v>78</v>
      </c>
      <c r="K85" s="11"/>
      <c r="L85" s="93"/>
      <c r="M85" s="11"/>
    </row>
    <row r="86" spans="2:13" s="4" customFormat="1" ht="20.25" x14ac:dyDescent="0.3">
      <c r="B86" s="7">
        <f>B16</f>
        <v>0</v>
      </c>
      <c r="C86" s="355">
        <v>0</v>
      </c>
      <c r="D86" s="352">
        <v>0</v>
      </c>
      <c r="E86" s="117">
        <v>0</v>
      </c>
      <c r="F86" s="117">
        <v>0</v>
      </c>
      <c r="G86" s="352"/>
      <c r="H86" s="351">
        <f>SUM(D86*E86*F86)*C86*B86+G86</f>
        <v>0</v>
      </c>
      <c r="K86" s="11"/>
      <c r="L86" s="93"/>
      <c r="M86" s="11"/>
    </row>
    <row r="87" spans="2:13" s="4" customFormat="1" ht="53.25" customHeight="1" x14ac:dyDescent="0.3">
      <c r="B87" s="110" t="s">
        <v>32</v>
      </c>
      <c r="C87" s="542"/>
      <c r="D87" s="542"/>
      <c r="E87" s="542"/>
      <c r="F87" s="542"/>
      <c r="G87" s="542"/>
      <c r="H87" s="543"/>
      <c r="K87" s="11"/>
      <c r="L87" s="93"/>
      <c r="M87" s="11"/>
    </row>
    <row r="88" spans="2:13" s="4" customFormat="1" ht="20.25" x14ac:dyDescent="0.3">
      <c r="K88" s="11"/>
      <c r="L88" s="93"/>
      <c r="M88" s="11"/>
    </row>
    <row r="89" spans="2:13" s="4" customFormat="1" ht="20.25" x14ac:dyDescent="0.3">
      <c r="K89" s="11"/>
      <c r="L89" s="93"/>
      <c r="M89" s="11"/>
    </row>
    <row r="90" spans="2:13" s="4" customFormat="1" ht="20.25" x14ac:dyDescent="0.3">
      <c r="B90" s="540" t="s">
        <v>37</v>
      </c>
      <c r="C90" s="541"/>
      <c r="D90" s="517"/>
      <c r="E90" s="517"/>
      <c r="F90" s="517"/>
      <c r="G90" s="517"/>
      <c r="H90" s="518"/>
      <c r="K90" s="11"/>
      <c r="L90" s="93"/>
      <c r="M90" s="11"/>
    </row>
    <row r="91" spans="2:13" s="4" customFormat="1" ht="20.25" x14ac:dyDescent="0.3">
      <c r="B91" s="540" t="s">
        <v>11</v>
      </c>
      <c r="C91" s="541"/>
      <c r="D91" s="538">
        <f>C17</f>
        <v>0</v>
      </c>
      <c r="E91" s="538"/>
      <c r="F91" s="538"/>
      <c r="G91" s="538"/>
      <c r="H91" s="539"/>
      <c r="K91" s="11"/>
      <c r="L91" s="93"/>
      <c r="M91" s="11"/>
    </row>
    <row r="92" spans="2:13" s="4" customFormat="1" ht="20.25" x14ac:dyDescent="0.3">
      <c r="B92" s="540" t="s">
        <v>24</v>
      </c>
      <c r="C92" s="541"/>
      <c r="D92" s="517"/>
      <c r="E92" s="517"/>
      <c r="F92" s="517"/>
      <c r="G92" s="517"/>
      <c r="H92" s="518"/>
      <c r="K92" s="11"/>
      <c r="L92" s="93"/>
      <c r="M92" s="11"/>
    </row>
    <row r="93" spans="2:13" s="4" customFormat="1" ht="20.25" x14ac:dyDescent="0.3">
      <c r="B93" s="540" t="s">
        <v>25</v>
      </c>
      <c r="C93" s="541"/>
      <c r="D93" s="517"/>
      <c r="E93" s="517"/>
      <c r="F93" s="517"/>
      <c r="G93" s="517"/>
      <c r="H93" s="518"/>
      <c r="K93" s="11"/>
      <c r="L93" s="93"/>
      <c r="M93" s="11"/>
    </row>
    <row r="94" spans="2:13" s="4" customFormat="1" ht="20.25" x14ac:dyDescent="0.3">
      <c r="B94" s="540" t="s">
        <v>26</v>
      </c>
      <c r="C94" s="541"/>
      <c r="D94" s="517"/>
      <c r="E94" s="517"/>
      <c r="F94" s="517"/>
      <c r="G94" s="517"/>
      <c r="H94" s="518"/>
      <c r="K94" s="11"/>
      <c r="L94" s="93"/>
      <c r="M94" s="11"/>
    </row>
    <row r="95" spans="2:13" s="4" customFormat="1" ht="20.25" x14ac:dyDescent="0.3">
      <c r="B95" s="540" t="s">
        <v>27</v>
      </c>
      <c r="C95" s="541"/>
      <c r="D95" s="517"/>
      <c r="E95" s="517"/>
      <c r="F95" s="517"/>
      <c r="G95" s="517"/>
      <c r="H95" s="518"/>
      <c r="K95" s="11"/>
      <c r="L95" s="93"/>
      <c r="M95" s="11"/>
    </row>
    <row r="96" spans="2:13" s="4" customFormat="1" ht="20.25" x14ac:dyDescent="0.3">
      <c r="B96" s="108" t="s">
        <v>21</v>
      </c>
      <c r="C96" s="108" t="s">
        <v>76</v>
      </c>
      <c r="D96" s="109" t="s">
        <v>28</v>
      </c>
      <c r="E96" s="108" t="s">
        <v>77</v>
      </c>
      <c r="F96" s="108" t="s">
        <v>30</v>
      </c>
      <c r="G96" s="108" t="s">
        <v>31</v>
      </c>
      <c r="H96" s="108" t="s">
        <v>78</v>
      </c>
      <c r="K96" s="11"/>
      <c r="L96" s="93"/>
      <c r="M96" s="11"/>
    </row>
    <row r="97" spans="2:13" s="4" customFormat="1" ht="20.25" x14ac:dyDescent="0.3">
      <c r="B97" s="7">
        <f>B17</f>
        <v>0</v>
      </c>
      <c r="C97" s="111"/>
      <c r="D97" s="352"/>
      <c r="E97" s="117"/>
      <c r="F97" s="117"/>
      <c r="G97" s="352"/>
      <c r="H97" s="351">
        <f>SUM(D97*E97*F97)*C97*B97+G97</f>
        <v>0</v>
      </c>
      <c r="K97" s="11"/>
      <c r="L97" s="93"/>
      <c r="M97" s="11"/>
    </row>
    <row r="98" spans="2:13" s="4" customFormat="1" ht="53.25" customHeight="1" x14ac:dyDescent="0.3">
      <c r="B98" s="110" t="s">
        <v>32</v>
      </c>
      <c r="C98" s="542"/>
      <c r="D98" s="542"/>
      <c r="E98" s="542"/>
      <c r="F98" s="542"/>
      <c r="G98" s="542"/>
      <c r="H98" s="543"/>
      <c r="K98" s="11"/>
      <c r="L98" s="93"/>
      <c r="M98" s="11"/>
    </row>
    <row r="99" spans="2:13" s="4" customFormat="1" ht="20.25" x14ac:dyDescent="0.3">
      <c r="K99" s="11"/>
      <c r="L99" s="93"/>
      <c r="M99" s="11"/>
    </row>
    <row r="100" spans="2:13" s="4" customFormat="1" ht="20.25" x14ac:dyDescent="0.3">
      <c r="K100" s="11"/>
      <c r="L100" s="93"/>
      <c r="M100" s="11"/>
    </row>
    <row r="101" spans="2:13" s="4" customFormat="1" ht="20.25" x14ac:dyDescent="0.3">
      <c r="B101" s="540" t="s">
        <v>38</v>
      </c>
      <c r="C101" s="541"/>
      <c r="D101" s="517"/>
      <c r="E101" s="517"/>
      <c r="F101" s="517"/>
      <c r="G101" s="517"/>
      <c r="H101" s="518"/>
      <c r="K101" s="11"/>
      <c r="L101" s="93"/>
      <c r="M101" s="11"/>
    </row>
    <row r="102" spans="2:13" s="4" customFormat="1" ht="20.25" x14ac:dyDescent="0.3">
      <c r="B102" s="540" t="s">
        <v>11</v>
      </c>
      <c r="C102" s="541"/>
      <c r="D102" s="538">
        <f>C18</f>
        <v>0</v>
      </c>
      <c r="E102" s="538"/>
      <c r="F102" s="538"/>
      <c r="G102" s="538"/>
      <c r="H102" s="539"/>
      <c r="K102" s="11"/>
      <c r="L102" s="93"/>
      <c r="M102" s="11"/>
    </row>
    <row r="103" spans="2:13" s="4" customFormat="1" ht="20.25" x14ac:dyDescent="0.3">
      <c r="B103" s="540" t="s">
        <v>24</v>
      </c>
      <c r="C103" s="541"/>
      <c r="D103" s="517"/>
      <c r="E103" s="517"/>
      <c r="F103" s="517"/>
      <c r="G103" s="517"/>
      <c r="H103" s="518"/>
      <c r="K103" s="11"/>
      <c r="L103" s="93"/>
      <c r="M103" s="11"/>
    </row>
    <row r="104" spans="2:13" s="4" customFormat="1" ht="20.25" x14ac:dyDescent="0.3">
      <c r="B104" s="540" t="s">
        <v>25</v>
      </c>
      <c r="C104" s="541"/>
      <c r="D104" s="517"/>
      <c r="E104" s="517"/>
      <c r="F104" s="517"/>
      <c r="G104" s="517"/>
      <c r="H104" s="518"/>
      <c r="K104" s="11"/>
      <c r="L104" s="93"/>
      <c r="M104" s="11"/>
    </row>
    <row r="105" spans="2:13" s="4" customFormat="1" ht="20.25" x14ac:dyDescent="0.3">
      <c r="B105" s="540" t="s">
        <v>26</v>
      </c>
      <c r="C105" s="541"/>
      <c r="D105" s="517"/>
      <c r="E105" s="517"/>
      <c r="F105" s="517"/>
      <c r="G105" s="517"/>
      <c r="H105" s="518"/>
      <c r="K105" s="11"/>
      <c r="L105" s="93"/>
      <c r="M105" s="11"/>
    </row>
    <row r="106" spans="2:13" s="4" customFormat="1" ht="20.25" x14ac:dyDescent="0.3">
      <c r="B106" s="540" t="s">
        <v>27</v>
      </c>
      <c r="C106" s="541"/>
      <c r="D106" s="517"/>
      <c r="E106" s="517"/>
      <c r="F106" s="517"/>
      <c r="G106" s="517"/>
      <c r="H106" s="518"/>
      <c r="K106" s="11"/>
      <c r="L106" s="93"/>
      <c r="M106" s="11"/>
    </row>
    <row r="107" spans="2:13" s="4" customFormat="1" ht="20.25" x14ac:dyDescent="0.3">
      <c r="B107" s="108" t="s">
        <v>21</v>
      </c>
      <c r="C107" s="108" t="s">
        <v>76</v>
      </c>
      <c r="D107" s="109" t="s">
        <v>28</v>
      </c>
      <c r="E107" s="108" t="s">
        <v>77</v>
      </c>
      <c r="F107" s="108" t="s">
        <v>30</v>
      </c>
      <c r="G107" s="108" t="s">
        <v>31</v>
      </c>
      <c r="H107" s="108" t="s">
        <v>78</v>
      </c>
      <c r="K107" s="11"/>
      <c r="L107" s="93"/>
      <c r="M107" s="11"/>
    </row>
    <row r="108" spans="2:13" s="4" customFormat="1" ht="20.25" x14ac:dyDescent="0.3">
      <c r="B108" s="7">
        <f>B18</f>
        <v>0</v>
      </c>
      <c r="C108" s="353"/>
      <c r="D108" s="352"/>
      <c r="E108" s="117"/>
      <c r="F108" s="117"/>
      <c r="G108" s="352"/>
      <c r="H108" s="351">
        <f>SUM(D108*E108*F108)*C108*B108+G108</f>
        <v>0</v>
      </c>
      <c r="K108" s="11"/>
      <c r="L108" s="93"/>
      <c r="M108" s="11"/>
    </row>
    <row r="109" spans="2:13" s="4" customFormat="1" ht="53.25" customHeight="1" x14ac:dyDescent="0.3">
      <c r="B109" s="110" t="s">
        <v>32</v>
      </c>
      <c r="C109" s="542"/>
      <c r="D109" s="542"/>
      <c r="E109" s="542"/>
      <c r="F109" s="542"/>
      <c r="G109" s="542"/>
      <c r="H109" s="543"/>
      <c r="K109" s="11"/>
      <c r="L109" s="93"/>
      <c r="M109" s="11"/>
    </row>
    <row r="110" spans="2:13" s="4" customFormat="1" ht="20.25" x14ac:dyDescent="0.3">
      <c r="K110" s="11"/>
      <c r="L110" s="93"/>
      <c r="M110" s="11"/>
    </row>
    <row r="111" spans="2:13" s="4" customFormat="1" ht="20.25" x14ac:dyDescent="0.3">
      <c r="K111" s="11"/>
      <c r="L111" s="93"/>
      <c r="M111" s="11"/>
    </row>
    <row r="112" spans="2:13" s="4" customFormat="1" ht="20.25" x14ac:dyDescent="0.3">
      <c r="B112" s="540" t="s">
        <v>39</v>
      </c>
      <c r="C112" s="541"/>
      <c r="D112" s="517"/>
      <c r="E112" s="517"/>
      <c r="F112" s="517"/>
      <c r="G112" s="517"/>
      <c r="H112" s="518"/>
      <c r="K112" s="11"/>
      <c r="L112" s="93"/>
      <c r="M112" s="11"/>
    </row>
    <row r="113" spans="2:13" s="4" customFormat="1" ht="20.25" x14ac:dyDescent="0.3">
      <c r="B113" s="540" t="s">
        <v>11</v>
      </c>
      <c r="C113" s="541"/>
      <c r="D113" s="538">
        <f>C19</f>
        <v>0</v>
      </c>
      <c r="E113" s="538"/>
      <c r="F113" s="538"/>
      <c r="G113" s="538"/>
      <c r="H113" s="539"/>
      <c r="K113" s="11"/>
      <c r="L113" s="93"/>
      <c r="M113" s="11"/>
    </row>
    <row r="114" spans="2:13" s="4" customFormat="1" ht="20.25" x14ac:dyDescent="0.3">
      <c r="B114" s="540" t="s">
        <v>24</v>
      </c>
      <c r="C114" s="541"/>
      <c r="D114" s="517"/>
      <c r="E114" s="517"/>
      <c r="F114" s="517"/>
      <c r="G114" s="517"/>
      <c r="H114" s="518"/>
      <c r="K114" s="11"/>
      <c r="L114" s="93"/>
      <c r="M114" s="11"/>
    </row>
    <row r="115" spans="2:13" s="4" customFormat="1" ht="20.25" x14ac:dyDescent="0.3">
      <c r="B115" s="540" t="s">
        <v>25</v>
      </c>
      <c r="C115" s="541"/>
      <c r="D115" s="517"/>
      <c r="E115" s="517"/>
      <c r="F115" s="517"/>
      <c r="G115" s="517"/>
      <c r="H115" s="518"/>
      <c r="K115" s="11"/>
      <c r="L115" s="93"/>
      <c r="M115" s="11"/>
    </row>
    <row r="116" spans="2:13" s="4" customFormat="1" ht="20.25" x14ac:dyDescent="0.3">
      <c r="B116" s="540" t="s">
        <v>26</v>
      </c>
      <c r="C116" s="541"/>
      <c r="D116" s="517"/>
      <c r="E116" s="517"/>
      <c r="F116" s="517"/>
      <c r="G116" s="517"/>
      <c r="H116" s="518"/>
      <c r="K116" s="11"/>
      <c r="L116" s="93"/>
      <c r="M116" s="11"/>
    </row>
    <row r="117" spans="2:13" s="4" customFormat="1" ht="20.25" x14ac:dyDescent="0.3">
      <c r="B117" s="540" t="s">
        <v>27</v>
      </c>
      <c r="C117" s="541"/>
      <c r="D117" s="517"/>
      <c r="E117" s="517"/>
      <c r="F117" s="517"/>
      <c r="G117" s="517"/>
      <c r="H117" s="518"/>
      <c r="K117" s="11"/>
      <c r="L117" s="93"/>
      <c r="M117" s="11"/>
    </row>
    <row r="118" spans="2:13" s="4" customFormat="1" ht="20.25" x14ac:dyDescent="0.3">
      <c r="B118" s="108" t="s">
        <v>21</v>
      </c>
      <c r="C118" s="108" t="s">
        <v>76</v>
      </c>
      <c r="D118" s="109" t="s">
        <v>28</v>
      </c>
      <c r="E118" s="108" t="s">
        <v>77</v>
      </c>
      <c r="F118" s="108" t="s">
        <v>30</v>
      </c>
      <c r="G118" s="108" t="s">
        <v>31</v>
      </c>
      <c r="H118" s="108" t="s">
        <v>78</v>
      </c>
      <c r="K118" s="11"/>
      <c r="L118" s="93"/>
      <c r="M118" s="11"/>
    </row>
    <row r="119" spans="2:13" s="4" customFormat="1" ht="20.25" x14ac:dyDescent="0.3">
      <c r="B119" s="7">
        <f>B19</f>
        <v>0</v>
      </c>
      <c r="C119" s="353"/>
      <c r="D119" s="352"/>
      <c r="E119" s="117"/>
      <c r="F119" s="117"/>
      <c r="G119" s="352"/>
      <c r="H119" s="351">
        <f>SUM(D119*E119*F119)*C119*B119+G119</f>
        <v>0</v>
      </c>
      <c r="K119" s="11"/>
      <c r="L119" s="93"/>
      <c r="M119" s="11"/>
    </row>
    <row r="120" spans="2:13" s="4" customFormat="1" ht="53.25" customHeight="1" x14ac:dyDescent="0.3">
      <c r="B120" s="110" t="s">
        <v>32</v>
      </c>
      <c r="C120" s="542"/>
      <c r="D120" s="542"/>
      <c r="E120" s="542"/>
      <c r="F120" s="542"/>
      <c r="G120" s="542"/>
      <c r="H120" s="543"/>
      <c r="K120" s="11"/>
      <c r="L120" s="93"/>
      <c r="M120" s="11"/>
    </row>
    <row r="121" spans="2:13" s="4" customFormat="1" ht="20.25" x14ac:dyDescent="0.3">
      <c r="K121" s="11"/>
      <c r="L121" s="93"/>
      <c r="M121" s="11"/>
    </row>
    <row r="122" spans="2:13" s="4" customFormat="1" ht="20.25" x14ac:dyDescent="0.3">
      <c r="K122" s="11"/>
      <c r="L122" s="93"/>
      <c r="M122" s="11"/>
    </row>
    <row r="123" spans="2:13" s="4" customFormat="1" ht="20.25" x14ac:dyDescent="0.3">
      <c r="B123" s="540" t="s">
        <v>40</v>
      </c>
      <c r="C123" s="541"/>
      <c r="D123" s="517"/>
      <c r="E123" s="517"/>
      <c r="F123" s="517"/>
      <c r="G123" s="517"/>
      <c r="H123" s="518"/>
      <c r="K123" s="11"/>
      <c r="L123" s="93"/>
      <c r="M123" s="11"/>
    </row>
    <row r="124" spans="2:13" s="4" customFormat="1" ht="20.25" x14ac:dyDescent="0.3">
      <c r="B124" s="540" t="s">
        <v>11</v>
      </c>
      <c r="C124" s="541"/>
      <c r="D124" s="538">
        <f>C20</f>
        <v>0</v>
      </c>
      <c r="E124" s="538"/>
      <c r="F124" s="538"/>
      <c r="G124" s="538"/>
      <c r="H124" s="539"/>
      <c r="K124" s="11"/>
      <c r="L124" s="93"/>
      <c r="M124" s="11"/>
    </row>
    <row r="125" spans="2:13" s="4" customFormat="1" ht="20.25" x14ac:dyDescent="0.3">
      <c r="B125" s="540" t="s">
        <v>24</v>
      </c>
      <c r="C125" s="541"/>
      <c r="D125" s="517"/>
      <c r="E125" s="517"/>
      <c r="F125" s="517"/>
      <c r="G125" s="517"/>
      <c r="H125" s="518"/>
      <c r="K125" s="11"/>
      <c r="L125" s="93"/>
      <c r="M125" s="11"/>
    </row>
    <row r="126" spans="2:13" s="4" customFormat="1" ht="20.25" x14ac:dyDescent="0.3">
      <c r="B126" s="540" t="s">
        <v>25</v>
      </c>
      <c r="C126" s="541"/>
      <c r="D126" s="517"/>
      <c r="E126" s="517"/>
      <c r="F126" s="517"/>
      <c r="G126" s="517"/>
      <c r="H126" s="518"/>
      <c r="K126" s="11"/>
      <c r="L126" s="93"/>
      <c r="M126" s="11"/>
    </row>
    <row r="127" spans="2:13" s="4" customFormat="1" ht="20.25" x14ac:dyDescent="0.3">
      <c r="B127" s="540" t="s">
        <v>26</v>
      </c>
      <c r="C127" s="541"/>
      <c r="D127" s="517"/>
      <c r="E127" s="517"/>
      <c r="F127" s="517"/>
      <c r="G127" s="517"/>
      <c r="H127" s="518"/>
      <c r="K127" s="11"/>
      <c r="L127" s="93"/>
      <c r="M127" s="11"/>
    </row>
    <row r="128" spans="2:13" s="4" customFormat="1" ht="20.25" x14ac:dyDescent="0.3">
      <c r="B128" s="540" t="s">
        <v>27</v>
      </c>
      <c r="C128" s="541"/>
      <c r="D128" s="517"/>
      <c r="E128" s="517"/>
      <c r="F128" s="517"/>
      <c r="G128" s="517"/>
      <c r="H128" s="518"/>
      <c r="K128" s="11"/>
      <c r="L128" s="93"/>
      <c r="M128" s="11"/>
    </row>
    <row r="129" spans="2:13" s="4" customFormat="1" ht="20.25" x14ac:dyDescent="0.3">
      <c r="B129" s="108" t="s">
        <v>21</v>
      </c>
      <c r="C129" s="108" t="s">
        <v>76</v>
      </c>
      <c r="D129" s="109" t="s">
        <v>28</v>
      </c>
      <c r="E129" s="108" t="s">
        <v>77</v>
      </c>
      <c r="F129" s="108" t="s">
        <v>30</v>
      </c>
      <c r="G129" s="108" t="s">
        <v>31</v>
      </c>
      <c r="H129" s="108" t="s">
        <v>78</v>
      </c>
      <c r="K129" s="11"/>
      <c r="L129" s="93"/>
      <c r="M129" s="11"/>
    </row>
    <row r="130" spans="2:13" s="4" customFormat="1" ht="20.25" x14ac:dyDescent="0.3">
      <c r="B130" s="7">
        <f>B20</f>
        <v>0</v>
      </c>
      <c r="C130" s="353"/>
      <c r="D130" s="352"/>
      <c r="E130" s="117"/>
      <c r="F130" s="117"/>
      <c r="G130" s="352"/>
      <c r="H130" s="351">
        <f>SUM(D130*E130*F130)*C130*B130+G130</f>
        <v>0</v>
      </c>
      <c r="K130" s="11"/>
      <c r="L130" s="93"/>
      <c r="M130" s="11"/>
    </row>
    <row r="131" spans="2:13" s="4" customFormat="1" ht="53.25" customHeight="1" x14ac:dyDescent="0.3">
      <c r="B131" s="110" t="s">
        <v>32</v>
      </c>
      <c r="C131" s="542"/>
      <c r="D131" s="542"/>
      <c r="E131" s="542"/>
      <c r="F131" s="542"/>
      <c r="G131" s="542"/>
      <c r="H131" s="543"/>
      <c r="K131" s="11"/>
      <c r="L131" s="93"/>
      <c r="M131" s="11"/>
    </row>
    <row r="132" spans="2:13" s="4" customFormat="1" ht="20.25" x14ac:dyDescent="0.3">
      <c r="K132" s="11"/>
      <c r="L132" s="93"/>
      <c r="M132" s="11"/>
    </row>
    <row r="133" spans="2:13" s="4" customFormat="1" ht="20.25" x14ac:dyDescent="0.3">
      <c r="K133" s="11"/>
      <c r="L133" s="93"/>
      <c r="M133" s="11"/>
    </row>
    <row r="134" spans="2:13" s="4" customFormat="1" ht="20.25" x14ac:dyDescent="0.3">
      <c r="B134" s="540" t="s">
        <v>41</v>
      </c>
      <c r="C134" s="541"/>
      <c r="D134" s="517"/>
      <c r="E134" s="517"/>
      <c r="F134" s="517"/>
      <c r="G134" s="517"/>
      <c r="H134" s="518"/>
      <c r="K134" s="11"/>
      <c r="L134" s="93"/>
      <c r="M134" s="11"/>
    </row>
    <row r="135" spans="2:13" s="4" customFormat="1" ht="20.25" x14ac:dyDescent="0.3">
      <c r="B135" s="540" t="s">
        <v>11</v>
      </c>
      <c r="C135" s="541"/>
      <c r="D135" s="538">
        <f>C21</f>
        <v>0</v>
      </c>
      <c r="E135" s="538"/>
      <c r="F135" s="538"/>
      <c r="G135" s="538"/>
      <c r="H135" s="539"/>
      <c r="K135" s="11"/>
      <c r="L135" s="93"/>
      <c r="M135" s="11"/>
    </row>
    <row r="136" spans="2:13" s="4" customFormat="1" ht="20.25" x14ac:dyDescent="0.3">
      <c r="B136" s="540" t="s">
        <v>24</v>
      </c>
      <c r="C136" s="541"/>
      <c r="D136" s="517"/>
      <c r="E136" s="517"/>
      <c r="F136" s="517"/>
      <c r="G136" s="517"/>
      <c r="H136" s="518"/>
      <c r="K136" s="11"/>
      <c r="L136" s="93"/>
      <c r="M136" s="11"/>
    </row>
    <row r="137" spans="2:13" s="4" customFormat="1" ht="20.25" x14ac:dyDescent="0.3">
      <c r="B137" s="540" t="s">
        <v>25</v>
      </c>
      <c r="C137" s="541"/>
      <c r="D137" s="517"/>
      <c r="E137" s="517"/>
      <c r="F137" s="517"/>
      <c r="G137" s="517"/>
      <c r="H137" s="518"/>
      <c r="K137" s="11"/>
      <c r="L137" s="93"/>
      <c r="M137" s="11"/>
    </row>
    <row r="138" spans="2:13" s="4" customFormat="1" ht="20.25" x14ac:dyDescent="0.3">
      <c r="B138" s="540" t="s">
        <v>26</v>
      </c>
      <c r="C138" s="541"/>
      <c r="D138" s="517"/>
      <c r="E138" s="517"/>
      <c r="F138" s="517"/>
      <c r="G138" s="517"/>
      <c r="H138" s="518"/>
      <c r="K138" s="11"/>
      <c r="L138" s="93"/>
      <c r="M138" s="11"/>
    </row>
    <row r="139" spans="2:13" s="4" customFormat="1" ht="20.25" x14ac:dyDescent="0.3">
      <c r="B139" s="540" t="s">
        <v>27</v>
      </c>
      <c r="C139" s="541"/>
      <c r="D139" s="517"/>
      <c r="E139" s="517"/>
      <c r="F139" s="517"/>
      <c r="G139" s="517"/>
      <c r="H139" s="518"/>
      <c r="K139" s="11"/>
      <c r="L139" s="93"/>
      <c r="M139" s="11"/>
    </row>
    <row r="140" spans="2:13" s="4" customFormat="1" ht="20.25" x14ac:dyDescent="0.3">
      <c r="B140" s="108" t="s">
        <v>21</v>
      </c>
      <c r="C140" s="108" t="s">
        <v>76</v>
      </c>
      <c r="D140" s="109" t="s">
        <v>28</v>
      </c>
      <c r="E140" s="108" t="s">
        <v>77</v>
      </c>
      <c r="F140" s="108" t="s">
        <v>30</v>
      </c>
      <c r="G140" s="108" t="s">
        <v>31</v>
      </c>
      <c r="H140" s="108" t="s">
        <v>78</v>
      </c>
      <c r="K140" s="11"/>
      <c r="L140" s="93"/>
      <c r="M140" s="11"/>
    </row>
    <row r="141" spans="2:13" s="4" customFormat="1" ht="20.25" x14ac:dyDescent="0.3">
      <c r="B141" s="7">
        <f>B21</f>
        <v>0</v>
      </c>
      <c r="C141" s="353"/>
      <c r="D141" s="352"/>
      <c r="E141" s="117"/>
      <c r="F141" s="117"/>
      <c r="G141" s="352"/>
      <c r="H141" s="351">
        <f>SUM(D141*E141*F141)*C141*B141+G141</f>
        <v>0</v>
      </c>
      <c r="K141" s="11"/>
      <c r="L141" s="93"/>
      <c r="M141" s="11"/>
    </row>
    <row r="142" spans="2:13" s="4" customFormat="1" ht="53.25" customHeight="1" x14ac:dyDescent="0.3">
      <c r="B142" s="110" t="s">
        <v>32</v>
      </c>
      <c r="C142" s="542"/>
      <c r="D142" s="542"/>
      <c r="E142" s="542"/>
      <c r="F142" s="542"/>
      <c r="G142" s="542"/>
      <c r="H142" s="543"/>
      <c r="K142" s="11"/>
      <c r="L142" s="93"/>
      <c r="M142" s="11"/>
    </row>
    <row r="143" spans="2:13" s="4" customFormat="1" ht="20.25" x14ac:dyDescent="0.3">
      <c r="K143" s="11"/>
      <c r="L143" s="93"/>
      <c r="M143" s="11"/>
    </row>
    <row r="144" spans="2:13" s="4" customFormat="1" ht="20.25" x14ac:dyDescent="0.3">
      <c r="K144" s="11"/>
      <c r="L144" s="93"/>
      <c r="M144" s="11"/>
    </row>
    <row r="145" spans="2:13" s="4" customFormat="1" ht="20.25" x14ac:dyDescent="0.3">
      <c r="B145" s="540" t="s">
        <v>42</v>
      </c>
      <c r="C145" s="541"/>
      <c r="D145" s="517"/>
      <c r="E145" s="517"/>
      <c r="F145" s="517"/>
      <c r="G145" s="517"/>
      <c r="H145" s="518"/>
      <c r="K145" s="11"/>
      <c r="L145" s="93"/>
      <c r="M145" s="11"/>
    </row>
    <row r="146" spans="2:13" s="4" customFormat="1" ht="20.25" x14ac:dyDescent="0.3">
      <c r="B146" s="540" t="s">
        <v>11</v>
      </c>
      <c r="C146" s="541"/>
      <c r="D146" s="538">
        <f>C22</f>
        <v>0</v>
      </c>
      <c r="E146" s="538"/>
      <c r="F146" s="538"/>
      <c r="G146" s="538"/>
      <c r="H146" s="539"/>
      <c r="K146" s="11"/>
      <c r="L146" s="93"/>
      <c r="M146" s="11"/>
    </row>
    <row r="147" spans="2:13" s="4" customFormat="1" ht="20.25" x14ac:dyDescent="0.3">
      <c r="B147" s="540" t="s">
        <v>24</v>
      </c>
      <c r="C147" s="541"/>
      <c r="D147" s="517"/>
      <c r="E147" s="517"/>
      <c r="F147" s="517"/>
      <c r="G147" s="517"/>
      <c r="H147" s="518"/>
      <c r="K147" s="11"/>
      <c r="L147" s="93"/>
      <c r="M147" s="11"/>
    </row>
    <row r="148" spans="2:13" s="4" customFormat="1" ht="20.25" x14ac:dyDescent="0.3">
      <c r="B148" s="540" t="s">
        <v>25</v>
      </c>
      <c r="C148" s="541"/>
      <c r="D148" s="517"/>
      <c r="E148" s="517"/>
      <c r="F148" s="517"/>
      <c r="G148" s="517"/>
      <c r="H148" s="518"/>
      <c r="K148" s="11"/>
      <c r="L148" s="93"/>
      <c r="M148" s="11"/>
    </row>
    <row r="149" spans="2:13" s="4" customFormat="1" ht="20.25" x14ac:dyDescent="0.3">
      <c r="B149" s="540" t="s">
        <v>26</v>
      </c>
      <c r="C149" s="541"/>
      <c r="D149" s="517"/>
      <c r="E149" s="517"/>
      <c r="F149" s="517"/>
      <c r="G149" s="517"/>
      <c r="H149" s="518"/>
      <c r="K149" s="11"/>
      <c r="L149" s="93"/>
      <c r="M149" s="11"/>
    </row>
    <row r="150" spans="2:13" s="4" customFormat="1" ht="20.25" x14ac:dyDescent="0.3">
      <c r="B150" s="540" t="s">
        <v>27</v>
      </c>
      <c r="C150" s="541"/>
      <c r="D150" s="517"/>
      <c r="E150" s="517"/>
      <c r="F150" s="517"/>
      <c r="G150" s="517"/>
      <c r="H150" s="518"/>
      <c r="K150" s="11"/>
      <c r="L150" s="93"/>
      <c r="M150" s="11"/>
    </row>
    <row r="151" spans="2:13" s="4" customFormat="1" ht="20.25" x14ac:dyDescent="0.3">
      <c r="B151" s="108" t="s">
        <v>21</v>
      </c>
      <c r="C151" s="108" t="s">
        <v>76</v>
      </c>
      <c r="D151" s="109" t="s">
        <v>28</v>
      </c>
      <c r="E151" s="108" t="s">
        <v>77</v>
      </c>
      <c r="F151" s="108" t="s">
        <v>30</v>
      </c>
      <c r="G151" s="108" t="s">
        <v>31</v>
      </c>
      <c r="H151" s="108" t="s">
        <v>78</v>
      </c>
      <c r="K151" s="11"/>
      <c r="L151" s="93"/>
      <c r="M151" s="11"/>
    </row>
    <row r="152" spans="2:13" s="4" customFormat="1" ht="20.25" x14ac:dyDescent="0.3">
      <c r="B152" s="7">
        <f>B22</f>
        <v>0</v>
      </c>
      <c r="C152" s="353"/>
      <c r="D152" s="352"/>
      <c r="E152" s="117"/>
      <c r="F152" s="117"/>
      <c r="G152" s="352"/>
      <c r="H152" s="351">
        <f>SUM(D152*E152*F152)*C152*B152+G152</f>
        <v>0</v>
      </c>
      <c r="K152" s="11"/>
      <c r="L152" s="93"/>
      <c r="M152" s="11"/>
    </row>
    <row r="153" spans="2:13" s="4" customFormat="1" ht="53.25" customHeight="1" x14ac:dyDescent="0.3">
      <c r="B153" s="110" t="s">
        <v>32</v>
      </c>
      <c r="C153" s="542"/>
      <c r="D153" s="542"/>
      <c r="E153" s="542"/>
      <c r="F153" s="542"/>
      <c r="G153" s="542"/>
      <c r="H153" s="543"/>
      <c r="K153" s="11"/>
      <c r="L153" s="93"/>
      <c r="M153" s="11"/>
    </row>
    <row r="154" spans="2:13" s="4" customFormat="1" ht="20.25" x14ac:dyDescent="0.3">
      <c r="K154" s="11"/>
      <c r="L154" s="93"/>
      <c r="M154" s="11"/>
    </row>
    <row r="155" spans="2:13" s="4" customFormat="1" ht="20.25" x14ac:dyDescent="0.3">
      <c r="K155" s="11"/>
      <c r="L155" s="93"/>
      <c r="M155" s="11"/>
    </row>
    <row r="156" spans="2:13" s="4" customFormat="1" ht="20.25" x14ac:dyDescent="0.3">
      <c r="B156" s="540" t="s">
        <v>43</v>
      </c>
      <c r="C156" s="541"/>
      <c r="D156" s="517"/>
      <c r="E156" s="517"/>
      <c r="F156" s="517"/>
      <c r="G156" s="517"/>
      <c r="H156" s="518"/>
      <c r="K156" s="11"/>
      <c r="L156" s="93"/>
      <c r="M156" s="11"/>
    </row>
    <row r="157" spans="2:13" s="4" customFormat="1" ht="20.25" x14ac:dyDescent="0.3">
      <c r="B157" s="540" t="s">
        <v>11</v>
      </c>
      <c r="C157" s="541"/>
      <c r="D157" s="538">
        <f>C23</f>
        <v>0</v>
      </c>
      <c r="E157" s="538"/>
      <c r="F157" s="538"/>
      <c r="G157" s="538"/>
      <c r="H157" s="539"/>
      <c r="K157" s="11"/>
      <c r="L157" s="93"/>
      <c r="M157" s="11"/>
    </row>
    <row r="158" spans="2:13" s="4" customFormat="1" ht="20.25" x14ac:dyDescent="0.3">
      <c r="B158" s="540" t="s">
        <v>24</v>
      </c>
      <c r="C158" s="541"/>
      <c r="D158" s="517"/>
      <c r="E158" s="517"/>
      <c r="F158" s="517"/>
      <c r="G158" s="517"/>
      <c r="H158" s="518"/>
      <c r="K158" s="11"/>
      <c r="L158" s="93"/>
      <c r="M158" s="11"/>
    </row>
    <row r="159" spans="2:13" s="4" customFormat="1" ht="20.25" x14ac:dyDescent="0.3">
      <c r="B159" s="540" t="s">
        <v>25</v>
      </c>
      <c r="C159" s="541"/>
      <c r="D159" s="517"/>
      <c r="E159" s="517"/>
      <c r="F159" s="517"/>
      <c r="G159" s="517"/>
      <c r="H159" s="518"/>
      <c r="K159" s="11"/>
      <c r="L159" s="93"/>
      <c r="M159" s="11"/>
    </row>
    <row r="160" spans="2:13" s="4" customFormat="1" ht="20.25" x14ac:dyDescent="0.3">
      <c r="B160" s="540" t="s">
        <v>26</v>
      </c>
      <c r="C160" s="541"/>
      <c r="D160" s="517"/>
      <c r="E160" s="517"/>
      <c r="F160" s="517"/>
      <c r="G160" s="517"/>
      <c r="H160" s="518"/>
      <c r="K160" s="11"/>
      <c r="L160" s="93"/>
      <c r="M160" s="11"/>
    </row>
    <row r="161" spans="2:13" s="4" customFormat="1" ht="20.25" x14ac:dyDescent="0.3">
      <c r="B161" s="540" t="s">
        <v>27</v>
      </c>
      <c r="C161" s="541"/>
      <c r="D161" s="517"/>
      <c r="E161" s="517"/>
      <c r="F161" s="517"/>
      <c r="G161" s="517"/>
      <c r="H161" s="518"/>
      <c r="K161" s="11"/>
      <c r="L161" s="93"/>
      <c r="M161" s="11"/>
    </row>
    <row r="162" spans="2:13" s="4" customFormat="1" ht="20.25" x14ac:dyDescent="0.3">
      <c r="B162" s="108" t="s">
        <v>21</v>
      </c>
      <c r="C162" s="108" t="s">
        <v>76</v>
      </c>
      <c r="D162" s="109" t="s">
        <v>28</v>
      </c>
      <c r="E162" s="108" t="s">
        <v>77</v>
      </c>
      <c r="F162" s="108" t="s">
        <v>30</v>
      </c>
      <c r="G162" s="108" t="s">
        <v>31</v>
      </c>
      <c r="H162" s="108" t="s">
        <v>78</v>
      </c>
      <c r="K162" s="11"/>
      <c r="L162" s="93"/>
      <c r="M162" s="11"/>
    </row>
    <row r="163" spans="2:13" s="4" customFormat="1" ht="20.25" x14ac:dyDescent="0.3">
      <c r="B163" s="7">
        <f>B23</f>
        <v>0</v>
      </c>
      <c r="C163" s="353"/>
      <c r="D163" s="352"/>
      <c r="E163" s="117"/>
      <c r="F163" s="117"/>
      <c r="G163" s="352"/>
      <c r="H163" s="351">
        <f>SUM(D163*E163*F163)*C163*B163+G163</f>
        <v>0</v>
      </c>
      <c r="K163" s="11"/>
      <c r="L163" s="93"/>
      <c r="M163" s="11"/>
    </row>
    <row r="164" spans="2:13" s="4" customFormat="1" ht="53.25" customHeight="1" x14ac:dyDescent="0.3">
      <c r="B164" s="110" t="s">
        <v>32</v>
      </c>
      <c r="C164" s="542"/>
      <c r="D164" s="542"/>
      <c r="E164" s="542"/>
      <c r="F164" s="542"/>
      <c r="G164" s="542"/>
      <c r="H164" s="543"/>
      <c r="K164" s="11"/>
      <c r="L164" s="93"/>
      <c r="M164" s="11"/>
    </row>
    <row r="165" spans="2:13" s="4" customFormat="1" ht="20.25" x14ac:dyDescent="0.3">
      <c r="K165" s="11"/>
      <c r="L165" s="93"/>
      <c r="M165" s="11"/>
    </row>
    <row r="166" spans="2:13" s="4" customFormat="1" ht="20.25" x14ac:dyDescent="0.3">
      <c r="K166" s="11"/>
      <c r="L166" s="93"/>
      <c r="M166" s="11"/>
    </row>
    <row r="167" spans="2:13" s="4" customFormat="1" ht="20.25" x14ac:dyDescent="0.3">
      <c r="B167" s="540" t="s">
        <v>44</v>
      </c>
      <c r="C167" s="541"/>
      <c r="D167" s="517"/>
      <c r="E167" s="517"/>
      <c r="F167" s="517"/>
      <c r="G167" s="517"/>
      <c r="H167" s="518"/>
      <c r="K167" s="11"/>
      <c r="L167" s="93"/>
      <c r="M167" s="11"/>
    </row>
    <row r="168" spans="2:13" s="4" customFormat="1" ht="20.25" x14ac:dyDescent="0.3">
      <c r="B168" s="540" t="s">
        <v>11</v>
      </c>
      <c r="C168" s="541"/>
      <c r="D168" s="538">
        <f>C24</f>
        <v>0</v>
      </c>
      <c r="E168" s="538"/>
      <c r="F168" s="538"/>
      <c r="G168" s="538"/>
      <c r="H168" s="539"/>
      <c r="K168" s="11"/>
      <c r="L168" s="93"/>
      <c r="M168" s="11"/>
    </row>
    <row r="169" spans="2:13" s="4" customFormat="1" ht="20.25" x14ac:dyDescent="0.3">
      <c r="B169" s="540" t="s">
        <v>24</v>
      </c>
      <c r="C169" s="541"/>
      <c r="D169" s="517"/>
      <c r="E169" s="517"/>
      <c r="F169" s="517"/>
      <c r="G169" s="517"/>
      <c r="H169" s="518"/>
      <c r="K169" s="11"/>
      <c r="L169" s="93"/>
      <c r="M169" s="11"/>
    </row>
    <row r="170" spans="2:13" s="4" customFormat="1" ht="20.25" x14ac:dyDescent="0.3">
      <c r="B170" s="540" t="s">
        <v>25</v>
      </c>
      <c r="C170" s="541"/>
      <c r="D170" s="517"/>
      <c r="E170" s="517"/>
      <c r="F170" s="517"/>
      <c r="G170" s="517"/>
      <c r="H170" s="518"/>
      <c r="K170" s="11"/>
      <c r="L170" s="93"/>
      <c r="M170" s="11"/>
    </row>
    <row r="171" spans="2:13" s="4" customFormat="1" ht="20.25" x14ac:dyDescent="0.3">
      <c r="B171" s="540" t="s">
        <v>26</v>
      </c>
      <c r="C171" s="541"/>
      <c r="D171" s="517"/>
      <c r="E171" s="517"/>
      <c r="F171" s="517"/>
      <c r="G171" s="517"/>
      <c r="H171" s="518"/>
      <c r="K171" s="11"/>
      <c r="L171" s="93"/>
      <c r="M171" s="11"/>
    </row>
    <row r="172" spans="2:13" s="4" customFormat="1" ht="20.25" x14ac:dyDescent="0.3">
      <c r="B172" s="540" t="s">
        <v>27</v>
      </c>
      <c r="C172" s="541"/>
      <c r="D172" s="517"/>
      <c r="E172" s="517"/>
      <c r="F172" s="517"/>
      <c r="G172" s="517"/>
      <c r="H172" s="518"/>
      <c r="K172" s="11"/>
      <c r="L172" s="93"/>
      <c r="M172" s="11"/>
    </row>
    <row r="173" spans="2:13" s="4" customFormat="1" ht="20.25" x14ac:dyDescent="0.3">
      <c r="B173" s="108" t="s">
        <v>21</v>
      </c>
      <c r="C173" s="108" t="s">
        <v>76</v>
      </c>
      <c r="D173" s="109" t="s">
        <v>28</v>
      </c>
      <c r="E173" s="108" t="s">
        <v>77</v>
      </c>
      <c r="F173" s="108" t="s">
        <v>30</v>
      </c>
      <c r="G173" s="108" t="s">
        <v>31</v>
      </c>
      <c r="H173" s="108" t="s">
        <v>78</v>
      </c>
      <c r="K173" s="11"/>
      <c r="L173" s="93"/>
      <c r="M173" s="11"/>
    </row>
    <row r="174" spans="2:13" s="4" customFormat="1" ht="20.25" x14ac:dyDescent="0.3">
      <c r="B174" s="7">
        <f>B24</f>
        <v>0</v>
      </c>
      <c r="C174" s="111"/>
      <c r="D174" s="352"/>
      <c r="E174" s="117"/>
      <c r="F174" s="117"/>
      <c r="G174" s="352"/>
      <c r="H174" s="351">
        <f>SUM(D174*E174*F174)*C174*B174+G174</f>
        <v>0</v>
      </c>
      <c r="K174" s="11"/>
      <c r="L174" s="93"/>
      <c r="M174" s="11"/>
    </row>
    <row r="175" spans="2:13" s="4" customFormat="1" ht="53.25" customHeight="1" x14ac:dyDescent="0.3">
      <c r="B175" s="110" t="s">
        <v>32</v>
      </c>
      <c r="C175" s="542"/>
      <c r="D175" s="542"/>
      <c r="E175" s="542"/>
      <c r="F175" s="542"/>
      <c r="G175" s="542"/>
      <c r="H175" s="543"/>
      <c r="K175" s="11"/>
      <c r="L175" s="93"/>
      <c r="M175" s="11"/>
    </row>
    <row r="176" spans="2:13" s="4" customFormat="1" ht="20.25" x14ac:dyDescent="0.3">
      <c r="K176" s="11"/>
      <c r="L176" s="93"/>
      <c r="M176" s="11"/>
    </row>
    <row r="177" spans="2:13" s="4" customFormat="1" ht="20.25" x14ac:dyDescent="0.3">
      <c r="K177" s="11"/>
      <c r="L177" s="93"/>
      <c r="M177" s="11"/>
    </row>
    <row r="178" spans="2:13" s="4" customFormat="1" ht="20.25" x14ac:dyDescent="0.3">
      <c r="B178" s="540" t="s">
        <v>45</v>
      </c>
      <c r="C178" s="541"/>
      <c r="D178" s="517"/>
      <c r="E178" s="517"/>
      <c r="F178" s="517"/>
      <c r="G178" s="517"/>
      <c r="H178" s="518"/>
      <c r="K178" s="11"/>
      <c r="L178" s="93"/>
      <c r="M178" s="11"/>
    </row>
    <row r="179" spans="2:13" s="4" customFormat="1" ht="20.25" x14ac:dyDescent="0.3">
      <c r="B179" s="540" t="s">
        <v>11</v>
      </c>
      <c r="C179" s="541"/>
      <c r="D179" s="538">
        <f>C25</f>
        <v>0</v>
      </c>
      <c r="E179" s="538"/>
      <c r="F179" s="538"/>
      <c r="G179" s="538"/>
      <c r="H179" s="539"/>
      <c r="K179" s="11"/>
      <c r="L179" s="93"/>
      <c r="M179" s="11"/>
    </row>
    <row r="180" spans="2:13" s="4" customFormat="1" ht="20.25" x14ac:dyDescent="0.3">
      <c r="B180" s="540" t="s">
        <v>24</v>
      </c>
      <c r="C180" s="541"/>
      <c r="D180" s="517"/>
      <c r="E180" s="517"/>
      <c r="F180" s="517"/>
      <c r="G180" s="517"/>
      <c r="H180" s="518"/>
      <c r="K180" s="11"/>
      <c r="L180" s="93"/>
      <c r="M180" s="11"/>
    </row>
    <row r="181" spans="2:13" s="4" customFormat="1" ht="20.25" x14ac:dyDescent="0.3">
      <c r="B181" s="540" t="s">
        <v>25</v>
      </c>
      <c r="C181" s="541"/>
      <c r="D181" s="517"/>
      <c r="E181" s="517"/>
      <c r="F181" s="517"/>
      <c r="G181" s="517"/>
      <c r="H181" s="518"/>
      <c r="K181" s="11"/>
      <c r="L181" s="93"/>
      <c r="M181" s="11"/>
    </row>
    <row r="182" spans="2:13" s="4" customFormat="1" ht="20.25" x14ac:dyDescent="0.3">
      <c r="B182" s="540" t="s">
        <v>26</v>
      </c>
      <c r="C182" s="541"/>
      <c r="D182" s="517"/>
      <c r="E182" s="517"/>
      <c r="F182" s="517"/>
      <c r="G182" s="517"/>
      <c r="H182" s="518"/>
      <c r="K182" s="11"/>
      <c r="L182" s="93"/>
      <c r="M182" s="11"/>
    </row>
    <row r="183" spans="2:13" s="4" customFormat="1" ht="20.25" x14ac:dyDescent="0.3">
      <c r="B183" s="540" t="s">
        <v>27</v>
      </c>
      <c r="C183" s="541"/>
      <c r="D183" s="517"/>
      <c r="E183" s="517"/>
      <c r="F183" s="517"/>
      <c r="G183" s="517"/>
      <c r="H183" s="518"/>
      <c r="K183" s="11"/>
      <c r="L183" s="93"/>
      <c r="M183" s="11"/>
    </row>
    <row r="184" spans="2:13" s="4" customFormat="1" ht="20.25" x14ac:dyDescent="0.3">
      <c r="B184" s="108" t="s">
        <v>21</v>
      </c>
      <c r="C184" s="108" t="s">
        <v>76</v>
      </c>
      <c r="D184" s="109" t="s">
        <v>28</v>
      </c>
      <c r="E184" s="108" t="s">
        <v>77</v>
      </c>
      <c r="F184" s="108" t="s">
        <v>30</v>
      </c>
      <c r="G184" s="108" t="s">
        <v>31</v>
      </c>
      <c r="H184" s="108" t="s">
        <v>78</v>
      </c>
      <c r="K184" s="11"/>
      <c r="L184" s="93"/>
      <c r="M184" s="11"/>
    </row>
    <row r="185" spans="2:13" s="4" customFormat="1" ht="20.25" x14ac:dyDescent="0.3">
      <c r="B185" s="7">
        <f>B25</f>
        <v>0</v>
      </c>
      <c r="C185" s="111"/>
      <c r="D185" s="352"/>
      <c r="E185" s="117"/>
      <c r="F185" s="117"/>
      <c r="G185" s="352"/>
      <c r="H185" s="351">
        <f>SUM(D185*E185*F185)*C185*B185+G185</f>
        <v>0</v>
      </c>
      <c r="K185" s="11"/>
      <c r="L185" s="93"/>
      <c r="M185" s="11"/>
    </row>
    <row r="186" spans="2:13" s="4" customFormat="1" ht="53.25" customHeight="1" x14ac:dyDescent="0.3">
      <c r="B186" s="110" t="s">
        <v>32</v>
      </c>
      <c r="C186" s="542"/>
      <c r="D186" s="542"/>
      <c r="E186" s="542"/>
      <c r="F186" s="542"/>
      <c r="G186" s="542"/>
      <c r="H186" s="543"/>
      <c r="K186" s="11"/>
      <c r="L186" s="93"/>
      <c r="M186" s="11"/>
    </row>
    <row r="187" spans="2:13" s="4" customFormat="1" ht="20.25" x14ac:dyDescent="0.3">
      <c r="K187" s="11"/>
      <c r="L187" s="93"/>
      <c r="M187" s="11"/>
    </row>
    <row r="188" spans="2:13" s="4" customFormat="1" ht="20.25" x14ac:dyDescent="0.3">
      <c r="K188" s="11"/>
      <c r="L188" s="93"/>
      <c r="M188" s="11"/>
    </row>
    <row r="189" spans="2:13" s="4" customFormat="1" ht="20.25" x14ac:dyDescent="0.3">
      <c r="B189" s="540" t="s">
        <v>46</v>
      </c>
      <c r="C189" s="541"/>
      <c r="D189" s="517"/>
      <c r="E189" s="517"/>
      <c r="F189" s="517"/>
      <c r="G189" s="517"/>
      <c r="H189" s="518"/>
      <c r="K189" s="11"/>
      <c r="L189" s="93"/>
      <c r="M189" s="11"/>
    </row>
    <row r="190" spans="2:13" s="4" customFormat="1" ht="20.25" x14ac:dyDescent="0.3">
      <c r="B190" s="540" t="s">
        <v>11</v>
      </c>
      <c r="C190" s="541"/>
      <c r="D190" s="538">
        <f>C26</f>
        <v>0</v>
      </c>
      <c r="E190" s="538"/>
      <c r="F190" s="538"/>
      <c r="G190" s="538"/>
      <c r="H190" s="539"/>
      <c r="K190" s="11"/>
      <c r="L190" s="93"/>
      <c r="M190" s="11"/>
    </row>
    <row r="191" spans="2:13" s="4" customFormat="1" ht="20.25" x14ac:dyDescent="0.3">
      <c r="B191" s="540" t="s">
        <v>24</v>
      </c>
      <c r="C191" s="541"/>
      <c r="D191" s="517"/>
      <c r="E191" s="517"/>
      <c r="F191" s="517"/>
      <c r="G191" s="517"/>
      <c r="H191" s="518"/>
      <c r="K191" s="11"/>
      <c r="L191" s="93"/>
      <c r="M191" s="11"/>
    </row>
    <row r="192" spans="2:13" s="4" customFormat="1" ht="20.25" x14ac:dyDescent="0.3">
      <c r="B192" s="540" t="s">
        <v>25</v>
      </c>
      <c r="C192" s="541"/>
      <c r="D192" s="517"/>
      <c r="E192" s="517"/>
      <c r="F192" s="517"/>
      <c r="G192" s="517"/>
      <c r="H192" s="518"/>
      <c r="K192" s="11"/>
      <c r="L192" s="93"/>
      <c r="M192" s="11"/>
    </row>
    <row r="193" spans="2:13" s="4" customFormat="1" ht="20.25" x14ac:dyDescent="0.3">
      <c r="B193" s="540" t="s">
        <v>26</v>
      </c>
      <c r="C193" s="541"/>
      <c r="D193" s="517"/>
      <c r="E193" s="517"/>
      <c r="F193" s="517"/>
      <c r="G193" s="517"/>
      <c r="H193" s="518"/>
      <c r="K193" s="11"/>
      <c r="L193" s="93"/>
      <c r="M193" s="11"/>
    </row>
    <row r="194" spans="2:13" s="4" customFormat="1" ht="20.25" x14ac:dyDescent="0.3">
      <c r="B194" s="540" t="s">
        <v>27</v>
      </c>
      <c r="C194" s="541"/>
      <c r="D194" s="517"/>
      <c r="E194" s="517"/>
      <c r="F194" s="517"/>
      <c r="G194" s="517"/>
      <c r="H194" s="518"/>
      <c r="K194" s="11"/>
      <c r="L194" s="93"/>
      <c r="M194" s="11"/>
    </row>
    <row r="195" spans="2:13" s="4" customFormat="1" ht="20.25" x14ac:dyDescent="0.3">
      <c r="B195" s="108" t="s">
        <v>21</v>
      </c>
      <c r="C195" s="108" t="s">
        <v>76</v>
      </c>
      <c r="D195" s="109" t="s">
        <v>28</v>
      </c>
      <c r="E195" s="108" t="s">
        <v>77</v>
      </c>
      <c r="F195" s="108" t="s">
        <v>30</v>
      </c>
      <c r="G195" s="108" t="s">
        <v>31</v>
      </c>
      <c r="H195" s="108" t="s">
        <v>78</v>
      </c>
      <c r="K195" s="11"/>
      <c r="L195" s="93"/>
      <c r="M195" s="11"/>
    </row>
    <row r="196" spans="2:13" s="4" customFormat="1" ht="20.25" x14ac:dyDescent="0.3">
      <c r="B196" s="7">
        <f>B26</f>
        <v>0</v>
      </c>
      <c r="C196" s="111"/>
      <c r="D196" s="352"/>
      <c r="E196" s="117"/>
      <c r="F196" s="117"/>
      <c r="G196" s="352"/>
      <c r="H196" s="351">
        <f>SUM(D196*E196*F196)*C196*B196+G196</f>
        <v>0</v>
      </c>
      <c r="K196" s="11"/>
      <c r="L196" s="93"/>
      <c r="M196" s="11"/>
    </row>
    <row r="197" spans="2:13" s="4" customFormat="1" ht="53.25" customHeight="1" x14ac:dyDescent="0.3">
      <c r="B197" s="110" t="s">
        <v>32</v>
      </c>
      <c r="C197" s="542"/>
      <c r="D197" s="542"/>
      <c r="E197" s="542"/>
      <c r="F197" s="542"/>
      <c r="G197" s="542"/>
      <c r="H197" s="543"/>
      <c r="K197" s="11"/>
      <c r="L197" s="93"/>
      <c r="M197" s="11"/>
    </row>
    <row r="198" spans="2:13" s="4" customFormat="1" ht="20.25" x14ac:dyDescent="0.3">
      <c r="K198" s="11"/>
      <c r="L198" s="93"/>
      <c r="M198" s="11"/>
    </row>
    <row r="199" spans="2:13" s="4" customFormat="1" ht="20.25" x14ac:dyDescent="0.3">
      <c r="K199" s="11"/>
      <c r="L199" s="93"/>
      <c r="M199" s="11"/>
    </row>
    <row r="200" spans="2:13" s="4" customFormat="1" ht="20.25" x14ac:dyDescent="0.3">
      <c r="B200" s="540" t="s">
        <v>79</v>
      </c>
      <c r="C200" s="541"/>
      <c r="D200" s="517"/>
      <c r="E200" s="517"/>
      <c r="F200" s="517"/>
      <c r="G200" s="517"/>
      <c r="H200" s="518"/>
      <c r="K200" s="11"/>
      <c r="L200" s="93"/>
      <c r="M200" s="11"/>
    </row>
    <row r="201" spans="2:13" s="4" customFormat="1" ht="20.25" x14ac:dyDescent="0.3">
      <c r="B201" s="540" t="s">
        <v>11</v>
      </c>
      <c r="C201" s="541"/>
      <c r="D201" s="538">
        <f>C27</f>
        <v>0</v>
      </c>
      <c r="E201" s="538"/>
      <c r="F201" s="538"/>
      <c r="G201" s="538"/>
      <c r="H201" s="539"/>
      <c r="K201" s="11"/>
      <c r="L201" s="93"/>
      <c r="M201" s="11"/>
    </row>
    <row r="202" spans="2:13" s="4" customFormat="1" ht="20.25" x14ac:dyDescent="0.3">
      <c r="B202" s="540" t="s">
        <v>24</v>
      </c>
      <c r="C202" s="541"/>
      <c r="D202" s="517"/>
      <c r="E202" s="517"/>
      <c r="F202" s="517"/>
      <c r="G202" s="517"/>
      <c r="H202" s="518"/>
      <c r="K202" s="11"/>
      <c r="L202" s="93"/>
      <c r="M202" s="11"/>
    </row>
    <row r="203" spans="2:13" s="4" customFormat="1" ht="20.25" x14ac:dyDescent="0.3">
      <c r="B203" s="540" t="s">
        <v>25</v>
      </c>
      <c r="C203" s="541"/>
      <c r="D203" s="517"/>
      <c r="E203" s="517"/>
      <c r="F203" s="517"/>
      <c r="G203" s="517"/>
      <c r="H203" s="518"/>
      <c r="K203" s="11"/>
      <c r="L203" s="93"/>
      <c r="M203" s="11"/>
    </row>
    <row r="204" spans="2:13" s="4" customFormat="1" ht="20.25" x14ac:dyDescent="0.3">
      <c r="B204" s="540" t="s">
        <v>26</v>
      </c>
      <c r="C204" s="541"/>
      <c r="D204" s="517"/>
      <c r="E204" s="517"/>
      <c r="F204" s="517"/>
      <c r="G204" s="517"/>
      <c r="H204" s="518"/>
      <c r="K204" s="11"/>
      <c r="L204" s="93"/>
      <c r="M204" s="11"/>
    </row>
    <row r="205" spans="2:13" s="4" customFormat="1" ht="20.25" x14ac:dyDescent="0.3">
      <c r="B205" s="540" t="s">
        <v>27</v>
      </c>
      <c r="C205" s="541"/>
      <c r="D205" s="517"/>
      <c r="E205" s="517"/>
      <c r="F205" s="517"/>
      <c r="G205" s="517"/>
      <c r="H205" s="518"/>
      <c r="K205" s="11"/>
      <c r="L205" s="93"/>
      <c r="M205" s="11"/>
    </row>
    <row r="206" spans="2:13" s="94" customFormat="1" ht="20.25" x14ac:dyDescent="0.3">
      <c r="B206" s="108" t="s">
        <v>21</v>
      </c>
      <c r="C206" s="108" t="s">
        <v>76</v>
      </c>
      <c r="D206" s="109" t="s">
        <v>28</v>
      </c>
      <c r="E206" s="108" t="s">
        <v>77</v>
      </c>
      <c r="F206" s="108" t="s">
        <v>30</v>
      </c>
      <c r="G206" s="108" t="s">
        <v>31</v>
      </c>
      <c r="H206" s="108" t="s">
        <v>78</v>
      </c>
      <c r="K206" s="113"/>
      <c r="L206" s="120"/>
      <c r="M206" s="113"/>
    </row>
    <row r="207" spans="2:13" s="4" customFormat="1" ht="20.25" x14ac:dyDescent="0.3">
      <c r="B207" s="7">
        <f>B27</f>
        <v>0</v>
      </c>
      <c r="C207" s="111"/>
      <c r="D207" s="352"/>
      <c r="E207" s="117"/>
      <c r="F207" s="117"/>
      <c r="G207" s="352"/>
      <c r="H207" s="351">
        <f>SUM(D207*E207*F207)*C207*B207+G207</f>
        <v>0</v>
      </c>
      <c r="K207" s="11"/>
      <c r="L207" s="93"/>
      <c r="M207" s="11"/>
    </row>
    <row r="208" spans="2:13" s="4" customFormat="1" ht="53.25" customHeight="1" x14ac:dyDescent="0.3">
      <c r="B208" s="110" t="s">
        <v>32</v>
      </c>
      <c r="C208" s="542"/>
      <c r="D208" s="542"/>
      <c r="E208" s="542"/>
      <c r="F208" s="542"/>
      <c r="G208" s="542"/>
      <c r="H208" s="543"/>
      <c r="K208" s="11"/>
      <c r="L208" s="93"/>
      <c r="M208" s="11"/>
    </row>
    <row r="209" spans="2:13" s="4" customFormat="1" ht="20.25" x14ac:dyDescent="0.3">
      <c r="K209" s="11"/>
      <c r="L209" s="93"/>
      <c r="M209" s="11"/>
    </row>
    <row r="210" spans="2:13" s="4" customFormat="1" ht="20.25" x14ac:dyDescent="0.3">
      <c r="K210" s="11"/>
      <c r="L210" s="93"/>
      <c r="M210" s="11"/>
    </row>
    <row r="211" spans="2:13" s="4" customFormat="1" ht="20.25" x14ac:dyDescent="0.3">
      <c r="B211" s="540" t="s">
        <v>80</v>
      </c>
      <c r="C211" s="541"/>
      <c r="D211" s="517"/>
      <c r="E211" s="517"/>
      <c r="F211" s="517"/>
      <c r="G211" s="517"/>
      <c r="H211" s="518"/>
      <c r="K211" s="11"/>
      <c r="L211" s="93"/>
      <c r="M211" s="11"/>
    </row>
    <row r="212" spans="2:13" s="4" customFormat="1" ht="20.25" x14ac:dyDescent="0.3">
      <c r="B212" s="540" t="s">
        <v>11</v>
      </c>
      <c r="C212" s="541"/>
      <c r="D212" s="538">
        <f>C28</f>
        <v>0</v>
      </c>
      <c r="E212" s="538"/>
      <c r="F212" s="538"/>
      <c r="G212" s="538"/>
      <c r="H212" s="539"/>
      <c r="K212" s="11"/>
      <c r="L212" s="93"/>
      <c r="M212" s="11"/>
    </row>
    <row r="213" spans="2:13" s="4" customFormat="1" ht="20.25" x14ac:dyDescent="0.3">
      <c r="B213" s="540" t="s">
        <v>24</v>
      </c>
      <c r="C213" s="541"/>
      <c r="D213" s="517"/>
      <c r="E213" s="517"/>
      <c r="F213" s="517"/>
      <c r="G213" s="517"/>
      <c r="H213" s="518"/>
      <c r="K213" s="11"/>
      <c r="L213" s="93"/>
      <c r="M213" s="11"/>
    </row>
    <row r="214" spans="2:13" s="4" customFormat="1" ht="20.25" x14ac:dyDescent="0.3">
      <c r="B214" s="540" t="s">
        <v>25</v>
      </c>
      <c r="C214" s="541"/>
      <c r="D214" s="517"/>
      <c r="E214" s="517"/>
      <c r="F214" s="517"/>
      <c r="G214" s="517"/>
      <c r="H214" s="518"/>
      <c r="K214" s="11"/>
      <c r="L214" s="93"/>
      <c r="M214" s="11"/>
    </row>
    <row r="215" spans="2:13" s="4" customFormat="1" ht="20.25" x14ac:dyDescent="0.3">
      <c r="B215" s="540" t="s">
        <v>26</v>
      </c>
      <c r="C215" s="541"/>
      <c r="D215" s="517"/>
      <c r="E215" s="517"/>
      <c r="F215" s="517"/>
      <c r="G215" s="517"/>
      <c r="H215" s="518"/>
      <c r="K215" s="11"/>
      <c r="L215" s="93"/>
      <c r="M215" s="11"/>
    </row>
    <row r="216" spans="2:13" s="4" customFormat="1" ht="20.25" x14ac:dyDescent="0.3">
      <c r="B216" s="540" t="s">
        <v>27</v>
      </c>
      <c r="C216" s="541"/>
      <c r="D216" s="517"/>
      <c r="E216" s="517"/>
      <c r="F216" s="517"/>
      <c r="G216" s="517"/>
      <c r="H216" s="518"/>
      <c r="K216" s="11"/>
      <c r="L216" s="93"/>
      <c r="M216" s="11"/>
    </row>
    <row r="217" spans="2:13" s="4" customFormat="1" ht="20.25" x14ac:dyDescent="0.3">
      <c r="B217" s="108" t="s">
        <v>21</v>
      </c>
      <c r="C217" s="108" t="s">
        <v>76</v>
      </c>
      <c r="D217" s="109" t="s">
        <v>28</v>
      </c>
      <c r="E217" s="108" t="s">
        <v>77</v>
      </c>
      <c r="F217" s="108" t="s">
        <v>30</v>
      </c>
      <c r="G217" s="108" t="s">
        <v>31</v>
      </c>
      <c r="H217" s="108" t="s">
        <v>78</v>
      </c>
      <c r="K217" s="11"/>
      <c r="L217" s="93"/>
      <c r="M217" s="11"/>
    </row>
    <row r="218" spans="2:13" s="4" customFormat="1" ht="20.25" x14ac:dyDescent="0.3">
      <c r="B218" s="7">
        <f>B28</f>
        <v>0</v>
      </c>
      <c r="C218" s="111"/>
      <c r="D218" s="352"/>
      <c r="E218" s="117"/>
      <c r="F218" s="117"/>
      <c r="G218" s="352"/>
      <c r="H218" s="351">
        <f>SUM(D218*E218*F218)*C218*B218+G218</f>
        <v>0</v>
      </c>
      <c r="K218" s="11"/>
      <c r="L218" s="93"/>
      <c r="M218" s="11"/>
    </row>
    <row r="219" spans="2:13" s="4" customFormat="1" ht="53.25" customHeight="1" x14ac:dyDescent="0.3">
      <c r="B219" s="110" t="s">
        <v>32</v>
      </c>
      <c r="C219" s="542"/>
      <c r="D219" s="542"/>
      <c r="E219" s="542"/>
      <c r="F219" s="542"/>
      <c r="G219" s="542"/>
      <c r="H219" s="543"/>
      <c r="K219" s="11"/>
      <c r="L219" s="93"/>
      <c r="M219" s="11"/>
    </row>
    <row r="220" spans="2:13" s="4" customFormat="1" ht="20.25" x14ac:dyDescent="0.3">
      <c r="K220" s="11"/>
      <c r="L220" s="93"/>
      <c r="M220" s="11"/>
    </row>
    <row r="221" spans="2:13" s="4" customFormat="1" ht="20.25" x14ac:dyDescent="0.3">
      <c r="K221" s="11"/>
      <c r="L221" s="93"/>
      <c r="M221" s="11"/>
    </row>
    <row r="222" spans="2:13" s="4" customFormat="1" ht="20.25" x14ac:dyDescent="0.3">
      <c r="B222" s="540" t="s">
        <v>81</v>
      </c>
      <c r="C222" s="541"/>
      <c r="D222" s="517"/>
      <c r="E222" s="517"/>
      <c r="F222" s="517"/>
      <c r="G222" s="517"/>
      <c r="H222" s="518"/>
      <c r="K222" s="11"/>
      <c r="L222" s="93"/>
      <c r="M222" s="11"/>
    </row>
    <row r="223" spans="2:13" s="4" customFormat="1" ht="20.25" x14ac:dyDescent="0.3">
      <c r="B223" s="540" t="s">
        <v>11</v>
      </c>
      <c r="C223" s="541"/>
      <c r="D223" s="538">
        <f>C29</f>
        <v>0</v>
      </c>
      <c r="E223" s="538"/>
      <c r="F223" s="538"/>
      <c r="G223" s="538"/>
      <c r="H223" s="539"/>
      <c r="K223" s="11"/>
      <c r="L223" s="93"/>
      <c r="M223" s="11"/>
    </row>
    <row r="224" spans="2:13" s="4" customFormat="1" ht="20.25" x14ac:dyDescent="0.3">
      <c r="B224" s="540" t="s">
        <v>24</v>
      </c>
      <c r="C224" s="541"/>
      <c r="D224" s="517"/>
      <c r="E224" s="517"/>
      <c r="F224" s="517"/>
      <c r="G224" s="517"/>
      <c r="H224" s="518"/>
      <c r="K224" s="11"/>
      <c r="L224" s="93"/>
      <c r="M224" s="11"/>
    </row>
    <row r="225" spans="2:13" s="4" customFormat="1" ht="20.25" x14ac:dyDescent="0.3">
      <c r="B225" s="540" t="s">
        <v>25</v>
      </c>
      <c r="C225" s="541"/>
      <c r="D225" s="517"/>
      <c r="E225" s="517"/>
      <c r="F225" s="517"/>
      <c r="G225" s="517"/>
      <c r="H225" s="518"/>
      <c r="K225" s="11"/>
      <c r="L225" s="93"/>
      <c r="M225" s="11"/>
    </row>
    <row r="226" spans="2:13" s="4" customFormat="1" ht="20.25" x14ac:dyDescent="0.3">
      <c r="B226" s="540" t="s">
        <v>26</v>
      </c>
      <c r="C226" s="541"/>
      <c r="D226" s="517"/>
      <c r="E226" s="517"/>
      <c r="F226" s="517"/>
      <c r="G226" s="517"/>
      <c r="H226" s="518"/>
      <c r="K226" s="11"/>
      <c r="L226" s="93"/>
      <c r="M226" s="11"/>
    </row>
    <row r="227" spans="2:13" s="4" customFormat="1" ht="20.25" x14ac:dyDescent="0.3">
      <c r="B227" s="540" t="s">
        <v>27</v>
      </c>
      <c r="C227" s="541"/>
      <c r="D227" s="517"/>
      <c r="E227" s="517"/>
      <c r="F227" s="517"/>
      <c r="G227" s="517"/>
      <c r="H227" s="518"/>
      <c r="K227" s="11"/>
      <c r="L227" s="93"/>
      <c r="M227" s="11"/>
    </row>
    <row r="228" spans="2:13" s="4" customFormat="1" ht="20.25" x14ac:dyDescent="0.3">
      <c r="B228" s="108" t="s">
        <v>21</v>
      </c>
      <c r="C228" s="108" t="s">
        <v>76</v>
      </c>
      <c r="D228" s="109" t="s">
        <v>28</v>
      </c>
      <c r="E228" s="108" t="s">
        <v>77</v>
      </c>
      <c r="F228" s="108" t="s">
        <v>30</v>
      </c>
      <c r="G228" s="108" t="s">
        <v>31</v>
      </c>
      <c r="H228" s="108" t="s">
        <v>78</v>
      </c>
      <c r="K228" s="11"/>
      <c r="L228" s="93"/>
      <c r="M228" s="11"/>
    </row>
    <row r="229" spans="2:13" s="4" customFormat="1" ht="20.25" x14ac:dyDescent="0.3">
      <c r="B229" s="7">
        <f>B29</f>
        <v>0</v>
      </c>
      <c r="C229" s="353"/>
      <c r="D229" s="352"/>
      <c r="E229" s="117"/>
      <c r="F229" s="117"/>
      <c r="G229" s="352"/>
      <c r="H229" s="351">
        <f>SUM(D229*E229*F229)*C229*B229+G229</f>
        <v>0</v>
      </c>
      <c r="K229" s="11"/>
      <c r="L229" s="93"/>
      <c r="M229" s="11"/>
    </row>
    <row r="230" spans="2:13" s="4" customFormat="1" ht="53.25" customHeight="1" x14ac:dyDescent="0.3">
      <c r="B230" s="110" t="s">
        <v>32</v>
      </c>
      <c r="C230" s="542"/>
      <c r="D230" s="542"/>
      <c r="E230" s="542"/>
      <c r="F230" s="542"/>
      <c r="G230" s="542"/>
      <c r="H230" s="543"/>
      <c r="K230" s="11"/>
      <c r="L230" s="93"/>
      <c r="M230" s="11"/>
    </row>
    <row r="231" spans="2:13" s="4" customFormat="1" ht="20.25" x14ac:dyDescent="0.3">
      <c r="K231" s="11"/>
      <c r="L231" s="93"/>
      <c r="M231" s="11"/>
    </row>
    <row r="232" spans="2:13" s="4" customFormat="1" ht="20.25" x14ac:dyDescent="0.3">
      <c r="K232" s="11"/>
      <c r="L232" s="93"/>
      <c r="M232" s="11"/>
    </row>
    <row r="233" spans="2:13" s="4" customFormat="1" ht="20.25" x14ac:dyDescent="0.3">
      <c r="B233" s="540" t="s">
        <v>82</v>
      </c>
      <c r="C233" s="541"/>
      <c r="D233" s="517"/>
      <c r="E233" s="517"/>
      <c r="F233" s="517"/>
      <c r="G233" s="517"/>
      <c r="H233" s="518"/>
      <c r="K233" s="11"/>
      <c r="L233" s="93"/>
      <c r="M233" s="11"/>
    </row>
    <row r="234" spans="2:13" s="4" customFormat="1" ht="20.25" x14ac:dyDescent="0.3">
      <c r="B234" s="540" t="s">
        <v>11</v>
      </c>
      <c r="C234" s="541"/>
      <c r="D234" s="538">
        <f>C30</f>
        <v>0</v>
      </c>
      <c r="E234" s="538"/>
      <c r="F234" s="538"/>
      <c r="G234" s="538"/>
      <c r="H234" s="539"/>
      <c r="K234" s="11"/>
      <c r="L234" s="93"/>
      <c r="M234" s="11"/>
    </row>
    <row r="235" spans="2:13" s="4" customFormat="1" ht="20.25" x14ac:dyDescent="0.3">
      <c r="B235" s="540" t="s">
        <v>24</v>
      </c>
      <c r="C235" s="541"/>
      <c r="D235" s="517"/>
      <c r="E235" s="517"/>
      <c r="F235" s="517"/>
      <c r="G235" s="517"/>
      <c r="H235" s="518"/>
      <c r="K235" s="11"/>
      <c r="L235" s="93"/>
      <c r="M235" s="11"/>
    </row>
    <row r="236" spans="2:13" s="4" customFormat="1" ht="20.25" x14ac:dyDescent="0.3">
      <c r="B236" s="540" t="s">
        <v>25</v>
      </c>
      <c r="C236" s="541"/>
      <c r="D236" s="517"/>
      <c r="E236" s="517"/>
      <c r="F236" s="517"/>
      <c r="G236" s="517"/>
      <c r="H236" s="518"/>
      <c r="K236" s="11"/>
      <c r="L236" s="93"/>
      <c r="M236" s="11"/>
    </row>
    <row r="237" spans="2:13" s="4" customFormat="1" ht="20.25" x14ac:dyDescent="0.3">
      <c r="B237" s="540" t="s">
        <v>26</v>
      </c>
      <c r="C237" s="541"/>
      <c r="D237" s="517"/>
      <c r="E237" s="517"/>
      <c r="F237" s="517"/>
      <c r="G237" s="517"/>
      <c r="H237" s="518"/>
      <c r="K237" s="11"/>
      <c r="L237" s="93"/>
      <c r="M237" s="11"/>
    </row>
    <row r="238" spans="2:13" s="4" customFormat="1" ht="20.25" x14ac:dyDescent="0.3">
      <c r="B238" s="540" t="s">
        <v>27</v>
      </c>
      <c r="C238" s="541"/>
      <c r="D238" s="517"/>
      <c r="E238" s="517"/>
      <c r="F238" s="517"/>
      <c r="G238" s="517"/>
      <c r="H238" s="518"/>
      <c r="K238" s="11"/>
      <c r="L238" s="93"/>
      <c r="M238" s="11"/>
    </row>
    <row r="239" spans="2:13" s="4" customFormat="1" ht="20.25" x14ac:dyDescent="0.3">
      <c r="B239" s="108" t="s">
        <v>21</v>
      </c>
      <c r="C239" s="108" t="s">
        <v>76</v>
      </c>
      <c r="D239" s="109" t="s">
        <v>28</v>
      </c>
      <c r="E239" s="108" t="s">
        <v>77</v>
      </c>
      <c r="F239" s="108" t="s">
        <v>30</v>
      </c>
      <c r="G239" s="108" t="s">
        <v>31</v>
      </c>
      <c r="H239" s="108" t="s">
        <v>78</v>
      </c>
      <c r="K239" s="11"/>
      <c r="L239" s="93"/>
      <c r="M239" s="11"/>
    </row>
    <row r="240" spans="2:13" s="4" customFormat="1" ht="20.25" x14ac:dyDescent="0.3">
      <c r="B240" s="7">
        <f>B30</f>
        <v>0</v>
      </c>
      <c r="C240" s="111"/>
      <c r="D240" s="352"/>
      <c r="E240" s="117"/>
      <c r="F240" s="117"/>
      <c r="G240" s="352"/>
      <c r="H240" s="351">
        <f>SUM(D240*E240*F240)*C240*B240+G240</f>
        <v>0</v>
      </c>
      <c r="K240" s="11"/>
      <c r="L240" s="93"/>
      <c r="M240" s="11"/>
    </row>
    <row r="241" spans="2:13" s="4" customFormat="1" ht="53.25" customHeight="1" x14ac:dyDescent="0.3">
      <c r="B241" s="110" t="s">
        <v>32</v>
      </c>
      <c r="C241" s="542"/>
      <c r="D241" s="542"/>
      <c r="E241" s="542"/>
      <c r="F241" s="542"/>
      <c r="G241" s="542"/>
      <c r="H241" s="543"/>
      <c r="K241" s="11"/>
      <c r="L241" s="93"/>
      <c r="M241" s="11"/>
    </row>
    <row r="242" spans="2:13" s="4" customFormat="1" ht="20.25" x14ac:dyDescent="0.3">
      <c r="K242" s="11"/>
      <c r="L242" s="93"/>
      <c r="M242" s="11"/>
    </row>
    <row r="243" spans="2:13" s="4" customFormat="1" ht="20.25" x14ac:dyDescent="0.3">
      <c r="K243" s="11"/>
      <c r="L243" s="93"/>
      <c r="M243" s="11"/>
    </row>
    <row r="244" spans="2:13" s="4" customFormat="1" ht="20.25" x14ac:dyDescent="0.3">
      <c r="B244" s="540" t="s">
        <v>83</v>
      </c>
      <c r="C244" s="541"/>
      <c r="D244" s="548"/>
      <c r="E244" s="548"/>
      <c r="F244" s="548"/>
      <c r="G244" s="548"/>
      <c r="H244" s="549"/>
      <c r="K244" s="11"/>
      <c r="L244" s="93"/>
      <c r="M244" s="11"/>
    </row>
    <row r="245" spans="2:13" s="4" customFormat="1" ht="20.25" x14ac:dyDescent="0.3">
      <c r="B245" s="540" t="s">
        <v>11</v>
      </c>
      <c r="C245" s="541"/>
      <c r="D245" s="538">
        <f>C31</f>
        <v>0</v>
      </c>
      <c r="E245" s="538"/>
      <c r="F245" s="538"/>
      <c r="G245" s="538"/>
      <c r="H245" s="539"/>
      <c r="K245" s="11"/>
      <c r="L245" s="93"/>
      <c r="M245" s="11"/>
    </row>
    <row r="246" spans="2:13" s="4" customFormat="1" ht="20.25" x14ac:dyDescent="0.3">
      <c r="B246" s="540" t="s">
        <v>24</v>
      </c>
      <c r="C246" s="541"/>
      <c r="D246" s="517"/>
      <c r="E246" s="517"/>
      <c r="F246" s="517"/>
      <c r="G246" s="517"/>
      <c r="H246" s="518"/>
      <c r="K246" s="11"/>
      <c r="L246" s="93"/>
      <c r="M246" s="11"/>
    </row>
    <row r="247" spans="2:13" s="4" customFormat="1" ht="20.25" x14ac:dyDescent="0.3">
      <c r="B247" s="540" t="s">
        <v>25</v>
      </c>
      <c r="C247" s="541"/>
      <c r="D247" s="517"/>
      <c r="E247" s="517"/>
      <c r="F247" s="517"/>
      <c r="G247" s="517"/>
      <c r="H247" s="518"/>
      <c r="K247" s="11"/>
      <c r="L247" s="93"/>
      <c r="M247" s="11"/>
    </row>
    <row r="248" spans="2:13" s="4" customFormat="1" ht="20.25" x14ac:dyDescent="0.3">
      <c r="B248" s="540" t="s">
        <v>26</v>
      </c>
      <c r="C248" s="541"/>
      <c r="D248" s="517"/>
      <c r="E248" s="517"/>
      <c r="F248" s="517"/>
      <c r="G248" s="517"/>
      <c r="H248" s="518"/>
      <c r="K248" s="11"/>
      <c r="L248" s="93"/>
      <c r="M248" s="11"/>
    </row>
    <row r="249" spans="2:13" s="4" customFormat="1" ht="20.25" x14ac:dyDescent="0.3">
      <c r="B249" s="540" t="s">
        <v>27</v>
      </c>
      <c r="C249" s="541"/>
      <c r="D249" s="517"/>
      <c r="E249" s="517"/>
      <c r="F249" s="517"/>
      <c r="G249" s="517"/>
      <c r="H249" s="518"/>
      <c r="K249" s="11"/>
      <c r="L249" s="93"/>
      <c r="M249" s="11"/>
    </row>
    <row r="250" spans="2:13" s="4" customFormat="1" ht="20.25" x14ac:dyDescent="0.3">
      <c r="B250" s="108" t="s">
        <v>21</v>
      </c>
      <c r="C250" s="108" t="s">
        <v>76</v>
      </c>
      <c r="D250" s="109" t="s">
        <v>28</v>
      </c>
      <c r="E250" s="108" t="s">
        <v>77</v>
      </c>
      <c r="F250" s="108" t="s">
        <v>30</v>
      </c>
      <c r="G250" s="108" t="s">
        <v>31</v>
      </c>
      <c r="H250" s="108" t="s">
        <v>78</v>
      </c>
      <c r="K250" s="11"/>
      <c r="L250" s="93"/>
      <c r="M250" s="11"/>
    </row>
    <row r="251" spans="2:13" s="4" customFormat="1" ht="20.25" x14ac:dyDescent="0.3">
      <c r="B251" s="7">
        <f>B31</f>
        <v>0</v>
      </c>
      <c r="C251" s="111"/>
      <c r="D251" s="352"/>
      <c r="E251" s="117"/>
      <c r="F251" s="117"/>
      <c r="G251" s="352"/>
      <c r="H251" s="351">
        <f>SUM(D251*E251*F251)*C251*B251+G251</f>
        <v>0</v>
      </c>
      <c r="K251" s="11"/>
      <c r="L251" s="93"/>
      <c r="M251" s="11"/>
    </row>
    <row r="252" spans="2:13" s="4" customFormat="1" ht="66.75" customHeight="1" x14ac:dyDescent="0.3">
      <c r="B252" s="110" t="s">
        <v>32</v>
      </c>
      <c r="C252" s="542"/>
      <c r="D252" s="542"/>
      <c r="E252" s="542"/>
      <c r="F252" s="542"/>
      <c r="G252" s="542"/>
      <c r="H252" s="543"/>
      <c r="K252" s="11"/>
      <c r="L252" s="93"/>
      <c r="M252" s="11"/>
    </row>
  </sheetData>
  <sheetProtection algorithmName="SHA-512" hashValue="78RrKSuZy4B5kWyBVEhpAUUhulsoq0E6v/bh7X9iGO5P9tctBWOpwdj67YoyKC3u2Uld2gwoSxq2gNYOEi33xw==" saltValue="Mud6h/K2VDQwGnDQBggmFA==" spinCount="100000" sheet="1" objects="1" scenarios="1" formatCells="0" formatColumns="0" formatRows="0" insertColumns="0" insertRows="0" insertHyperlinks="0" deleteColumns="0" deleteRows="0"/>
  <mergeCells count="280">
    <mergeCell ref="A7:C7"/>
    <mergeCell ref="B9:C9"/>
    <mergeCell ref="C11:E11"/>
    <mergeCell ref="C12:E12"/>
    <mergeCell ref="C13:E13"/>
    <mergeCell ref="C14:E14"/>
    <mergeCell ref="C15:E15"/>
    <mergeCell ref="C22:E22"/>
    <mergeCell ref="C23:E23"/>
    <mergeCell ref="C24:E24"/>
    <mergeCell ref="C25:E25"/>
    <mergeCell ref="C26:E26"/>
    <mergeCell ref="C27:E27"/>
    <mergeCell ref="C16:E16"/>
    <mergeCell ref="C17:E17"/>
    <mergeCell ref="C18:E18"/>
    <mergeCell ref="C19:E19"/>
    <mergeCell ref="C20:E20"/>
    <mergeCell ref="C21:E21"/>
    <mergeCell ref="B38:C38"/>
    <mergeCell ref="D38:H38"/>
    <mergeCell ref="B39:C39"/>
    <mergeCell ref="D39:H39"/>
    <mergeCell ref="B40:C40"/>
    <mergeCell ref="D40:H40"/>
    <mergeCell ref="C28:E28"/>
    <mergeCell ref="C29:E29"/>
    <mergeCell ref="C30:E30"/>
    <mergeCell ref="C31:E31"/>
    <mergeCell ref="B36:C36"/>
    <mergeCell ref="B37:C37"/>
    <mergeCell ref="D37:H37"/>
    <mergeCell ref="B58:C58"/>
    <mergeCell ref="D58:H58"/>
    <mergeCell ref="B59:C59"/>
    <mergeCell ref="D59:H59"/>
    <mergeCell ref="B60:C60"/>
    <mergeCell ref="D60:H60"/>
    <mergeCell ref="D68:H68"/>
    <mergeCell ref="B41:C41"/>
    <mergeCell ref="D41:H41"/>
    <mergeCell ref="C44:H44"/>
    <mergeCell ref="B46:C46"/>
    <mergeCell ref="B47:C47"/>
    <mergeCell ref="B57:C57"/>
    <mergeCell ref="D49:H49"/>
    <mergeCell ref="D50:H50"/>
    <mergeCell ref="D51:H51"/>
    <mergeCell ref="C54:H54"/>
    <mergeCell ref="D57:H57"/>
    <mergeCell ref="B69:C69"/>
    <mergeCell ref="D69:H69"/>
    <mergeCell ref="B70:C70"/>
    <mergeCell ref="D70:H70"/>
    <mergeCell ref="B71:C71"/>
    <mergeCell ref="D71:H71"/>
    <mergeCell ref="D79:H79"/>
    <mergeCell ref="B61:C61"/>
    <mergeCell ref="D61:H61"/>
    <mergeCell ref="B62:C62"/>
    <mergeCell ref="D62:H62"/>
    <mergeCell ref="C65:H65"/>
    <mergeCell ref="B68:C68"/>
    <mergeCell ref="B80:C80"/>
    <mergeCell ref="D80:H80"/>
    <mergeCell ref="B81:C81"/>
    <mergeCell ref="D81:H81"/>
    <mergeCell ref="B82:C82"/>
    <mergeCell ref="D82:H82"/>
    <mergeCell ref="D90:H90"/>
    <mergeCell ref="B72:C72"/>
    <mergeCell ref="D72:H72"/>
    <mergeCell ref="B73:C73"/>
    <mergeCell ref="D73:H73"/>
    <mergeCell ref="C76:H76"/>
    <mergeCell ref="B79:C79"/>
    <mergeCell ref="B91:C91"/>
    <mergeCell ref="D91:H91"/>
    <mergeCell ref="B92:C92"/>
    <mergeCell ref="D92:H92"/>
    <mergeCell ref="B93:C93"/>
    <mergeCell ref="D93:H93"/>
    <mergeCell ref="D101:H101"/>
    <mergeCell ref="B83:C83"/>
    <mergeCell ref="D83:H83"/>
    <mergeCell ref="B84:C84"/>
    <mergeCell ref="D84:H84"/>
    <mergeCell ref="C87:H87"/>
    <mergeCell ref="B90:C90"/>
    <mergeCell ref="B102:C102"/>
    <mergeCell ref="D102:H102"/>
    <mergeCell ref="B103:C103"/>
    <mergeCell ref="D103:H103"/>
    <mergeCell ref="B104:C104"/>
    <mergeCell ref="D104:H104"/>
    <mergeCell ref="D112:H112"/>
    <mergeCell ref="B94:C94"/>
    <mergeCell ref="D94:H94"/>
    <mergeCell ref="B95:C95"/>
    <mergeCell ref="D95:H95"/>
    <mergeCell ref="C98:H98"/>
    <mergeCell ref="B101:C101"/>
    <mergeCell ref="B113:C113"/>
    <mergeCell ref="D113:H113"/>
    <mergeCell ref="B114:C114"/>
    <mergeCell ref="D114:H114"/>
    <mergeCell ref="B115:C115"/>
    <mergeCell ref="D115:H115"/>
    <mergeCell ref="B105:C105"/>
    <mergeCell ref="D105:H105"/>
    <mergeCell ref="B106:C106"/>
    <mergeCell ref="D106:H106"/>
    <mergeCell ref="C109:H109"/>
    <mergeCell ref="B112:C112"/>
    <mergeCell ref="B124:C124"/>
    <mergeCell ref="D124:H124"/>
    <mergeCell ref="B125:C125"/>
    <mergeCell ref="D125:H125"/>
    <mergeCell ref="B126:C126"/>
    <mergeCell ref="D126:H126"/>
    <mergeCell ref="B116:C116"/>
    <mergeCell ref="D116:H116"/>
    <mergeCell ref="B117:C117"/>
    <mergeCell ref="D117:H117"/>
    <mergeCell ref="C120:H120"/>
    <mergeCell ref="B123:C123"/>
    <mergeCell ref="D123:H123"/>
    <mergeCell ref="B135:C135"/>
    <mergeCell ref="D135:H135"/>
    <mergeCell ref="B136:C136"/>
    <mergeCell ref="D136:H136"/>
    <mergeCell ref="B137:C137"/>
    <mergeCell ref="D137:H137"/>
    <mergeCell ref="B127:C127"/>
    <mergeCell ref="D127:H127"/>
    <mergeCell ref="B128:C128"/>
    <mergeCell ref="D128:H128"/>
    <mergeCell ref="C131:H131"/>
    <mergeCell ref="B134:C134"/>
    <mergeCell ref="D134:H134"/>
    <mergeCell ref="B146:C146"/>
    <mergeCell ref="D146:H146"/>
    <mergeCell ref="B147:C147"/>
    <mergeCell ref="D147:H147"/>
    <mergeCell ref="B148:C148"/>
    <mergeCell ref="D148:H148"/>
    <mergeCell ref="B138:C138"/>
    <mergeCell ref="D138:H138"/>
    <mergeCell ref="B139:C139"/>
    <mergeCell ref="D139:H139"/>
    <mergeCell ref="C142:H142"/>
    <mergeCell ref="B145:C145"/>
    <mergeCell ref="D145:H145"/>
    <mergeCell ref="B157:C157"/>
    <mergeCell ref="D157:H157"/>
    <mergeCell ref="B158:C158"/>
    <mergeCell ref="D158:H158"/>
    <mergeCell ref="B159:C159"/>
    <mergeCell ref="D159:H159"/>
    <mergeCell ref="B149:C149"/>
    <mergeCell ref="D149:H149"/>
    <mergeCell ref="B150:C150"/>
    <mergeCell ref="D150:H150"/>
    <mergeCell ref="C153:H153"/>
    <mergeCell ref="B156:C156"/>
    <mergeCell ref="D156:H156"/>
    <mergeCell ref="B168:C168"/>
    <mergeCell ref="D168:H168"/>
    <mergeCell ref="B169:C169"/>
    <mergeCell ref="D169:H169"/>
    <mergeCell ref="B170:C170"/>
    <mergeCell ref="D170:H170"/>
    <mergeCell ref="B160:C160"/>
    <mergeCell ref="D160:H160"/>
    <mergeCell ref="B161:C161"/>
    <mergeCell ref="D161:H161"/>
    <mergeCell ref="C164:H164"/>
    <mergeCell ref="B167:C167"/>
    <mergeCell ref="D167:H167"/>
    <mergeCell ref="B179:C179"/>
    <mergeCell ref="D179:H179"/>
    <mergeCell ref="B180:C180"/>
    <mergeCell ref="D180:H180"/>
    <mergeCell ref="B181:C181"/>
    <mergeCell ref="D181:H181"/>
    <mergeCell ref="B171:C171"/>
    <mergeCell ref="D171:H171"/>
    <mergeCell ref="B172:C172"/>
    <mergeCell ref="D172:H172"/>
    <mergeCell ref="C175:H175"/>
    <mergeCell ref="B178:C178"/>
    <mergeCell ref="D178:H178"/>
    <mergeCell ref="B190:C190"/>
    <mergeCell ref="D190:H190"/>
    <mergeCell ref="B191:C191"/>
    <mergeCell ref="D191:H191"/>
    <mergeCell ref="B192:C192"/>
    <mergeCell ref="D192:H192"/>
    <mergeCell ref="B182:C182"/>
    <mergeCell ref="D182:H182"/>
    <mergeCell ref="B183:C183"/>
    <mergeCell ref="D183:H183"/>
    <mergeCell ref="C186:H186"/>
    <mergeCell ref="B189:C189"/>
    <mergeCell ref="D189:H189"/>
    <mergeCell ref="B201:C201"/>
    <mergeCell ref="D201:H201"/>
    <mergeCell ref="B202:C202"/>
    <mergeCell ref="D202:H202"/>
    <mergeCell ref="B203:C203"/>
    <mergeCell ref="D203:H203"/>
    <mergeCell ref="B193:C193"/>
    <mergeCell ref="D193:H193"/>
    <mergeCell ref="B194:C194"/>
    <mergeCell ref="D194:H194"/>
    <mergeCell ref="C197:H197"/>
    <mergeCell ref="B200:C200"/>
    <mergeCell ref="D200:H200"/>
    <mergeCell ref="D222:H222"/>
    <mergeCell ref="B212:C212"/>
    <mergeCell ref="D212:H212"/>
    <mergeCell ref="B213:C213"/>
    <mergeCell ref="D213:H213"/>
    <mergeCell ref="B214:C214"/>
    <mergeCell ref="D214:H214"/>
    <mergeCell ref="B204:C204"/>
    <mergeCell ref="D204:H204"/>
    <mergeCell ref="B205:C205"/>
    <mergeCell ref="D205:H205"/>
    <mergeCell ref="C208:H208"/>
    <mergeCell ref="B211:C211"/>
    <mergeCell ref="D211:H211"/>
    <mergeCell ref="C252:H252"/>
    <mergeCell ref="D46:H46"/>
    <mergeCell ref="D36:H36"/>
    <mergeCell ref="D47:H47"/>
    <mergeCell ref="D48:H48"/>
    <mergeCell ref="B245:C245"/>
    <mergeCell ref="D245:H245"/>
    <mergeCell ref="B246:C246"/>
    <mergeCell ref="D246:H246"/>
    <mergeCell ref="B247:C247"/>
    <mergeCell ref="D247:H247"/>
    <mergeCell ref="B237:C237"/>
    <mergeCell ref="D237:H237"/>
    <mergeCell ref="B238:C238"/>
    <mergeCell ref="D238:H238"/>
    <mergeCell ref="C241:H241"/>
    <mergeCell ref="B244:C244"/>
    <mergeCell ref="D244:H244"/>
    <mergeCell ref="B234:C234"/>
    <mergeCell ref="D234:H234"/>
    <mergeCell ref="B235:C235"/>
    <mergeCell ref="D235:H235"/>
    <mergeCell ref="B236:C236"/>
    <mergeCell ref="B223:C223"/>
    <mergeCell ref="C3:I3"/>
    <mergeCell ref="D223:H223"/>
    <mergeCell ref="B224:C224"/>
    <mergeCell ref="D224:H224"/>
    <mergeCell ref="B225:C225"/>
    <mergeCell ref="D225:H225"/>
    <mergeCell ref="B248:C248"/>
    <mergeCell ref="D248:H248"/>
    <mergeCell ref="B249:C249"/>
    <mergeCell ref="D249:H249"/>
    <mergeCell ref="D236:H236"/>
    <mergeCell ref="B226:C226"/>
    <mergeCell ref="D226:H226"/>
    <mergeCell ref="B227:C227"/>
    <mergeCell ref="D227:H227"/>
    <mergeCell ref="C230:H230"/>
    <mergeCell ref="B233:C233"/>
    <mergeCell ref="D233:H233"/>
    <mergeCell ref="B215:C215"/>
    <mergeCell ref="D215:H215"/>
    <mergeCell ref="B216:C216"/>
    <mergeCell ref="D216:H216"/>
    <mergeCell ref="C219:H219"/>
    <mergeCell ref="B222:C222"/>
  </mergeCells>
  <pageMargins left="0.5" right="0" top="0.5" bottom="1.75" header="0.3" footer="0"/>
  <pageSetup scale="47" fitToHeight="0"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3B0D-8EB6-422D-8E85-0D4C5BAE5482}">
  <dimension ref="A2:L66"/>
  <sheetViews>
    <sheetView topLeftCell="B8" zoomScale="90" zoomScaleNormal="90" zoomScaleSheetLayoutView="90" workbookViewId="0">
      <selection activeCell="G54" sqref="G54"/>
    </sheetView>
  </sheetViews>
  <sheetFormatPr defaultColWidth="9.140625" defaultRowHeight="20.25" x14ac:dyDescent="0.3"/>
  <cols>
    <col min="1" max="1" width="33.5703125" style="4" customWidth="1"/>
    <col min="2" max="2" width="33.140625" style="4" customWidth="1"/>
    <col min="3" max="3" width="21.42578125" style="4" bestFit="1" customWidth="1"/>
    <col min="4" max="4" width="21.140625" style="4" customWidth="1"/>
    <col min="5" max="5" width="31.28515625" style="4" customWidth="1"/>
    <col min="6" max="6" width="27" style="4" customWidth="1"/>
    <col min="7" max="7" width="30.7109375" style="4" customWidth="1"/>
    <col min="8" max="8" width="34.140625" style="4" bestFit="1" customWidth="1"/>
    <col min="9" max="9" width="25.5703125" style="11" customWidth="1"/>
    <col min="10" max="10" width="18.42578125" style="11" customWidth="1"/>
    <col min="11" max="11" width="12.28515625" style="11" bestFit="1" customWidth="1"/>
    <col min="12" max="12" width="10" style="4" bestFit="1" customWidth="1"/>
    <col min="13" max="13" width="11.7109375" style="4" bestFit="1" customWidth="1"/>
    <col min="14" max="16384" width="9.140625" style="4"/>
  </cols>
  <sheetData>
    <row r="2" spans="1:12" ht="20.25" customHeight="1" x14ac:dyDescent="0.3">
      <c r="C2" s="560" t="s">
        <v>377</v>
      </c>
      <c r="D2" s="560"/>
      <c r="E2" s="560"/>
      <c r="F2" s="560"/>
      <c r="G2" s="560"/>
      <c r="H2" s="100"/>
      <c r="I2" s="91"/>
      <c r="J2" s="151"/>
      <c r="K2" s="151"/>
      <c r="L2" s="5"/>
    </row>
    <row r="3" spans="1:12" ht="67.150000000000006" customHeight="1" x14ac:dyDescent="0.3">
      <c r="C3" s="560"/>
      <c r="D3" s="560"/>
      <c r="E3" s="560"/>
      <c r="F3" s="560"/>
      <c r="G3" s="560"/>
      <c r="H3" s="100"/>
      <c r="I3" s="91"/>
      <c r="J3" s="151"/>
      <c r="K3" s="151"/>
      <c r="L3" s="5"/>
    </row>
    <row r="4" spans="1:12" ht="12.75" customHeight="1" x14ac:dyDescent="0.3">
      <c r="D4" s="5"/>
      <c r="E4" s="5"/>
      <c r="F4" s="5"/>
      <c r="G4" s="5"/>
      <c r="H4" s="5"/>
      <c r="I4" s="151"/>
      <c r="J4" s="151"/>
      <c r="K4" s="151"/>
      <c r="L4" s="5"/>
    </row>
    <row r="5" spans="1:12" ht="18.75" customHeight="1" x14ac:dyDescent="0.3"/>
    <row r="6" spans="1:12" ht="20.25" customHeight="1" x14ac:dyDescent="0.3">
      <c r="B6" s="94"/>
      <c r="C6" s="561" t="s">
        <v>403</v>
      </c>
      <c r="D6" s="562"/>
      <c r="E6" s="562"/>
      <c r="F6" s="562"/>
      <c r="G6" s="563"/>
    </row>
    <row r="7" spans="1:12" x14ac:dyDescent="0.3">
      <c r="C7" s="564"/>
      <c r="D7" s="565"/>
      <c r="E7" s="565"/>
      <c r="F7" s="565"/>
      <c r="G7" s="566"/>
    </row>
    <row r="8" spans="1:12" x14ac:dyDescent="0.3">
      <c r="C8" s="564"/>
      <c r="D8" s="565"/>
      <c r="E8" s="565"/>
      <c r="F8" s="565"/>
      <c r="G8" s="566"/>
    </row>
    <row r="9" spans="1:12" ht="50.25" customHeight="1" x14ac:dyDescent="0.3">
      <c r="C9" s="564"/>
      <c r="D9" s="565"/>
      <c r="E9" s="565"/>
      <c r="F9" s="565"/>
      <c r="G9" s="566"/>
    </row>
    <row r="10" spans="1:12" s="191" customFormat="1" ht="51" customHeight="1" x14ac:dyDescent="0.25">
      <c r="C10" s="567" t="s">
        <v>201</v>
      </c>
      <c r="D10" s="568"/>
      <c r="E10" s="568"/>
      <c r="F10" s="568"/>
      <c r="G10" s="569"/>
      <c r="I10" s="192"/>
      <c r="J10" s="192"/>
      <c r="K10" s="192"/>
    </row>
    <row r="11" spans="1:12" s="104" customFormat="1" ht="72" customHeight="1" x14ac:dyDescent="0.3">
      <c r="C11" s="570" t="s">
        <v>381</v>
      </c>
      <c r="D11" s="571"/>
      <c r="E11" s="571"/>
      <c r="F11" s="571"/>
      <c r="G11" s="572"/>
      <c r="I11" s="105"/>
      <c r="J11" s="105"/>
      <c r="K11" s="105"/>
    </row>
    <row r="12" spans="1:12" s="104" customFormat="1" ht="24.75" customHeight="1" x14ac:dyDescent="0.3">
      <c r="C12" s="35"/>
      <c r="D12" s="35"/>
      <c r="E12" s="35"/>
      <c r="F12" s="35"/>
      <c r="I12" s="105"/>
      <c r="J12" s="105"/>
      <c r="K12" s="105"/>
    </row>
    <row r="14" spans="1:12" ht="36.75" customHeight="1" x14ac:dyDescent="0.4">
      <c r="A14" s="280"/>
      <c r="B14" s="281" t="s">
        <v>378</v>
      </c>
      <c r="C14" s="360">
        <f>SUM(C15+C42)</f>
        <v>0</v>
      </c>
    </row>
    <row r="15" spans="1:12" ht="26.25" customHeight="1" x14ac:dyDescent="0.3">
      <c r="B15" s="94" t="s">
        <v>84</v>
      </c>
      <c r="C15" s="4">
        <f>SUM(H31)</f>
        <v>0</v>
      </c>
    </row>
    <row r="16" spans="1:12" ht="53.25" customHeight="1" x14ac:dyDescent="0.35">
      <c r="C16" s="311" t="s">
        <v>85</v>
      </c>
      <c r="D16" s="311" t="s">
        <v>86</v>
      </c>
      <c r="E16" s="311" t="s">
        <v>87</v>
      </c>
      <c r="F16" s="155" t="s">
        <v>88</v>
      </c>
      <c r="G16" s="155" t="s">
        <v>350</v>
      </c>
      <c r="H16" s="155" t="s">
        <v>89</v>
      </c>
    </row>
    <row r="17" spans="2:8" x14ac:dyDescent="0.3">
      <c r="B17" s="232" t="s">
        <v>90</v>
      </c>
      <c r="C17" s="117">
        <v>0</v>
      </c>
      <c r="D17" s="117">
        <v>0</v>
      </c>
      <c r="E17" s="117">
        <v>0</v>
      </c>
      <c r="F17" s="117">
        <v>0</v>
      </c>
      <c r="G17" s="352">
        <v>0</v>
      </c>
      <c r="H17" s="351">
        <f>SUM(41*F17*D17)*C17</f>
        <v>0</v>
      </c>
    </row>
    <row r="18" spans="2:8" x14ac:dyDescent="0.3">
      <c r="B18" s="232" t="s">
        <v>91</v>
      </c>
      <c r="C18" s="117"/>
      <c r="D18" s="117"/>
      <c r="E18" s="117"/>
      <c r="F18" s="117"/>
      <c r="G18" s="352"/>
      <c r="H18" s="351">
        <f t="shared" ref="H18:H21" si="0">SUM(41*F18*D18)*C18</f>
        <v>0</v>
      </c>
    </row>
    <row r="19" spans="2:8" x14ac:dyDescent="0.3">
      <c r="B19" s="232" t="s">
        <v>92</v>
      </c>
      <c r="C19" s="117"/>
      <c r="D19" s="117"/>
      <c r="E19" s="117"/>
      <c r="F19" s="117"/>
      <c r="G19" s="352"/>
      <c r="H19" s="351">
        <f t="shared" si="0"/>
        <v>0</v>
      </c>
    </row>
    <row r="20" spans="2:8" x14ac:dyDescent="0.3">
      <c r="B20" s="232" t="s">
        <v>93</v>
      </c>
      <c r="C20" s="117"/>
      <c r="D20" s="117"/>
      <c r="E20" s="117"/>
      <c r="F20" s="117"/>
      <c r="G20" s="352"/>
      <c r="H20" s="351">
        <f t="shared" si="0"/>
        <v>0</v>
      </c>
    </row>
    <row r="21" spans="2:8" x14ac:dyDescent="0.3">
      <c r="B21" s="232" t="s">
        <v>94</v>
      </c>
      <c r="C21" s="117"/>
      <c r="D21" s="117"/>
      <c r="E21" s="117"/>
      <c r="F21" s="117"/>
      <c r="G21" s="352"/>
      <c r="H21" s="351">
        <f t="shared" si="0"/>
        <v>0</v>
      </c>
    </row>
    <row r="22" spans="2:8" ht="21" thickBot="1" x14ac:dyDescent="0.35">
      <c r="B22" s="99" t="s">
        <v>202</v>
      </c>
      <c r="H22" s="354"/>
    </row>
    <row r="23" spans="2:8" ht="21" thickTop="1" x14ac:dyDescent="0.3">
      <c r="B23" s="25"/>
    </row>
    <row r="25" spans="2:8" ht="40.5" x14ac:dyDescent="0.3">
      <c r="C25" s="308" t="s">
        <v>95</v>
      </c>
      <c r="D25" s="308" t="s">
        <v>96</v>
      </c>
      <c r="E25" s="308" t="s">
        <v>100</v>
      </c>
      <c r="F25" s="310" t="s">
        <v>97</v>
      </c>
      <c r="G25" s="310" t="s">
        <v>116</v>
      </c>
      <c r="H25" s="308" t="s">
        <v>98</v>
      </c>
    </row>
    <row r="26" spans="2:8" x14ac:dyDescent="0.3">
      <c r="B26" s="231" t="s">
        <v>90</v>
      </c>
      <c r="C26" s="352">
        <v>0</v>
      </c>
      <c r="D26" s="117">
        <v>0</v>
      </c>
      <c r="E26" s="351">
        <f>ROUND(SUM(0.49*D26),0)</f>
        <v>0</v>
      </c>
      <c r="F26" s="351">
        <f>SUM(E17*9*C17)</f>
        <v>0</v>
      </c>
      <c r="G26" s="352">
        <v>0</v>
      </c>
      <c r="H26" s="351">
        <f>SUM(G17+H17+C26+E26+F26+G26)</f>
        <v>0</v>
      </c>
    </row>
    <row r="27" spans="2:8" x14ac:dyDescent="0.3">
      <c r="B27" s="231" t="s">
        <v>91</v>
      </c>
      <c r="C27" s="352"/>
      <c r="D27" s="117"/>
      <c r="E27" s="351">
        <f t="shared" ref="E27:E30" si="1">ROUND(SUM(0.49*D27),0)</f>
        <v>0</v>
      </c>
      <c r="F27" s="351">
        <f t="shared" ref="F27:F30" si="2">SUM(E18*9*C18)</f>
        <v>0</v>
      </c>
      <c r="G27" s="352"/>
      <c r="H27" s="351">
        <f>SUM(G18+H18+C27+E27+F27+G27)</f>
        <v>0</v>
      </c>
    </row>
    <row r="28" spans="2:8" x14ac:dyDescent="0.3">
      <c r="B28" s="231" t="s">
        <v>92</v>
      </c>
      <c r="C28" s="352"/>
      <c r="D28" s="117"/>
      <c r="E28" s="351">
        <f t="shared" si="1"/>
        <v>0</v>
      </c>
      <c r="F28" s="351">
        <f t="shared" si="2"/>
        <v>0</v>
      </c>
      <c r="G28" s="352"/>
      <c r="H28" s="351">
        <f>SUM(G19+H19+C28+E28+F28+G28)</f>
        <v>0</v>
      </c>
    </row>
    <row r="29" spans="2:8" x14ac:dyDescent="0.3">
      <c r="B29" s="231" t="s">
        <v>93</v>
      </c>
      <c r="C29" s="352"/>
      <c r="D29" s="117"/>
      <c r="E29" s="351">
        <f t="shared" si="1"/>
        <v>0</v>
      </c>
      <c r="F29" s="351">
        <f t="shared" si="2"/>
        <v>0</v>
      </c>
      <c r="G29" s="352"/>
      <c r="H29" s="351">
        <f>SUM(G20+H20+C29+E29+F29+G29)</f>
        <v>0</v>
      </c>
    </row>
    <row r="30" spans="2:8" x14ac:dyDescent="0.3">
      <c r="B30" s="231" t="s">
        <v>94</v>
      </c>
      <c r="C30" s="352"/>
      <c r="D30" s="117"/>
      <c r="E30" s="351">
        <f t="shared" si="1"/>
        <v>0</v>
      </c>
      <c r="F30" s="351">
        <f t="shared" si="2"/>
        <v>0</v>
      </c>
      <c r="G30" s="352"/>
      <c r="H30" s="351">
        <f>SUM(G21+H21+C30+E30+F30+G30)</f>
        <v>0</v>
      </c>
    </row>
    <row r="31" spans="2:8" ht="21" thickBot="1" x14ac:dyDescent="0.35">
      <c r="B31" s="99" t="s">
        <v>202</v>
      </c>
      <c r="E31" s="107"/>
      <c r="H31" s="354">
        <f>SUM(H26:H30)</f>
        <v>0</v>
      </c>
    </row>
    <row r="32" spans="2:8" ht="21" thickTop="1" x14ac:dyDescent="0.3">
      <c r="B32" s="25"/>
    </row>
    <row r="34" spans="2:8" x14ac:dyDescent="0.3">
      <c r="C34" s="559" t="s">
        <v>99</v>
      </c>
      <c r="D34" s="559"/>
      <c r="E34" s="559"/>
      <c r="F34" s="559"/>
    </row>
    <row r="35" spans="2:8" x14ac:dyDescent="0.3">
      <c r="B35" s="231" t="s">
        <v>90</v>
      </c>
      <c r="C35" s="547"/>
      <c r="D35" s="547"/>
      <c r="E35" s="547"/>
      <c r="F35" s="547"/>
      <c r="G35" s="547"/>
      <c r="H35" s="547"/>
    </row>
    <row r="36" spans="2:8" x14ac:dyDescent="0.3">
      <c r="B36" s="231" t="s">
        <v>91</v>
      </c>
      <c r="C36" s="547"/>
      <c r="D36" s="547"/>
      <c r="E36" s="547"/>
      <c r="F36" s="547"/>
      <c r="G36" s="547"/>
      <c r="H36" s="547"/>
    </row>
    <row r="37" spans="2:8" x14ac:dyDescent="0.3">
      <c r="B37" s="231" t="s">
        <v>92</v>
      </c>
      <c r="C37" s="547"/>
      <c r="D37" s="547"/>
      <c r="E37" s="547"/>
      <c r="F37" s="547"/>
      <c r="G37" s="547"/>
      <c r="H37" s="547"/>
    </row>
    <row r="38" spans="2:8" x14ac:dyDescent="0.3">
      <c r="B38" s="231" t="s">
        <v>93</v>
      </c>
      <c r="C38" s="547"/>
      <c r="D38" s="547"/>
      <c r="E38" s="547"/>
      <c r="F38" s="547"/>
      <c r="G38" s="547"/>
      <c r="H38" s="547"/>
    </row>
    <row r="39" spans="2:8" x14ac:dyDescent="0.3">
      <c r="B39" s="231" t="s">
        <v>94</v>
      </c>
      <c r="C39" s="547"/>
      <c r="D39" s="547"/>
      <c r="E39" s="547"/>
      <c r="F39" s="547"/>
      <c r="G39" s="547"/>
      <c r="H39" s="547"/>
    </row>
    <row r="42" spans="2:8" x14ac:dyDescent="0.3">
      <c r="B42" s="99" t="s">
        <v>379</v>
      </c>
      <c r="C42" s="107">
        <f>I58</f>
        <v>0</v>
      </c>
    </row>
    <row r="43" spans="2:8" ht="51.75" customHeight="1" x14ac:dyDescent="0.3">
      <c r="C43" s="308" t="s">
        <v>85</v>
      </c>
      <c r="D43" s="310" t="s">
        <v>86</v>
      </c>
      <c r="E43" s="309" t="s">
        <v>87</v>
      </c>
      <c r="F43" s="309" t="s">
        <v>88</v>
      </c>
      <c r="G43" s="309" t="s">
        <v>350</v>
      </c>
      <c r="H43" s="309" t="s">
        <v>401</v>
      </c>
    </row>
    <row r="44" spans="2:8" x14ac:dyDescent="0.3">
      <c r="B44" s="231" t="s">
        <v>90</v>
      </c>
      <c r="C44" s="117">
        <v>0</v>
      </c>
      <c r="D44" s="117">
        <v>0</v>
      </c>
      <c r="E44" s="117">
        <v>0</v>
      </c>
      <c r="F44" s="117">
        <v>0</v>
      </c>
      <c r="G44" s="352">
        <v>0</v>
      </c>
      <c r="H44" s="351">
        <f>SUM(52*F44*D44)*C44</f>
        <v>0</v>
      </c>
    </row>
    <row r="45" spans="2:8" x14ac:dyDescent="0.3">
      <c r="B45" s="231" t="s">
        <v>91</v>
      </c>
      <c r="C45" s="117">
        <v>0</v>
      </c>
      <c r="D45" s="117">
        <v>0</v>
      </c>
      <c r="E45" s="117">
        <v>0</v>
      </c>
      <c r="F45" s="117">
        <v>0</v>
      </c>
      <c r="G45" s="352"/>
      <c r="H45" s="351">
        <f>SUM(52*F45*D45)*C45</f>
        <v>0</v>
      </c>
    </row>
    <row r="46" spans="2:8" x14ac:dyDescent="0.3">
      <c r="B46" s="231" t="s">
        <v>92</v>
      </c>
      <c r="C46" s="117"/>
      <c r="D46" s="117"/>
      <c r="E46" s="117"/>
      <c r="F46" s="117"/>
      <c r="G46" s="352"/>
      <c r="H46" s="351">
        <f>SUM(52*F46*D46)*C46</f>
        <v>0</v>
      </c>
    </row>
    <row r="47" spans="2:8" x14ac:dyDescent="0.3">
      <c r="B47" s="231" t="s">
        <v>93</v>
      </c>
      <c r="C47" s="117"/>
      <c r="D47" s="117"/>
      <c r="E47" s="117"/>
      <c r="F47" s="117"/>
      <c r="G47" s="352"/>
      <c r="H47" s="351">
        <f>SUM(52*F47*D47)*C47</f>
        <v>0</v>
      </c>
    </row>
    <row r="48" spans="2:8" x14ac:dyDescent="0.3">
      <c r="B48" s="231" t="s">
        <v>94</v>
      </c>
      <c r="C48" s="117"/>
      <c r="D48" s="117"/>
      <c r="E48" s="117"/>
      <c r="F48" s="117"/>
      <c r="G48" s="352"/>
      <c r="H48" s="351">
        <f>SUM(52*F48*D48)*C48</f>
        <v>0</v>
      </c>
    </row>
    <row r="49" spans="2:11" s="94" customFormat="1" ht="21" thickBot="1" x14ac:dyDescent="0.35">
      <c r="B49" s="99" t="s">
        <v>202</v>
      </c>
      <c r="H49" s="359">
        <f>SUM(H44:H48)</f>
        <v>0</v>
      </c>
      <c r="I49" s="113"/>
      <c r="J49" s="113"/>
      <c r="K49" s="113"/>
    </row>
    <row r="50" spans="2:11" ht="21" thickTop="1" x14ac:dyDescent="0.3"/>
    <row r="52" spans="2:11" ht="49.5" customHeight="1" x14ac:dyDescent="0.3">
      <c r="C52" s="308" t="s">
        <v>95</v>
      </c>
      <c r="D52" s="308" t="s">
        <v>96</v>
      </c>
      <c r="E52" s="308" t="s">
        <v>100</v>
      </c>
      <c r="F52" s="308" t="s">
        <v>97</v>
      </c>
      <c r="G52" s="309" t="s">
        <v>400</v>
      </c>
      <c r="H52" s="310" t="s">
        <v>399</v>
      </c>
      <c r="I52" s="310" t="s">
        <v>117</v>
      </c>
    </row>
    <row r="53" spans="2:11" x14ac:dyDescent="0.3">
      <c r="B53" s="231" t="s">
        <v>90</v>
      </c>
      <c r="C53" s="352">
        <v>0</v>
      </c>
      <c r="D53" s="117">
        <v>0</v>
      </c>
      <c r="E53" s="351">
        <f t="shared" ref="E53:E56" si="3">ROUND(SUM(0.49*D53),0)</f>
        <v>0</v>
      </c>
      <c r="F53" s="351">
        <f>E44*9</f>
        <v>0</v>
      </c>
      <c r="G53" s="352">
        <v>0</v>
      </c>
      <c r="H53" s="351">
        <f>SUM(E44*50)</f>
        <v>0</v>
      </c>
      <c r="I53" s="358">
        <f>SUM(G44+H44+C53+E53+F53+G53+H53)</f>
        <v>0</v>
      </c>
    </row>
    <row r="54" spans="2:11" x14ac:dyDescent="0.3">
      <c r="B54" s="231" t="s">
        <v>91</v>
      </c>
      <c r="C54" s="352">
        <v>0</v>
      </c>
      <c r="D54" s="117">
        <v>0</v>
      </c>
      <c r="E54" s="351">
        <f t="shared" si="3"/>
        <v>0</v>
      </c>
      <c r="F54" s="351">
        <f t="shared" ref="F54:F57" si="4">E45*9</f>
        <v>0</v>
      </c>
      <c r="G54" s="352">
        <v>0</v>
      </c>
      <c r="H54" s="351">
        <f t="shared" ref="H54:H57" si="5">SUM(E45*50)</f>
        <v>0</v>
      </c>
      <c r="I54" s="358">
        <f>SUM(G45+H45+C54+E54+F54+G54+H54)</f>
        <v>0</v>
      </c>
    </row>
    <row r="55" spans="2:11" x14ac:dyDescent="0.3">
      <c r="B55" s="231" t="s">
        <v>92</v>
      </c>
      <c r="C55" s="352"/>
      <c r="D55" s="117"/>
      <c r="E55" s="351">
        <f t="shared" si="3"/>
        <v>0</v>
      </c>
      <c r="F55" s="351">
        <f t="shared" si="4"/>
        <v>0</v>
      </c>
      <c r="G55" s="352"/>
      <c r="H55" s="351">
        <f t="shared" si="5"/>
        <v>0</v>
      </c>
      <c r="I55" s="358">
        <f>SUM(G46+H46+C55+E55+F55+G55+H55)</f>
        <v>0</v>
      </c>
    </row>
    <row r="56" spans="2:11" x14ac:dyDescent="0.3">
      <c r="B56" s="231" t="s">
        <v>93</v>
      </c>
      <c r="C56" s="352"/>
      <c r="D56" s="117"/>
      <c r="E56" s="351">
        <f t="shared" si="3"/>
        <v>0</v>
      </c>
      <c r="F56" s="351">
        <f t="shared" si="4"/>
        <v>0</v>
      </c>
      <c r="G56" s="352"/>
      <c r="H56" s="351">
        <f t="shared" si="5"/>
        <v>0</v>
      </c>
      <c r="I56" s="358">
        <f>SUM(G47+H47+C56+E56+F56+G56+H56)</f>
        <v>0</v>
      </c>
    </row>
    <row r="57" spans="2:11" x14ac:dyDescent="0.3">
      <c r="B57" s="231" t="s">
        <v>94</v>
      </c>
      <c r="C57" s="352"/>
      <c r="D57" s="117"/>
      <c r="E57" s="351">
        <f>ROUND(SUM(0.49*D57),0)</f>
        <v>0</v>
      </c>
      <c r="F57" s="351">
        <f t="shared" si="4"/>
        <v>0</v>
      </c>
      <c r="G57" s="352"/>
      <c r="H57" s="351">
        <f t="shared" si="5"/>
        <v>0</v>
      </c>
      <c r="I57" s="358">
        <f>SUM(G48+H48+C57+E57+F57+G57+H57)</f>
        <v>0</v>
      </c>
    </row>
    <row r="58" spans="2:11" ht="21" thickBot="1" x14ac:dyDescent="0.35">
      <c r="B58" s="99" t="s">
        <v>202</v>
      </c>
      <c r="I58" s="354">
        <f>SUM(I53:I57)</f>
        <v>0</v>
      </c>
    </row>
    <row r="59" spans="2:11" ht="21" thickTop="1" x14ac:dyDescent="0.3"/>
    <row r="61" spans="2:11" x14ac:dyDescent="0.3">
      <c r="C61" s="559" t="s">
        <v>380</v>
      </c>
      <c r="D61" s="559"/>
      <c r="E61" s="559"/>
      <c r="F61" s="559"/>
    </row>
    <row r="62" spans="2:11" x14ac:dyDescent="0.3">
      <c r="B62" s="231" t="s">
        <v>90</v>
      </c>
      <c r="C62" s="547"/>
      <c r="D62" s="547"/>
      <c r="E62" s="547"/>
      <c r="F62" s="547"/>
      <c r="G62" s="547"/>
      <c r="H62" s="547"/>
    </row>
    <row r="63" spans="2:11" x14ac:dyDescent="0.3">
      <c r="B63" s="231" t="s">
        <v>91</v>
      </c>
      <c r="C63" s="547"/>
      <c r="D63" s="547"/>
      <c r="E63" s="547"/>
      <c r="F63" s="547"/>
      <c r="G63" s="547"/>
      <c r="H63" s="547"/>
    </row>
    <row r="64" spans="2:11" x14ac:dyDescent="0.3">
      <c r="B64" s="231" t="s">
        <v>92</v>
      </c>
      <c r="C64" s="547"/>
      <c r="D64" s="547"/>
      <c r="E64" s="547"/>
      <c r="F64" s="547"/>
      <c r="G64" s="547"/>
      <c r="H64" s="547"/>
    </row>
    <row r="65" spans="2:8" x14ac:dyDescent="0.3">
      <c r="B65" s="231" t="s">
        <v>93</v>
      </c>
      <c r="C65" s="547"/>
      <c r="D65" s="547"/>
      <c r="E65" s="547"/>
      <c r="F65" s="547"/>
      <c r="G65" s="547"/>
      <c r="H65" s="547"/>
    </row>
    <row r="66" spans="2:8" x14ac:dyDescent="0.3">
      <c r="B66" s="231" t="s">
        <v>94</v>
      </c>
      <c r="C66" s="547"/>
      <c r="D66" s="547"/>
      <c r="E66" s="547"/>
      <c r="F66" s="547"/>
      <c r="G66" s="547"/>
      <c r="H66" s="547"/>
    </row>
  </sheetData>
  <sheetProtection algorithmName="SHA-512" hashValue="nh+q2T/JRf3bCLy0GmRj3/CxnmnCUPyasPHtk3e4WeJXJllfOGrvpRGtfVh9Yj2DdTuVH9xIqiFtlPX9SLAeHQ==" saltValue="a6Puf22VIr0OphsW1SrgjQ==" spinCount="100000" sheet="1" objects="1" scenarios="1"/>
  <mergeCells count="16">
    <mergeCell ref="C2:G3"/>
    <mergeCell ref="C6:G9"/>
    <mergeCell ref="C10:G10"/>
    <mergeCell ref="C11:G11"/>
    <mergeCell ref="C65:H65"/>
    <mergeCell ref="C66:H66"/>
    <mergeCell ref="C34:F34"/>
    <mergeCell ref="C35:H35"/>
    <mergeCell ref="C36:H36"/>
    <mergeCell ref="C37:H37"/>
    <mergeCell ref="C38:H38"/>
    <mergeCell ref="C39:H39"/>
    <mergeCell ref="C61:F61"/>
    <mergeCell ref="C62:H62"/>
    <mergeCell ref="C63:H63"/>
    <mergeCell ref="C64:H64"/>
  </mergeCells>
  <pageMargins left="0.7" right="0.7" top="0.75" bottom="0.75" header="0.3" footer="0.3"/>
  <pageSetup scale="3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654B2-4A6F-4364-AE8E-8BC2E3EBCA4D}">
  <dimension ref="A3:L431"/>
  <sheetViews>
    <sheetView view="pageBreakPreview" topLeftCell="A12" zoomScale="80" zoomScaleNormal="100" zoomScaleSheetLayoutView="80" workbookViewId="0">
      <selection activeCell="J26" sqref="J26"/>
    </sheetView>
  </sheetViews>
  <sheetFormatPr defaultColWidth="8.85546875" defaultRowHeight="24" x14ac:dyDescent="0.4"/>
  <cols>
    <col min="1" max="1" width="8.85546875" style="123"/>
    <col min="2" max="2" width="40.5703125" style="123" customWidth="1"/>
    <col min="3" max="3" width="16.140625" style="123" customWidth="1"/>
    <col min="4" max="4" width="36" style="123" customWidth="1"/>
    <col min="5" max="5" width="36.28515625" style="123" customWidth="1"/>
    <col min="6" max="6" width="30.140625" style="123" customWidth="1"/>
    <col min="7" max="7" width="32.140625" style="123" customWidth="1"/>
    <col min="8" max="8" width="23.85546875" style="123" customWidth="1"/>
    <col min="9" max="9" width="26.85546875" style="123" customWidth="1"/>
    <col min="10" max="10" width="21.140625" style="165" customWidth="1"/>
    <col min="11" max="11" width="19.28515625" style="165" customWidth="1"/>
    <col min="12" max="12" width="21.7109375" style="164" customWidth="1"/>
    <col min="13" max="16384" width="8.85546875" style="123"/>
  </cols>
  <sheetData>
    <row r="3" spans="1:12" x14ac:dyDescent="0.4">
      <c r="D3" s="537" t="s">
        <v>382</v>
      </c>
      <c r="E3" s="607"/>
      <c r="F3" s="607"/>
      <c r="G3" s="607"/>
    </row>
    <row r="4" spans="1:12" ht="67.900000000000006" customHeight="1" x14ac:dyDescent="0.4">
      <c r="D4" s="607"/>
      <c r="E4" s="607"/>
      <c r="F4" s="607"/>
      <c r="G4" s="607"/>
    </row>
    <row r="7" spans="1:12" s="180" customFormat="1" ht="31.5" x14ac:dyDescent="0.5">
      <c r="B7" s="608" t="s">
        <v>235</v>
      </c>
      <c r="C7" s="608"/>
      <c r="J7" s="181"/>
      <c r="K7" s="181"/>
      <c r="L7" s="182"/>
    </row>
    <row r="8" spans="1:12" x14ac:dyDescent="0.4">
      <c r="J8" s="260" t="s">
        <v>3</v>
      </c>
      <c r="K8" s="260" t="s">
        <v>56</v>
      </c>
      <c r="L8" s="260" t="s">
        <v>49</v>
      </c>
    </row>
    <row r="9" spans="1:12" s="124" customFormat="1" ht="23.25" x14ac:dyDescent="0.25">
      <c r="B9" s="602" t="s">
        <v>198</v>
      </c>
      <c r="C9" s="602"/>
      <c r="D9" s="127">
        <f>SUM(J9-K9-L9)</f>
        <v>0</v>
      </c>
      <c r="J9" s="177">
        <f>E43</f>
        <v>0</v>
      </c>
      <c r="K9" s="178">
        <f>G43</f>
        <v>0</v>
      </c>
      <c r="L9" s="179">
        <f>I43</f>
        <v>0</v>
      </c>
    </row>
    <row r="10" spans="1:12" s="124" customFormat="1" ht="23.25" x14ac:dyDescent="0.25">
      <c r="B10" s="125"/>
      <c r="D10" s="126"/>
    </row>
    <row r="11" spans="1:12" s="124" customFormat="1" ht="23.25" x14ac:dyDescent="0.25">
      <c r="B11" s="125"/>
      <c r="D11" s="126"/>
      <c r="J11" s="128"/>
      <c r="K11" s="128"/>
      <c r="L11" s="128"/>
    </row>
    <row r="12" spans="1:12" s="124" customFormat="1" ht="48.75" customHeight="1" x14ac:dyDescent="0.25">
      <c r="B12" s="154" t="s">
        <v>21</v>
      </c>
      <c r="C12" s="591" t="s">
        <v>11</v>
      </c>
      <c r="D12" s="592"/>
      <c r="E12" s="154" t="s">
        <v>13</v>
      </c>
      <c r="F12" s="155" t="s">
        <v>14</v>
      </c>
      <c r="G12" s="156" t="s">
        <v>15</v>
      </c>
      <c r="H12" s="156" t="s">
        <v>16</v>
      </c>
      <c r="I12" s="156" t="s">
        <v>17</v>
      </c>
      <c r="J12" s="128"/>
      <c r="K12" s="128"/>
      <c r="L12" s="128"/>
    </row>
    <row r="13" spans="1:12" s="124" customFormat="1" ht="34.5" customHeight="1" x14ac:dyDescent="0.25">
      <c r="A13" s="124">
        <v>1</v>
      </c>
      <c r="B13" s="159">
        <v>0</v>
      </c>
      <c r="C13" s="593"/>
      <c r="D13" s="594"/>
      <c r="E13" s="139">
        <f>SUM(B53*D53*E53*F53)</f>
        <v>0</v>
      </c>
      <c r="F13" s="158">
        <v>0</v>
      </c>
      <c r="G13" s="138">
        <f t="shared" ref="G13:G42" si="0">ROUND(SUM(E13*F13),0)</f>
        <v>0</v>
      </c>
      <c r="H13" s="158">
        <v>0</v>
      </c>
      <c r="I13" s="138">
        <f t="shared" ref="I13:I42" si="1">ROUND(SUM(E13*H13),0)</f>
        <v>0</v>
      </c>
      <c r="J13" s="161"/>
      <c r="K13" s="161"/>
      <c r="L13" s="161"/>
    </row>
    <row r="14" spans="1:12" s="124" customFormat="1" ht="23.25" x14ac:dyDescent="0.25">
      <c r="A14" s="124">
        <v>2</v>
      </c>
      <c r="B14" s="160">
        <v>0</v>
      </c>
      <c r="C14" s="595"/>
      <c r="D14" s="596"/>
      <c r="E14" s="147">
        <f>H64</f>
        <v>0</v>
      </c>
      <c r="F14" s="158">
        <v>0</v>
      </c>
      <c r="G14" s="138">
        <f t="shared" si="0"/>
        <v>0</v>
      </c>
      <c r="H14" s="158">
        <v>0</v>
      </c>
      <c r="I14" s="138">
        <f t="shared" si="1"/>
        <v>0</v>
      </c>
      <c r="J14" s="161"/>
      <c r="K14" s="161"/>
      <c r="L14" s="161"/>
    </row>
    <row r="15" spans="1:12" s="124" customFormat="1" ht="23.25" x14ac:dyDescent="0.25">
      <c r="A15" s="124">
        <v>3</v>
      </c>
      <c r="B15" s="160"/>
      <c r="C15" s="584"/>
      <c r="D15" s="585"/>
      <c r="E15" s="147"/>
      <c r="F15" s="158"/>
      <c r="G15" s="138">
        <f t="shared" si="0"/>
        <v>0</v>
      </c>
      <c r="H15" s="158"/>
      <c r="I15" s="138">
        <f t="shared" si="1"/>
        <v>0</v>
      </c>
      <c r="J15" s="161"/>
      <c r="K15" s="161"/>
      <c r="L15" s="161"/>
    </row>
    <row r="16" spans="1:12" s="124" customFormat="1" ht="23.25" x14ac:dyDescent="0.25">
      <c r="A16" s="124">
        <v>4</v>
      </c>
      <c r="B16" s="160"/>
      <c r="C16" s="584"/>
      <c r="D16" s="585"/>
      <c r="E16" s="147"/>
      <c r="F16" s="158"/>
      <c r="G16" s="138">
        <f t="shared" si="0"/>
        <v>0</v>
      </c>
      <c r="H16" s="158"/>
      <c r="I16" s="138">
        <f t="shared" si="1"/>
        <v>0</v>
      </c>
      <c r="J16" s="161"/>
      <c r="K16" s="161"/>
      <c r="L16" s="161"/>
    </row>
    <row r="17" spans="1:12" s="124" customFormat="1" ht="23.25" x14ac:dyDescent="0.25">
      <c r="A17" s="124">
        <v>5</v>
      </c>
      <c r="B17" s="160"/>
      <c r="C17" s="584"/>
      <c r="D17" s="585"/>
      <c r="E17" s="147"/>
      <c r="F17" s="158"/>
      <c r="G17" s="138">
        <f t="shared" si="0"/>
        <v>0</v>
      </c>
      <c r="H17" s="158"/>
      <c r="I17" s="138">
        <f t="shared" si="1"/>
        <v>0</v>
      </c>
      <c r="J17" s="161"/>
      <c r="K17" s="161"/>
      <c r="L17" s="161"/>
    </row>
    <row r="18" spans="1:12" s="124" customFormat="1" ht="23.25" x14ac:dyDescent="0.25">
      <c r="A18" s="124">
        <v>6</v>
      </c>
      <c r="B18" s="160"/>
      <c r="C18" s="584"/>
      <c r="D18" s="585"/>
      <c r="E18" s="147"/>
      <c r="F18" s="158"/>
      <c r="G18" s="138">
        <f t="shared" si="0"/>
        <v>0</v>
      </c>
      <c r="H18" s="158"/>
      <c r="I18" s="138">
        <f t="shared" si="1"/>
        <v>0</v>
      </c>
      <c r="J18" s="161"/>
      <c r="K18" s="161"/>
      <c r="L18" s="161"/>
    </row>
    <row r="19" spans="1:12" s="124" customFormat="1" ht="23.25" x14ac:dyDescent="0.25">
      <c r="A19" s="124">
        <v>7</v>
      </c>
      <c r="B19" s="160"/>
      <c r="C19" s="584"/>
      <c r="D19" s="585"/>
      <c r="E19" s="147"/>
      <c r="F19" s="158"/>
      <c r="G19" s="138">
        <f t="shared" si="0"/>
        <v>0</v>
      </c>
      <c r="H19" s="158"/>
      <c r="I19" s="138">
        <f t="shared" si="1"/>
        <v>0</v>
      </c>
      <c r="J19" s="161"/>
      <c r="K19" s="161"/>
      <c r="L19" s="161"/>
    </row>
    <row r="20" spans="1:12" s="124" customFormat="1" ht="23.25" x14ac:dyDescent="0.25">
      <c r="A20" s="124">
        <v>8</v>
      </c>
      <c r="B20" s="160"/>
      <c r="C20" s="584"/>
      <c r="D20" s="585"/>
      <c r="E20" s="147"/>
      <c r="F20" s="158"/>
      <c r="G20" s="138">
        <f t="shared" si="0"/>
        <v>0</v>
      </c>
      <c r="H20" s="158"/>
      <c r="I20" s="138">
        <f t="shared" si="1"/>
        <v>0</v>
      </c>
      <c r="J20" s="161"/>
      <c r="K20" s="161"/>
      <c r="L20" s="161"/>
    </row>
    <row r="21" spans="1:12" s="124" customFormat="1" ht="23.25" x14ac:dyDescent="0.25">
      <c r="A21" s="124">
        <v>9</v>
      </c>
      <c r="B21" s="160"/>
      <c r="C21" s="584"/>
      <c r="D21" s="585"/>
      <c r="E21" s="147"/>
      <c r="F21" s="158"/>
      <c r="G21" s="138">
        <f t="shared" si="0"/>
        <v>0</v>
      </c>
      <c r="H21" s="158"/>
      <c r="I21" s="138">
        <f t="shared" si="1"/>
        <v>0</v>
      </c>
      <c r="J21" s="161"/>
      <c r="K21" s="161"/>
      <c r="L21" s="161"/>
    </row>
    <row r="22" spans="1:12" s="124" customFormat="1" ht="23.25" x14ac:dyDescent="0.25">
      <c r="A22" s="124">
        <v>10</v>
      </c>
      <c r="B22" s="160"/>
      <c r="C22" s="584"/>
      <c r="D22" s="585"/>
      <c r="E22" s="147"/>
      <c r="F22" s="158"/>
      <c r="G22" s="138">
        <f t="shared" si="0"/>
        <v>0</v>
      </c>
      <c r="H22" s="158"/>
      <c r="I22" s="138">
        <f t="shared" si="1"/>
        <v>0</v>
      </c>
      <c r="J22" s="161"/>
      <c r="K22" s="161"/>
      <c r="L22" s="161"/>
    </row>
    <row r="23" spans="1:12" s="124" customFormat="1" ht="23.25" x14ac:dyDescent="0.25">
      <c r="A23" s="124">
        <v>11</v>
      </c>
      <c r="B23" s="160"/>
      <c r="C23" s="584"/>
      <c r="D23" s="585"/>
      <c r="E23" s="147"/>
      <c r="F23" s="158"/>
      <c r="G23" s="138">
        <f t="shared" si="0"/>
        <v>0</v>
      </c>
      <c r="H23" s="158"/>
      <c r="I23" s="138">
        <f t="shared" si="1"/>
        <v>0</v>
      </c>
      <c r="J23" s="161"/>
      <c r="K23" s="161"/>
      <c r="L23" s="161"/>
    </row>
    <row r="24" spans="1:12" s="124" customFormat="1" ht="23.25" x14ac:dyDescent="0.25">
      <c r="A24" s="124">
        <v>12</v>
      </c>
      <c r="B24" s="160"/>
      <c r="C24" s="584"/>
      <c r="D24" s="585"/>
      <c r="E24" s="147"/>
      <c r="F24" s="158"/>
      <c r="G24" s="138">
        <f t="shared" si="0"/>
        <v>0</v>
      </c>
      <c r="H24" s="158"/>
      <c r="I24" s="138">
        <f t="shared" si="1"/>
        <v>0</v>
      </c>
      <c r="J24" s="161"/>
      <c r="K24" s="161"/>
      <c r="L24" s="161"/>
    </row>
    <row r="25" spans="1:12" s="124" customFormat="1" ht="23.25" x14ac:dyDescent="0.25">
      <c r="A25" s="124">
        <v>13</v>
      </c>
      <c r="B25" s="160"/>
      <c r="C25" s="584"/>
      <c r="D25" s="585"/>
      <c r="E25" s="147"/>
      <c r="F25" s="158"/>
      <c r="G25" s="138">
        <f t="shared" si="0"/>
        <v>0</v>
      </c>
      <c r="H25" s="158"/>
      <c r="I25" s="138">
        <f t="shared" si="1"/>
        <v>0</v>
      </c>
      <c r="J25" s="161"/>
      <c r="K25" s="161"/>
      <c r="L25" s="161"/>
    </row>
    <row r="26" spans="1:12" s="124" customFormat="1" ht="23.25" x14ac:dyDescent="0.25">
      <c r="A26" s="124">
        <v>14</v>
      </c>
      <c r="B26" s="160"/>
      <c r="C26" s="584"/>
      <c r="D26" s="585"/>
      <c r="E26" s="147"/>
      <c r="F26" s="158"/>
      <c r="G26" s="138">
        <f t="shared" si="0"/>
        <v>0</v>
      </c>
      <c r="H26" s="158"/>
      <c r="I26" s="138">
        <f t="shared" si="1"/>
        <v>0</v>
      </c>
      <c r="J26" s="161"/>
      <c r="K26" s="161"/>
      <c r="L26" s="161"/>
    </row>
    <row r="27" spans="1:12" s="124" customFormat="1" ht="23.25" x14ac:dyDescent="0.25">
      <c r="A27" s="124">
        <v>15</v>
      </c>
      <c r="B27" s="160"/>
      <c r="C27" s="584"/>
      <c r="D27" s="585"/>
      <c r="E27" s="147"/>
      <c r="F27" s="158"/>
      <c r="G27" s="138">
        <f t="shared" si="0"/>
        <v>0</v>
      </c>
      <c r="H27" s="158"/>
      <c r="I27" s="138">
        <f t="shared" si="1"/>
        <v>0</v>
      </c>
      <c r="J27" s="161"/>
      <c r="K27" s="161"/>
      <c r="L27" s="161"/>
    </row>
    <row r="28" spans="1:12" s="124" customFormat="1" ht="23.25" x14ac:dyDescent="0.25">
      <c r="A28" s="124">
        <v>16</v>
      </c>
      <c r="B28" s="160"/>
      <c r="C28" s="584"/>
      <c r="D28" s="585"/>
      <c r="E28" s="147"/>
      <c r="F28" s="158"/>
      <c r="G28" s="138">
        <f t="shared" si="0"/>
        <v>0</v>
      </c>
      <c r="H28" s="158"/>
      <c r="I28" s="138">
        <f t="shared" si="1"/>
        <v>0</v>
      </c>
      <c r="J28" s="161"/>
      <c r="K28" s="161"/>
      <c r="L28" s="161"/>
    </row>
    <row r="29" spans="1:12" s="124" customFormat="1" ht="23.25" x14ac:dyDescent="0.25">
      <c r="A29" s="124">
        <v>17</v>
      </c>
      <c r="B29" s="160"/>
      <c r="C29" s="584"/>
      <c r="D29" s="585"/>
      <c r="E29" s="147"/>
      <c r="F29" s="158"/>
      <c r="G29" s="138">
        <f t="shared" si="0"/>
        <v>0</v>
      </c>
      <c r="H29" s="158"/>
      <c r="I29" s="138">
        <f t="shared" si="1"/>
        <v>0</v>
      </c>
      <c r="J29" s="161"/>
      <c r="K29" s="161"/>
      <c r="L29" s="161"/>
    </row>
    <row r="30" spans="1:12" s="124" customFormat="1" ht="23.25" x14ac:dyDescent="0.25">
      <c r="A30" s="124">
        <v>18</v>
      </c>
      <c r="B30" s="160"/>
      <c r="C30" s="584"/>
      <c r="D30" s="585"/>
      <c r="E30" s="147"/>
      <c r="F30" s="158"/>
      <c r="G30" s="138">
        <f t="shared" si="0"/>
        <v>0</v>
      </c>
      <c r="H30" s="158"/>
      <c r="I30" s="138">
        <f t="shared" si="1"/>
        <v>0</v>
      </c>
      <c r="J30" s="161"/>
      <c r="K30" s="161"/>
      <c r="L30" s="161"/>
    </row>
    <row r="31" spans="1:12" s="124" customFormat="1" ht="23.25" x14ac:dyDescent="0.25">
      <c r="A31" s="124">
        <v>19</v>
      </c>
      <c r="B31" s="160"/>
      <c r="C31" s="584"/>
      <c r="D31" s="585"/>
      <c r="E31" s="147"/>
      <c r="F31" s="158"/>
      <c r="G31" s="138">
        <f t="shared" si="0"/>
        <v>0</v>
      </c>
      <c r="H31" s="158"/>
      <c r="I31" s="138">
        <f t="shared" si="1"/>
        <v>0</v>
      </c>
      <c r="J31" s="161"/>
      <c r="K31" s="161"/>
      <c r="L31" s="161"/>
    </row>
    <row r="32" spans="1:12" s="124" customFormat="1" ht="23.25" x14ac:dyDescent="0.25">
      <c r="A32" s="124">
        <v>20</v>
      </c>
      <c r="B32" s="160"/>
      <c r="C32" s="584"/>
      <c r="D32" s="585"/>
      <c r="E32" s="147"/>
      <c r="F32" s="158"/>
      <c r="G32" s="138">
        <f t="shared" si="0"/>
        <v>0</v>
      </c>
      <c r="H32" s="158"/>
      <c r="I32" s="138">
        <f t="shared" si="1"/>
        <v>0</v>
      </c>
      <c r="J32" s="161"/>
      <c r="K32" s="161"/>
      <c r="L32" s="161"/>
    </row>
    <row r="33" spans="1:12" s="124" customFormat="1" ht="23.25" x14ac:dyDescent="0.25">
      <c r="A33" s="124">
        <v>21</v>
      </c>
      <c r="B33" s="160"/>
      <c r="C33" s="584"/>
      <c r="D33" s="585"/>
      <c r="E33" s="147"/>
      <c r="F33" s="158"/>
      <c r="G33" s="138">
        <f t="shared" si="0"/>
        <v>0</v>
      </c>
      <c r="H33" s="158"/>
      <c r="I33" s="138">
        <f t="shared" si="1"/>
        <v>0</v>
      </c>
      <c r="J33" s="161"/>
      <c r="K33" s="161"/>
      <c r="L33" s="161"/>
    </row>
    <row r="34" spans="1:12" s="124" customFormat="1" ht="23.25" x14ac:dyDescent="0.25">
      <c r="A34" s="124">
        <v>22</v>
      </c>
      <c r="B34" s="160"/>
      <c r="C34" s="584"/>
      <c r="D34" s="585"/>
      <c r="E34" s="147"/>
      <c r="F34" s="158"/>
      <c r="G34" s="138">
        <f t="shared" si="0"/>
        <v>0</v>
      </c>
      <c r="H34" s="158"/>
      <c r="I34" s="138">
        <f t="shared" si="1"/>
        <v>0</v>
      </c>
      <c r="J34" s="161"/>
      <c r="K34" s="161"/>
      <c r="L34" s="161"/>
    </row>
    <row r="35" spans="1:12" s="124" customFormat="1" ht="23.25" x14ac:dyDescent="0.25">
      <c r="A35" s="124">
        <v>23</v>
      </c>
      <c r="B35" s="160"/>
      <c r="C35" s="584"/>
      <c r="D35" s="585"/>
      <c r="E35" s="147"/>
      <c r="F35" s="158"/>
      <c r="G35" s="138">
        <f t="shared" si="0"/>
        <v>0</v>
      </c>
      <c r="H35" s="158"/>
      <c r="I35" s="138">
        <f t="shared" si="1"/>
        <v>0</v>
      </c>
      <c r="J35" s="161"/>
      <c r="K35" s="161"/>
      <c r="L35" s="161"/>
    </row>
    <row r="36" spans="1:12" s="124" customFormat="1" ht="23.25" x14ac:dyDescent="0.25">
      <c r="A36" s="124">
        <v>24</v>
      </c>
      <c r="B36" s="160"/>
      <c r="C36" s="584"/>
      <c r="D36" s="585"/>
      <c r="E36" s="147"/>
      <c r="F36" s="158"/>
      <c r="G36" s="138">
        <f t="shared" si="0"/>
        <v>0</v>
      </c>
      <c r="H36" s="158"/>
      <c r="I36" s="138">
        <f t="shared" si="1"/>
        <v>0</v>
      </c>
      <c r="J36" s="161"/>
      <c r="K36" s="161"/>
      <c r="L36" s="161"/>
    </row>
    <row r="37" spans="1:12" s="124" customFormat="1" ht="23.25" x14ac:dyDescent="0.25">
      <c r="A37" s="124">
        <v>25</v>
      </c>
      <c r="B37" s="160"/>
      <c r="C37" s="584"/>
      <c r="D37" s="585"/>
      <c r="E37" s="147"/>
      <c r="F37" s="158"/>
      <c r="G37" s="138">
        <f t="shared" si="0"/>
        <v>0</v>
      </c>
      <c r="H37" s="158"/>
      <c r="I37" s="138">
        <f t="shared" si="1"/>
        <v>0</v>
      </c>
      <c r="J37" s="161"/>
      <c r="K37" s="161"/>
      <c r="L37" s="161"/>
    </row>
    <row r="38" spans="1:12" s="124" customFormat="1" ht="23.25" x14ac:dyDescent="0.25">
      <c r="A38" s="124">
        <v>26</v>
      </c>
      <c r="B38" s="160"/>
      <c r="C38" s="584"/>
      <c r="D38" s="585"/>
      <c r="E38" s="147"/>
      <c r="F38" s="158"/>
      <c r="G38" s="138">
        <f t="shared" si="0"/>
        <v>0</v>
      </c>
      <c r="H38" s="158"/>
      <c r="I38" s="138">
        <f t="shared" si="1"/>
        <v>0</v>
      </c>
      <c r="J38" s="161"/>
      <c r="K38" s="161"/>
      <c r="L38" s="161"/>
    </row>
    <row r="39" spans="1:12" s="124" customFormat="1" ht="23.25" x14ac:dyDescent="0.25">
      <c r="A39" s="124">
        <v>27</v>
      </c>
      <c r="B39" s="160"/>
      <c r="C39" s="584"/>
      <c r="D39" s="585"/>
      <c r="E39" s="147"/>
      <c r="F39" s="158"/>
      <c r="G39" s="138">
        <f t="shared" si="0"/>
        <v>0</v>
      </c>
      <c r="H39" s="158"/>
      <c r="I39" s="138">
        <f t="shared" si="1"/>
        <v>0</v>
      </c>
      <c r="J39" s="161"/>
      <c r="K39" s="161"/>
      <c r="L39" s="161"/>
    </row>
    <row r="40" spans="1:12" s="124" customFormat="1" ht="23.25" x14ac:dyDescent="0.25">
      <c r="A40" s="124">
        <v>28</v>
      </c>
      <c r="B40" s="160"/>
      <c r="C40" s="584"/>
      <c r="D40" s="585"/>
      <c r="E40" s="147"/>
      <c r="F40" s="158"/>
      <c r="G40" s="138">
        <f t="shared" si="0"/>
        <v>0</v>
      </c>
      <c r="H40" s="158"/>
      <c r="I40" s="138">
        <f t="shared" si="1"/>
        <v>0</v>
      </c>
      <c r="J40" s="161"/>
      <c r="K40" s="161"/>
      <c r="L40" s="161"/>
    </row>
    <row r="41" spans="1:12" s="124" customFormat="1" ht="23.25" x14ac:dyDescent="0.25">
      <c r="A41" s="124">
        <v>29</v>
      </c>
      <c r="B41" s="160"/>
      <c r="C41" s="584"/>
      <c r="D41" s="585"/>
      <c r="E41" s="147"/>
      <c r="F41" s="158"/>
      <c r="G41" s="138">
        <f t="shared" si="0"/>
        <v>0</v>
      </c>
      <c r="H41" s="158"/>
      <c r="I41" s="138">
        <f t="shared" si="1"/>
        <v>0</v>
      </c>
      <c r="J41" s="161"/>
      <c r="K41" s="161"/>
      <c r="L41" s="161"/>
    </row>
    <row r="42" spans="1:12" s="124" customFormat="1" ht="23.25" x14ac:dyDescent="0.25">
      <c r="A42" s="124">
        <v>30</v>
      </c>
      <c r="B42" s="160"/>
      <c r="C42" s="584"/>
      <c r="D42" s="585"/>
      <c r="E42" s="147"/>
      <c r="F42" s="158"/>
      <c r="G42" s="138">
        <f t="shared" si="0"/>
        <v>0</v>
      </c>
      <c r="H42" s="158"/>
      <c r="I42" s="138">
        <f t="shared" si="1"/>
        <v>0</v>
      </c>
      <c r="J42" s="161"/>
      <c r="K42" s="161"/>
      <c r="L42" s="161"/>
    </row>
    <row r="43" spans="1:12" s="124" customFormat="1" ht="23.25" x14ac:dyDescent="0.25">
      <c r="B43" s="125"/>
      <c r="D43" s="126"/>
      <c r="E43" s="127">
        <f>SUM(E13:E36)</f>
        <v>0</v>
      </c>
      <c r="G43" s="127">
        <f>SUM(G13:G36)</f>
        <v>0</v>
      </c>
      <c r="I43" s="127">
        <f>SUM(I13:I36)</f>
        <v>0</v>
      </c>
      <c r="J43" s="128"/>
      <c r="K43" s="128"/>
      <c r="L43" s="128"/>
    </row>
    <row r="44" spans="1:12" s="124" customFormat="1" ht="23.25" x14ac:dyDescent="0.25">
      <c r="B44" s="125"/>
      <c r="D44" s="126"/>
      <c r="J44" s="128"/>
      <c r="K44" s="128"/>
      <c r="L44" s="128"/>
    </row>
    <row r="45" spans="1:12" s="124" customFormat="1" ht="23.25" x14ac:dyDescent="0.25">
      <c r="J45" s="128"/>
      <c r="K45" s="128"/>
      <c r="L45" s="128"/>
    </row>
    <row r="46" spans="1:12" s="124" customFormat="1" ht="34.5" customHeight="1" x14ac:dyDescent="0.25">
      <c r="B46" s="580" t="s">
        <v>218</v>
      </c>
      <c r="C46" s="581"/>
      <c r="D46" s="578"/>
      <c r="E46" s="578"/>
      <c r="F46" s="578"/>
      <c r="G46" s="578"/>
      <c r="H46" s="579"/>
      <c r="J46" s="128"/>
      <c r="K46" s="128"/>
      <c r="L46" s="128"/>
    </row>
    <row r="47" spans="1:12" s="124" customFormat="1" ht="36" customHeight="1" x14ac:dyDescent="0.25">
      <c r="B47" s="580" t="s">
        <v>23</v>
      </c>
      <c r="C47" s="581"/>
      <c r="D47" s="582">
        <f>C13</f>
        <v>0</v>
      </c>
      <c r="E47" s="582"/>
      <c r="F47" s="582"/>
      <c r="G47" s="582"/>
      <c r="H47" s="583"/>
      <c r="J47" s="128"/>
      <c r="K47" s="128"/>
      <c r="L47" s="128"/>
    </row>
    <row r="48" spans="1:12" s="124" customFormat="1" ht="35.25" customHeight="1" x14ac:dyDescent="0.25">
      <c r="B48" s="580" t="s">
        <v>24</v>
      </c>
      <c r="C48" s="581"/>
      <c r="D48" s="578"/>
      <c r="E48" s="578"/>
      <c r="F48" s="578"/>
      <c r="G48" s="578"/>
      <c r="H48" s="579"/>
      <c r="J48" s="128"/>
      <c r="K48" s="128"/>
      <c r="L48" s="128"/>
    </row>
    <row r="49" spans="2:12" s="124" customFormat="1" ht="30" customHeight="1" x14ac:dyDescent="0.25">
      <c r="B49" s="580" t="s">
        <v>25</v>
      </c>
      <c r="C49" s="581"/>
      <c r="D49" s="578"/>
      <c r="E49" s="578"/>
      <c r="F49" s="578"/>
      <c r="G49" s="578"/>
      <c r="H49" s="579"/>
      <c r="J49" s="128"/>
      <c r="K49" s="128"/>
      <c r="L49" s="128"/>
    </row>
    <row r="50" spans="2:12" s="124" customFormat="1" ht="30.75" customHeight="1" x14ac:dyDescent="0.25">
      <c r="B50" s="580" t="s">
        <v>26</v>
      </c>
      <c r="C50" s="581"/>
      <c r="D50" s="578"/>
      <c r="E50" s="578"/>
      <c r="F50" s="578"/>
      <c r="G50" s="578"/>
      <c r="H50" s="579"/>
      <c r="J50" s="128"/>
      <c r="K50" s="128"/>
      <c r="L50" s="128"/>
    </row>
    <row r="51" spans="2:12" s="124" customFormat="1" ht="39" customHeight="1" x14ac:dyDescent="0.25">
      <c r="B51" s="580" t="s">
        <v>27</v>
      </c>
      <c r="C51" s="581"/>
      <c r="D51" s="578"/>
      <c r="E51" s="578"/>
      <c r="F51" s="578"/>
      <c r="G51" s="578"/>
      <c r="H51" s="579"/>
      <c r="J51" s="128"/>
      <c r="K51" s="128"/>
      <c r="L51" s="128"/>
    </row>
    <row r="52" spans="2:12" s="124" customFormat="1" ht="30.75" customHeight="1" x14ac:dyDescent="0.25">
      <c r="B52" s="573" t="s">
        <v>21</v>
      </c>
      <c r="C52" s="574"/>
      <c r="D52" s="168" t="s">
        <v>28</v>
      </c>
      <c r="E52" s="169" t="s">
        <v>29</v>
      </c>
      <c r="F52" s="169" t="s">
        <v>30</v>
      </c>
      <c r="G52" s="169" t="s">
        <v>31</v>
      </c>
      <c r="H52" s="168" t="s">
        <v>78</v>
      </c>
      <c r="I52" s="128"/>
      <c r="J52" s="129"/>
      <c r="K52" s="128"/>
      <c r="L52" s="128"/>
    </row>
    <row r="53" spans="2:12" s="124" customFormat="1" ht="23.25" x14ac:dyDescent="0.25">
      <c r="B53" s="597">
        <f>B13</f>
        <v>0</v>
      </c>
      <c r="C53" s="598"/>
      <c r="D53" s="139">
        <v>0</v>
      </c>
      <c r="E53" s="140"/>
      <c r="F53" s="140"/>
      <c r="G53" s="141"/>
      <c r="H53" s="142">
        <f>SUM(D53*E53*F53)*B53+G53</f>
        <v>0</v>
      </c>
      <c r="J53" s="166"/>
      <c r="K53" s="128"/>
      <c r="L53" s="128"/>
    </row>
    <row r="54" spans="2:12" s="124" customFormat="1" ht="58.15" customHeight="1" x14ac:dyDescent="0.25">
      <c r="B54" s="170" t="s">
        <v>32</v>
      </c>
      <c r="C54" s="599"/>
      <c r="D54" s="600"/>
      <c r="E54" s="600"/>
      <c r="F54" s="600"/>
      <c r="G54" s="600"/>
      <c r="H54" s="601"/>
      <c r="J54" s="128"/>
      <c r="K54" s="128"/>
      <c r="L54" s="128"/>
    </row>
    <row r="55" spans="2:12" s="124" customFormat="1" ht="23.25" x14ac:dyDescent="0.25">
      <c r="B55" s="130"/>
      <c r="C55" s="131"/>
      <c r="D55" s="131"/>
      <c r="E55" s="131"/>
      <c r="F55" s="131"/>
      <c r="G55" s="131"/>
      <c r="J55" s="128"/>
      <c r="K55" s="128"/>
      <c r="L55" s="128"/>
    </row>
    <row r="56" spans="2:12" s="124" customFormat="1" ht="23.25" x14ac:dyDescent="0.25">
      <c r="J56" s="128"/>
      <c r="K56" s="128"/>
      <c r="L56" s="128"/>
    </row>
    <row r="57" spans="2:12" s="124" customFormat="1" ht="34.5" customHeight="1" x14ac:dyDescent="0.25">
      <c r="B57" s="580" t="s">
        <v>219</v>
      </c>
      <c r="C57" s="581"/>
      <c r="D57" s="578"/>
      <c r="E57" s="578"/>
      <c r="F57" s="578"/>
      <c r="G57" s="578"/>
      <c r="H57" s="579"/>
      <c r="J57" s="128"/>
      <c r="K57" s="128"/>
      <c r="L57" s="128"/>
    </row>
    <row r="58" spans="2:12" s="124" customFormat="1" ht="33" customHeight="1" x14ac:dyDescent="0.25">
      <c r="B58" s="580" t="s">
        <v>23</v>
      </c>
      <c r="C58" s="581"/>
      <c r="D58" s="582">
        <f>C14</f>
        <v>0</v>
      </c>
      <c r="E58" s="582"/>
      <c r="F58" s="582"/>
      <c r="G58" s="582"/>
      <c r="H58" s="583"/>
      <c r="J58" s="128"/>
      <c r="K58" s="128"/>
      <c r="L58" s="128"/>
    </row>
    <row r="59" spans="2:12" s="124" customFormat="1" ht="33" customHeight="1" x14ac:dyDescent="0.25">
      <c r="B59" s="580" t="s">
        <v>24</v>
      </c>
      <c r="C59" s="581"/>
      <c r="D59" s="578"/>
      <c r="E59" s="578"/>
      <c r="F59" s="578"/>
      <c r="G59" s="578"/>
      <c r="H59" s="579"/>
      <c r="J59" s="128"/>
      <c r="K59" s="128"/>
      <c r="L59" s="128"/>
    </row>
    <row r="60" spans="2:12" s="124" customFormat="1" ht="23.25" x14ac:dyDescent="0.25">
      <c r="B60" s="580" t="s">
        <v>25</v>
      </c>
      <c r="C60" s="581"/>
      <c r="D60" s="578"/>
      <c r="E60" s="578"/>
      <c r="F60" s="578"/>
      <c r="G60" s="578"/>
      <c r="H60" s="579"/>
      <c r="J60" s="128"/>
      <c r="K60" s="128"/>
      <c r="L60" s="128"/>
    </row>
    <row r="61" spans="2:12" s="124" customFormat="1" ht="23.25" x14ac:dyDescent="0.25">
      <c r="B61" s="580" t="s">
        <v>26</v>
      </c>
      <c r="C61" s="581"/>
      <c r="D61" s="578"/>
      <c r="E61" s="578"/>
      <c r="F61" s="578"/>
      <c r="G61" s="578"/>
      <c r="H61" s="579"/>
      <c r="J61" s="128"/>
      <c r="K61" s="128"/>
      <c r="L61" s="128"/>
    </row>
    <row r="62" spans="2:12" s="124" customFormat="1" ht="31.9" customHeight="1" x14ac:dyDescent="0.25">
      <c r="B62" s="580" t="s">
        <v>27</v>
      </c>
      <c r="C62" s="581"/>
      <c r="D62" s="578"/>
      <c r="E62" s="578"/>
      <c r="F62" s="578"/>
      <c r="G62" s="578"/>
      <c r="H62" s="579"/>
      <c r="J62" s="128"/>
      <c r="K62" s="128"/>
      <c r="L62" s="128"/>
    </row>
    <row r="63" spans="2:12" s="124" customFormat="1" ht="28.5" customHeight="1" x14ac:dyDescent="0.25">
      <c r="B63" s="573" t="s">
        <v>21</v>
      </c>
      <c r="C63" s="574"/>
      <c r="D63" s="168" t="s">
        <v>28</v>
      </c>
      <c r="E63" s="169" t="s">
        <v>29</v>
      </c>
      <c r="F63" s="169" t="s">
        <v>30</v>
      </c>
      <c r="G63" s="169" t="s">
        <v>31</v>
      </c>
      <c r="H63" s="168" t="s">
        <v>78</v>
      </c>
      <c r="I63" s="128"/>
      <c r="J63" s="129"/>
      <c r="K63" s="128"/>
      <c r="L63" s="128"/>
    </row>
    <row r="64" spans="2:12" s="124" customFormat="1" ht="23.25" x14ac:dyDescent="0.25">
      <c r="B64" s="603">
        <f>B14</f>
        <v>0</v>
      </c>
      <c r="C64" s="604"/>
      <c r="D64" s="143">
        <v>0</v>
      </c>
      <c r="E64" s="140">
        <v>0</v>
      </c>
      <c r="F64" s="140">
        <v>0</v>
      </c>
      <c r="G64" s="141">
        <v>0</v>
      </c>
      <c r="H64" s="142">
        <f>SUM(D64*E64*F64)*B64+G64</f>
        <v>0</v>
      </c>
      <c r="J64" s="167"/>
      <c r="K64" s="128"/>
      <c r="L64" s="128"/>
    </row>
    <row r="65" spans="2:12" s="124" customFormat="1" ht="23.25" x14ac:dyDescent="0.25">
      <c r="B65" s="171" t="s">
        <v>32</v>
      </c>
      <c r="C65" s="605"/>
      <c r="D65" s="586"/>
      <c r="E65" s="586"/>
      <c r="F65" s="586"/>
      <c r="G65" s="586"/>
      <c r="H65" s="606"/>
      <c r="J65" s="128"/>
      <c r="K65" s="128"/>
      <c r="L65" s="128"/>
    </row>
    <row r="66" spans="2:12" s="124" customFormat="1" ht="23.25" x14ac:dyDescent="0.25">
      <c r="B66" s="130"/>
      <c r="C66" s="131"/>
      <c r="D66" s="131"/>
      <c r="E66" s="131"/>
      <c r="F66" s="131"/>
      <c r="G66" s="131"/>
      <c r="J66" s="128"/>
      <c r="K66" s="128"/>
      <c r="L66" s="128"/>
    </row>
    <row r="67" spans="2:12" s="124" customFormat="1" ht="23.25" x14ac:dyDescent="0.25">
      <c r="J67" s="128"/>
      <c r="K67" s="128"/>
      <c r="L67" s="128"/>
    </row>
    <row r="68" spans="2:12" s="124" customFormat="1" ht="42" customHeight="1" x14ac:dyDescent="0.25">
      <c r="B68" s="580" t="s">
        <v>220</v>
      </c>
      <c r="C68" s="581"/>
      <c r="D68" s="578"/>
      <c r="E68" s="578"/>
      <c r="F68" s="578"/>
      <c r="G68" s="578"/>
      <c r="H68" s="579"/>
      <c r="J68" s="128"/>
      <c r="K68" s="128"/>
      <c r="L68" s="128"/>
    </row>
    <row r="69" spans="2:12" s="124" customFormat="1" ht="33" customHeight="1" x14ac:dyDescent="0.25">
      <c r="B69" s="580" t="s">
        <v>23</v>
      </c>
      <c r="C69" s="581"/>
      <c r="D69" s="582">
        <f>C15</f>
        <v>0</v>
      </c>
      <c r="E69" s="582"/>
      <c r="F69" s="582"/>
      <c r="G69" s="582"/>
      <c r="H69" s="583"/>
      <c r="J69" s="128"/>
      <c r="K69" s="128"/>
      <c r="L69" s="128"/>
    </row>
    <row r="70" spans="2:12" s="124" customFormat="1" ht="33" customHeight="1" x14ac:dyDescent="0.25">
      <c r="B70" s="580" t="s">
        <v>24</v>
      </c>
      <c r="C70" s="581"/>
      <c r="D70" s="578"/>
      <c r="E70" s="578"/>
      <c r="F70" s="578"/>
      <c r="G70" s="578"/>
      <c r="H70" s="579"/>
      <c r="J70" s="128"/>
      <c r="K70" s="128"/>
      <c r="L70" s="128"/>
    </row>
    <row r="71" spans="2:12" s="124" customFormat="1" ht="33" customHeight="1" x14ac:dyDescent="0.25">
      <c r="B71" s="580" t="s">
        <v>25</v>
      </c>
      <c r="C71" s="581"/>
      <c r="D71" s="578"/>
      <c r="E71" s="578"/>
      <c r="F71" s="578"/>
      <c r="G71" s="578"/>
      <c r="H71" s="579"/>
      <c r="J71" s="128"/>
      <c r="K71" s="128"/>
      <c r="L71" s="128"/>
    </row>
    <row r="72" spans="2:12" s="124" customFormat="1" ht="33" customHeight="1" x14ac:dyDescent="0.25">
      <c r="B72" s="580" t="s">
        <v>26</v>
      </c>
      <c r="C72" s="581"/>
      <c r="D72" s="578"/>
      <c r="E72" s="578"/>
      <c r="F72" s="578"/>
      <c r="G72" s="578"/>
      <c r="H72" s="579"/>
      <c r="J72" s="128"/>
      <c r="K72" s="128"/>
      <c r="L72" s="128"/>
    </row>
    <row r="73" spans="2:12" s="124" customFormat="1" ht="33" customHeight="1" x14ac:dyDescent="0.25">
      <c r="B73" s="580" t="s">
        <v>27</v>
      </c>
      <c r="C73" s="581"/>
      <c r="D73" s="578"/>
      <c r="E73" s="578"/>
      <c r="F73" s="578"/>
      <c r="G73" s="578"/>
      <c r="H73" s="579"/>
      <c r="J73" s="128"/>
      <c r="K73" s="128"/>
      <c r="L73" s="128"/>
    </row>
    <row r="74" spans="2:12" s="124" customFormat="1" ht="28.5" customHeight="1" x14ac:dyDescent="0.25">
      <c r="B74" s="573" t="s">
        <v>21</v>
      </c>
      <c r="C74" s="574"/>
      <c r="D74" s="168" t="s">
        <v>28</v>
      </c>
      <c r="E74" s="169" t="s">
        <v>29</v>
      </c>
      <c r="F74" s="169" t="s">
        <v>30</v>
      </c>
      <c r="G74" s="169" t="s">
        <v>31</v>
      </c>
      <c r="H74" s="168" t="s">
        <v>78</v>
      </c>
      <c r="I74" s="128"/>
      <c r="J74" s="129"/>
      <c r="K74" s="128"/>
      <c r="L74" s="128"/>
    </row>
    <row r="75" spans="2:12" s="124" customFormat="1" ht="23.25" x14ac:dyDescent="0.25">
      <c r="B75" s="575">
        <f>B15</f>
        <v>0</v>
      </c>
      <c r="C75" s="576"/>
      <c r="D75" s="143">
        <v>0</v>
      </c>
      <c r="E75" s="140">
        <v>0</v>
      </c>
      <c r="F75" s="140">
        <v>0</v>
      </c>
      <c r="G75" s="141">
        <v>0</v>
      </c>
      <c r="H75" s="142">
        <f>SUM(D75*E75*F75)*B75+G75</f>
        <v>0</v>
      </c>
      <c r="J75" s="167"/>
      <c r="K75" s="128"/>
      <c r="L75" s="128"/>
    </row>
    <row r="76" spans="2:12" s="124" customFormat="1" ht="23.25" x14ac:dyDescent="0.25">
      <c r="B76" s="171" t="s">
        <v>32</v>
      </c>
      <c r="C76" s="577"/>
      <c r="D76" s="578"/>
      <c r="E76" s="578"/>
      <c r="F76" s="578"/>
      <c r="G76" s="578"/>
      <c r="H76" s="579"/>
      <c r="J76" s="128"/>
      <c r="K76" s="128"/>
      <c r="L76" s="128"/>
    </row>
    <row r="77" spans="2:12" s="124" customFormat="1" ht="23.25" x14ac:dyDescent="0.25">
      <c r="J77" s="128"/>
      <c r="K77" s="128"/>
      <c r="L77" s="128"/>
    </row>
    <row r="78" spans="2:12" s="124" customFormat="1" ht="23.25" x14ac:dyDescent="0.25">
      <c r="J78" s="128"/>
      <c r="K78" s="128"/>
      <c r="L78" s="128"/>
    </row>
    <row r="79" spans="2:12" s="124" customFormat="1" ht="42" customHeight="1" x14ac:dyDescent="0.25">
      <c r="B79" s="580" t="s">
        <v>217</v>
      </c>
      <c r="C79" s="581"/>
      <c r="D79" s="578"/>
      <c r="E79" s="578"/>
      <c r="F79" s="578"/>
      <c r="G79" s="578"/>
      <c r="H79" s="579"/>
      <c r="J79" s="128"/>
      <c r="K79" s="128"/>
      <c r="L79" s="128"/>
    </row>
    <row r="80" spans="2:12" s="124" customFormat="1" ht="33" customHeight="1" x14ac:dyDescent="0.25">
      <c r="B80" s="580" t="s">
        <v>23</v>
      </c>
      <c r="C80" s="581"/>
      <c r="D80" s="582">
        <f>-C16</f>
        <v>0</v>
      </c>
      <c r="E80" s="582"/>
      <c r="F80" s="582"/>
      <c r="G80" s="582"/>
      <c r="H80" s="583"/>
      <c r="J80" s="128"/>
      <c r="K80" s="128"/>
      <c r="L80" s="128"/>
    </row>
    <row r="81" spans="2:12" s="124" customFormat="1" ht="33" customHeight="1" x14ac:dyDescent="0.25">
      <c r="B81" s="580" t="s">
        <v>24</v>
      </c>
      <c r="C81" s="581"/>
      <c r="D81" s="578"/>
      <c r="E81" s="578"/>
      <c r="F81" s="578"/>
      <c r="G81" s="578"/>
      <c r="H81" s="579"/>
      <c r="J81" s="128"/>
      <c r="K81" s="128"/>
      <c r="L81" s="128"/>
    </row>
    <row r="82" spans="2:12" s="124" customFormat="1" ht="33" customHeight="1" x14ac:dyDescent="0.25">
      <c r="B82" s="580" t="s">
        <v>25</v>
      </c>
      <c r="C82" s="581"/>
      <c r="D82" s="578"/>
      <c r="E82" s="578"/>
      <c r="F82" s="578"/>
      <c r="G82" s="578"/>
      <c r="H82" s="579"/>
      <c r="J82" s="128"/>
      <c r="K82" s="128"/>
      <c r="L82" s="128"/>
    </row>
    <row r="83" spans="2:12" s="124" customFormat="1" ht="33" customHeight="1" x14ac:dyDescent="0.25">
      <c r="B83" s="580" t="s">
        <v>26</v>
      </c>
      <c r="C83" s="581"/>
      <c r="D83" s="578"/>
      <c r="E83" s="578"/>
      <c r="F83" s="578"/>
      <c r="G83" s="578"/>
      <c r="H83" s="579"/>
      <c r="J83" s="128"/>
      <c r="K83" s="128"/>
      <c r="L83" s="128"/>
    </row>
    <row r="84" spans="2:12" s="124" customFormat="1" ht="33" customHeight="1" x14ac:dyDescent="0.25">
      <c r="B84" s="580" t="s">
        <v>27</v>
      </c>
      <c r="C84" s="581"/>
      <c r="D84" s="578"/>
      <c r="E84" s="578"/>
      <c r="F84" s="578"/>
      <c r="G84" s="578"/>
      <c r="H84" s="579"/>
      <c r="J84" s="128"/>
      <c r="K84" s="128"/>
      <c r="L84" s="128"/>
    </row>
    <row r="85" spans="2:12" s="124" customFormat="1" ht="28.5" customHeight="1" x14ac:dyDescent="0.25">
      <c r="B85" s="573" t="s">
        <v>21</v>
      </c>
      <c r="C85" s="574"/>
      <c r="D85" s="168" t="s">
        <v>28</v>
      </c>
      <c r="E85" s="169" t="s">
        <v>29</v>
      </c>
      <c r="F85" s="169" t="s">
        <v>30</v>
      </c>
      <c r="G85" s="169" t="s">
        <v>31</v>
      </c>
      <c r="H85" s="168" t="s">
        <v>78</v>
      </c>
      <c r="I85" s="128"/>
      <c r="J85" s="129"/>
      <c r="K85" s="128"/>
      <c r="L85" s="128"/>
    </row>
    <row r="86" spans="2:12" s="124" customFormat="1" ht="23.25" x14ac:dyDescent="0.25">
      <c r="B86" s="575">
        <f>B16</f>
        <v>0</v>
      </c>
      <c r="C86" s="576"/>
      <c r="D86" s="143">
        <v>0</v>
      </c>
      <c r="E86" s="140">
        <v>0</v>
      </c>
      <c r="F86" s="140">
        <v>0</v>
      </c>
      <c r="G86" s="141">
        <v>0</v>
      </c>
      <c r="H86" s="142">
        <f>SUM(D86*E86*F86)*B86+G86</f>
        <v>0</v>
      </c>
      <c r="J86" s="167"/>
      <c r="K86" s="128"/>
      <c r="L86" s="128"/>
    </row>
    <row r="87" spans="2:12" s="124" customFormat="1" ht="23.25" x14ac:dyDescent="0.25">
      <c r="B87" s="171" t="s">
        <v>32</v>
      </c>
      <c r="C87" s="577"/>
      <c r="D87" s="578"/>
      <c r="E87" s="578"/>
      <c r="F87" s="578"/>
      <c r="G87" s="578"/>
      <c r="H87" s="579"/>
      <c r="J87" s="128"/>
      <c r="K87" s="128"/>
      <c r="L87" s="128"/>
    </row>
    <row r="88" spans="2:12" s="124" customFormat="1" ht="23.25" x14ac:dyDescent="0.25">
      <c r="J88" s="128"/>
      <c r="K88" s="128"/>
      <c r="L88" s="128"/>
    </row>
    <row r="89" spans="2:12" s="124" customFormat="1" ht="23.25" x14ac:dyDescent="0.25">
      <c r="J89" s="128"/>
      <c r="K89" s="128"/>
      <c r="L89" s="128"/>
    </row>
    <row r="90" spans="2:12" s="124" customFormat="1" ht="42" customHeight="1" x14ac:dyDescent="0.25">
      <c r="B90" s="580" t="s">
        <v>221</v>
      </c>
      <c r="C90" s="581"/>
      <c r="D90" s="578"/>
      <c r="E90" s="578"/>
      <c r="F90" s="578"/>
      <c r="G90" s="578"/>
      <c r="H90" s="579"/>
      <c r="J90" s="128"/>
      <c r="K90" s="128"/>
      <c r="L90" s="128"/>
    </row>
    <row r="91" spans="2:12" s="124" customFormat="1" ht="33" customHeight="1" x14ac:dyDescent="0.25">
      <c r="B91" s="580" t="s">
        <v>23</v>
      </c>
      <c r="C91" s="581"/>
      <c r="D91" s="582">
        <f>C17</f>
        <v>0</v>
      </c>
      <c r="E91" s="582"/>
      <c r="F91" s="582"/>
      <c r="G91" s="582"/>
      <c r="H91" s="583"/>
      <c r="J91" s="128"/>
      <c r="K91" s="128"/>
      <c r="L91" s="128"/>
    </row>
    <row r="92" spans="2:12" s="124" customFormat="1" ht="33" customHeight="1" x14ac:dyDescent="0.25">
      <c r="B92" s="580" t="s">
        <v>24</v>
      </c>
      <c r="C92" s="581"/>
      <c r="D92" s="578"/>
      <c r="E92" s="578"/>
      <c r="F92" s="578"/>
      <c r="G92" s="578"/>
      <c r="H92" s="579"/>
      <c r="J92" s="128"/>
      <c r="K92" s="128"/>
      <c r="L92" s="128"/>
    </row>
    <row r="93" spans="2:12" s="124" customFormat="1" ht="33" customHeight="1" x14ac:dyDescent="0.25">
      <c r="B93" s="580" t="s">
        <v>25</v>
      </c>
      <c r="C93" s="581"/>
      <c r="D93" s="578"/>
      <c r="E93" s="578"/>
      <c r="F93" s="578"/>
      <c r="G93" s="578"/>
      <c r="H93" s="579"/>
      <c r="J93" s="128"/>
      <c r="K93" s="128"/>
      <c r="L93" s="128"/>
    </row>
    <row r="94" spans="2:12" s="124" customFormat="1" ht="33" customHeight="1" x14ac:dyDescent="0.25">
      <c r="B94" s="580" t="s">
        <v>26</v>
      </c>
      <c r="C94" s="581"/>
      <c r="D94" s="578"/>
      <c r="E94" s="578"/>
      <c r="F94" s="578"/>
      <c r="G94" s="578"/>
      <c r="H94" s="579"/>
      <c r="J94" s="128"/>
      <c r="K94" s="128"/>
      <c r="L94" s="128"/>
    </row>
    <row r="95" spans="2:12" s="124" customFormat="1" ht="33" customHeight="1" x14ac:dyDescent="0.25">
      <c r="B95" s="580" t="s">
        <v>27</v>
      </c>
      <c r="C95" s="581"/>
      <c r="D95" s="578"/>
      <c r="E95" s="578"/>
      <c r="F95" s="578"/>
      <c r="G95" s="578"/>
      <c r="H95" s="579"/>
      <c r="J95" s="128"/>
      <c r="K95" s="128"/>
      <c r="L95" s="128"/>
    </row>
    <row r="96" spans="2:12" s="124" customFormat="1" ht="28.5" customHeight="1" x14ac:dyDescent="0.25">
      <c r="B96" s="573" t="s">
        <v>21</v>
      </c>
      <c r="C96" s="574"/>
      <c r="D96" s="168" t="s">
        <v>28</v>
      </c>
      <c r="E96" s="169" t="s">
        <v>29</v>
      </c>
      <c r="F96" s="169" t="s">
        <v>30</v>
      </c>
      <c r="G96" s="169" t="s">
        <v>31</v>
      </c>
      <c r="H96" s="168" t="s">
        <v>78</v>
      </c>
      <c r="I96" s="128"/>
      <c r="J96" s="129"/>
      <c r="K96" s="128"/>
      <c r="L96" s="128"/>
    </row>
    <row r="97" spans="2:12" s="124" customFormat="1" ht="23.25" x14ac:dyDescent="0.25">
      <c r="B97" s="575">
        <f>B17</f>
        <v>0</v>
      </c>
      <c r="C97" s="576"/>
      <c r="D97" s="143">
        <v>0</v>
      </c>
      <c r="E97" s="140">
        <v>0</v>
      </c>
      <c r="F97" s="140">
        <v>0</v>
      </c>
      <c r="G97" s="141">
        <v>0</v>
      </c>
      <c r="H97" s="142">
        <f>SUM(D97*E97*F97)*B97+G97</f>
        <v>0</v>
      </c>
      <c r="J97" s="167"/>
      <c r="K97" s="128"/>
      <c r="L97" s="128"/>
    </row>
    <row r="98" spans="2:12" s="124" customFormat="1" ht="23.25" x14ac:dyDescent="0.25">
      <c r="B98" s="171" t="s">
        <v>32</v>
      </c>
      <c r="C98" s="577"/>
      <c r="D98" s="578"/>
      <c r="E98" s="578"/>
      <c r="F98" s="578"/>
      <c r="G98" s="578"/>
      <c r="H98" s="579"/>
      <c r="J98" s="128"/>
      <c r="K98" s="128"/>
      <c r="L98" s="128"/>
    </row>
    <row r="99" spans="2:12" s="124" customFormat="1" ht="23.25" x14ac:dyDescent="0.25">
      <c r="J99" s="128"/>
      <c r="K99" s="128"/>
      <c r="L99" s="128"/>
    </row>
    <row r="100" spans="2:12" s="124" customFormat="1" ht="23.25" x14ac:dyDescent="0.25">
      <c r="J100" s="128"/>
      <c r="K100" s="128"/>
      <c r="L100" s="128"/>
    </row>
    <row r="101" spans="2:12" s="124" customFormat="1" ht="42" customHeight="1" x14ac:dyDescent="0.25">
      <c r="B101" s="580" t="s">
        <v>222</v>
      </c>
      <c r="C101" s="581"/>
      <c r="D101" s="578"/>
      <c r="E101" s="578"/>
      <c r="F101" s="578"/>
      <c r="G101" s="578"/>
      <c r="H101" s="579"/>
      <c r="J101" s="128"/>
      <c r="K101" s="128"/>
      <c r="L101" s="128"/>
    </row>
    <row r="102" spans="2:12" s="124" customFormat="1" ht="33" customHeight="1" x14ac:dyDescent="0.25">
      <c r="B102" s="580" t="s">
        <v>23</v>
      </c>
      <c r="C102" s="581"/>
      <c r="D102" s="582">
        <f>C18</f>
        <v>0</v>
      </c>
      <c r="E102" s="582"/>
      <c r="F102" s="582"/>
      <c r="G102" s="582"/>
      <c r="H102" s="583"/>
      <c r="J102" s="128"/>
      <c r="K102" s="128"/>
      <c r="L102" s="128"/>
    </row>
    <row r="103" spans="2:12" s="124" customFormat="1" ht="33" customHeight="1" x14ac:dyDescent="0.25">
      <c r="B103" s="580" t="s">
        <v>24</v>
      </c>
      <c r="C103" s="581"/>
      <c r="D103" s="578"/>
      <c r="E103" s="578"/>
      <c r="F103" s="578"/>
      <c r="G103" s="578"/>
      <c r="H103" s="579"/>
      <c r="J103" s="128"/>
      <c r="K103" s="128"/>
      <c r="L103" s="128"/>
    </row>
    <row r="104" spans="2:12" s="124" customFormat="1" ht="33" customHeight="1" x14ac:dyDescent="0.25">
      <c r="B104" s="580" t="s">
        <v>25</v>
      </c>
      <c r="C104" s="581"/>
      <c r="D104" s="578"/>
      <c r="E104" s="578"/>
      <c r="F104" s="578"/>
      <c r="G104" s="578"/>
      <c r="H104" s="579"/>
      <c r="J104" s="128"/>
      <c r="K104" s="128"/>
      <c r="L104" s="128"/>
    </row>
    <row r="105" spans="2:12" s="124" customFormat="1" ht="33" customHeight="1" x14ac:dyDescent="0.25">
      <c r="B105" s="580" t="s">
        <v>26</v>
      </c>
      <c r="C105" s="581"/>
      <c r="D105" s="578"/>
      <c r="E105" s="578"/>
      <c r="F105" s="578"/>
      <c r="G105" s="578"/>
      <c r="H105" s="579"/>
      <c r="J105" s="128"/>
      <c r="K105" s="128"/>
      <c r="L105" s="128"/>
    </row>
    <row r="106" spans="2:12" s="124" customFormat="1" ht="33" customHeight="1" x14ac:dyDescent="0.25">
      <c r="B106" s="580" t="s">
        <v>27</v>
      </c>
      <c r="C106" s="581"/>
      <c r="D106" s="578"/>
      <c r="E106" s="578"/>
      <c r="F106" s="578"/>
      <c r="G106" s="578"/>
      <c r="H106" s="579"/>
      <c r="J106" s="128"/>
      <c r="K106" s="128"/>
      <c r="L106" s="128"/>
    </row>
    <row r="107" spans="2:12" s="124" customFormat="1" ht="28.5" customHeight="1" x14ac:dyDescent="0.25">
      <c r="B107" s="573" t="s">
        <v>21</v>
      </c>
      <c r="C107" s="574"/>
      <c r="D107" s="168" t="s">
        <v>28</v>
      </c>
      <c r="E107" s="169" t="s">
        <v>29</v>
      </c>
      <c r="F107" s="169" t="s">
        <v>30</v>
      </c>
      <c r="G107" s="169" t="s">
        <v>31</v>
      </c>
      <c r="H107" s="168" t="s">
        <v>78</v>
      </c>
      <c r="I107" s="128"/>
      <c r="J107" s="129"/>
      <c r="K107" s="128"/>
      <c r="L107" s="128"/>
    </row>
    <row r="108" spans="2:12" s="124" customFormat="1" ht="23.25" x14ac:dyDescent="0.25">
      <c r="B108" s="575">
        <f>B18</f>
        <v>0</v>
      </c>
      <c r="C108" s="576"/>
      <c r="D108" s="143">
        <v>0</v>
      </c>
      <c r="E108" s="140">
        <v>0</v>
      </c>
      <c r="F108" s="140">
        <v>0</v>
      </c>
      <c r="G108" s="141">
        <v>0</v>
      </c>
      <c r="H108" s="142">
        <f>SUM(D108*E108*F108)*B108+G108</f>
        <v>0</v>
      </c>
      <c r="J108" s="167"/>
      <c r="K108" s="128"/>
      <c r="L108" s="128"/>
    </row>
    <row r="109" spans="2:12" s="124" customFormat="1" ht="23.25" x14ac:dyDescent="0.25">
      <c r="B109" s="144" t="s">
        <v>32</v>
      </c>
      <c r="C109" s="577"/>
      <c r="D109" s="578"/>
      <c r="E109" s="578"/>
      <c r="F109" s="578"/>
      <c r="G109" s="578"/>
      <c r="H109" s="579"/>
      <c r="J109" s="128"/>
      <c r="K109" s="128"/>
      <c r="L109" s="128"/>
    </row>
    <row r="110" spans="2:12" s="124" customFormat="1" ht="23.25" x14ac:dyDescent="0.25">
      <c r="B110" s="150"/>
      <c r="C110" s="131"/>
      <c r="D110" s="131"/>
      <c r="E110" s="131"/>
      <c r="F110" s="131"/>
      <c r="G110" s="131"/>
      <c r="H110" s="131"/>
      <c r="J110" s="128"/>
      <c r="K110" s="128"/>
      <c r="L110" s="128"/>
    </row>
    <row r="111" spans="2:12" s="124" customFormat="1" ht="23.25" x14ac:dyDescent="0.25">
      <c r="B111" s="150"/>
      <c r="C111" s="131"/>
      <c r="D111" s="131"/>
      <c r="E111" s="131"/>
      <c r="F111" s="131"/>
      <c r="G111" s="131"/>
      <c r="H111" s="131"/>
      <c r="J111" s="128"/>
      <c r="K111" s="128"/>
      <c r="L111" s="128"/>
    </row>
    <row r="112" spans="2:12" s="124" customFormat="1" ht="42" customHeight="1" x14ac:dyDescent="0.25">
      <c r="B112" s="580" t="s">
        <v>223</v>
      </c>
      <c r="C112" s="581"/>
      <c r="D112" s="578"/>
      <c r="E112" s="578"/>
      <c r="F112" s="578"/>
      <c r="G112" s="578"/>
      <c r="H112" s="579"/>
      <c r="J112" s="128"/>
      <c r="K112" s="128"/>
      <c r="L112" s="128"/>
    </row>
    <row r="113" spans="2:12" s="124" customFormat="1" ht="33" customHeight="1" x14ac:dyDescent="0.25">
      <c r="B113" s="580" t="s">
        <v>23</v>
      </c>
      <c r="C113" s="581"/>
      <c r="D113" s="582">
        <f>C19</f>
        <v>0</v>
      </c>
      <c r="E113" s="582"/>
      <c r="F113" s="582"/>
      <c r="G113" s="582"/>
      <c r="H113" s="583"/>
      <c r="J113" s="128"/>
      <c r="K113" s="128"/>
      <c r="L113" s="128"/>
    </row>
    <row r="114" spans="2:12" s="124" customFormat="1" ht="33" customHeight="1" x14ac:dyDescent="0.25">
      <c r="B114" s="580" t="s">
        <v>24</v>
      </c>
      <c r="C114" s="581"/>
      <c r="D114" s="578"/>
      <c r="E114" s="578"/>
      <c r="F114" s="578"/>
      <c r="G114" s="578"/>
      <c r="H114" s="579"/>
      <c r="J114" s="128"/>
      <c r="K114" s="128"/>
      <c r="L114" s="128"/>
    </row>
    <row r="115" spans="2:12" s="124" customFormat="1" ht="33" customHeight="1" x14ac:dyDescent="0.25">
      <c r="B115" s="580" t="s">
        <v>25</v>
      </c>
      <c r="C115" s="581"/>
      <c r="D115" s="578"/>
      <c r="E115" s="578"/>
      <c r="F115" s="578"/>
      <c r="G115" s="578"/>
      <c r="H115" s="579"/>
      <c r="J115" s="128"/>
      <c r="K115" s="128"/>
      <c r="L115" s="128"/>
    </row>
    <row r="116" spans="2:12" s="124" customFormat="1" ht="33" customHeight="1" x14ac:dyDescent="0.25">
      <c r="B116" s="580" t="s">
        <v>26</v>
      </c>
      <c r="C116" s="581"/>
      <c r="D116" s="578"/>
      <c r="E116" s="578"/>
      <c r="F116" s="578"/>
      <c r="G116" s="578"/>
      <c r="H116" s="579"/>
      <c r="J116" s="128"/>
      <c r="K116" s="128"/>
      <c r="L116" s="128"/>
    </row>
    <row r="117" spans="2:12" s="124" customFormat="1" ht="33" customHeight="1" x14ac:dyDescent="0.25">
      <c r="B117" s="580" t="s">
        <v>27</v>
      </c>
      <c r="C117" s="581"/>
      <c r="D117" s="578"/>
      <c r="E117" s="578"/>
      <c r="F117" s="578"/>
      <c r="G117" s="578"/>
      <c r="H117" s="579"/>
      <c r="J117" s="128"/>
      <c r="K117" s="128"/>
      <c r="L117" s="128"/>
    </row>
    <row r="118" spans="2:12" s="124" customFormat="1" ht="28.5" customHeight="1" x14ac:dyDescent="0.25">
      <c r="B118" s="573" t="s">
        <v>21</v>
      </c>
      <c r="C118" s="574"/>
      <c r="D118" s="168" t="s">
        <v>28</v>
      </c>
      <c r="E118" s="169" t="s">
        <v>29</v>
      </c>
      <c r="F118" s="169" t="s">
        <v>30</v>
      </c>
      <c r="G118" s="169" t="s">
        <v>31</v>
      </c>
      <c r="H118" s="168" t="s">
        <v>78</v>
      </c>
      <c r="I118" s="128"/>
      <c r="J118" s="129"/>
      <c r="K118" s="128"/>
      <c r="L118" s="128"/>
    </row>
    <row r="119" spans="2:12" s="124" customFormat="1" ht="23.25" x14ac:dyDescent="0.25">
      <c r="B119" s="575">
        <f>B19</f>
        <v>0</v>
      </c>
      <c r="C119" s="576"/>
      <c r="D119" s="143">
        <v>0</v>
      </c>
      <c r="E119" s="140">
        <v>0</v>
      </c>
      <c r="F119" s="140">
        <v>0</v>
      </c>
      <c r="G119" s="141">
        <v>0</v>
      </c>
      <c r="H119" s="142">
        <f>SUM(D119*E119*F119)*B119+G119</f>
        <v>0</v>
      </c>
      <c r="J119" s="167"/>
      <c r="K119" s="128"/>
      <c r="L119" s="128"/>
    </row>
    <row r="120" spans="2:12" s="124" customFormat="1" ht="23.25" x14ac:dyDescent="0.25">
      <c r="B120" s="171" t="s">
        <v>32</v>
      </c>
      <c r="C120" s="577"/>
      <c r="D120" s="578"/>
      <c r="E120" s="578"/>
      <c r="F120" s="578"/>
      <c r="G120" s="578"/>
      <c r="H120" s="579"/>
      <c r="J120" s="128"/>
      <c r="K120" s="128"/>
      <c r="L120" s="128"/>
    </row>
    <row r="121" spans="2:12" s="124" customFormat="1" ht="23.25" x14ac:dyDescent="0.25">
      <c r="B121" s="150"/>
      <c r="C121" s="131"/>
      <c r="D121" s="131"/>
      <c r="E121" s="131"/>
      <c r="F121" s="131"/>
      <c r="G121" s="131"/>
      <c r="H121" s="131"/>
      <c r="J121" s="128"/>
      <c r="K121" s="128"/>
      <c r="L121" s="128"/>
    </row>
    <row r="122" spans="2:12" s="124" customFormat="1" ht="23.25" x14ac:dyDescent="0.25">
      <c r="B122" s="150"/>
      <c r="C122" s="131"/>
      <c r="D122" s="131"/>
      <c r="E122" s="131"/>
      <c r="F122" s="131"/>
      <c r="G122" s="131"/>
      <c r="H122" s="131"/>
      <c r="J122" s="128"/>
      <c r="K122" s="128"/>
      <c r="L122" s="128"/>
    </row>
    <row r="123" spans="2:12" s="124" customFormat="1" ht="42" customHeight="1" x14ac:dyDescent="0.25">
      <c r="B123" s="580" t="s">
        <v>224</v>
      </c>
      <c r="C123" s="581"/>
      <c r="D123" s="578"/>
      <c r="E123" s="578"/>
      <c r="F123" s="578"/>
      <c r="G123" s="578"/>
      <c r="H123" s="579"/>
      <c r="J123" s="128"/>
      <c r="K123" s="128"/>
      <c r="L123" s="128"/>
    </row>
    <row r="124" spans="2:12" s="124" customFormat="1" ht="33" customHeight="1" x14ac:dyDescent="0.25">
      <c r="B124" s="580" t="s">
        <v>23</v>
      </c>
      <c r="C124" s="581"/>
      <c r="D124" s="582">
        <f>C20</f>
        <v>0</v>
      </c>
      <c r="E124" s="582"/>
      <c r="F124" s="582"/>
      <c r="G124" s="582"/>
      <c r="H124" s="583"/>
      <c r="J124" s="128"/>
      <c r="K124" s="128"/>
      <c r="L124" s="128"/>
    </row>
    <row r="125" spans="2:12" s="124" customFormat="1" ht="33" customHeight="1" x14ac:dyDescent="0.25">
      <c r="B125" s="580" t="s">
        <v>24</v>
      </c>
      <c r="C125" s="581"/>
      <c r="D125" s="578"/>
      <c r="E125" s="578"/>
      <c r="F125" s="578"/>
      <c r="G125" s="578"/>
      <c r="H125" s="579"/>
      <c r="J125" s="128"/>
      <c r="K125" s="128"/>
      <c r="L125" s="128"/>
    </row>
    <row r="126" spans="2:12" s="124" customFormat="1" ht="33" customHeight="1" x14ac:dyDescent="0.25">
      <c r="B126" s="580" t="s">
        <v>25</v>
      </c>
      <c r="C126" s="581"/>
      <c r="D126" s="578"/>
      <c r="E126" s="578"/>
      <c r="F126" s="578"/>
      <c r="G126" s="578"/>
      <c r="H126" s="579"/>
      <c r="J126" s="128"/>
      <c r="K126" s="128"/>
      <c r="L126" s="128"/>
    </row>
    <row r="127" spans="2:12" s="124" customFormat="1" ht="33" customHeight="1" x14ac:dyDescent="0.25">
      <c r="B127" s="580" t="s">
        <v>26</v>
      </c>
      <c r="C127" s="581"/>
      <c r="D127" s="578"/>
      <c r="E127" s="578"/>
      <c r="F127" s="578"/>
      <c r="G127" s="578"/>
      <c r="H127" s="579"/>
      <c r="J127" s="128"/>
      <c r="K127" s="128"/>
      <c r="L127" s="128"/>
    </row>
    <row r="128" spans="2:12" s="124" customFormat="1" ht="33" customHeight="1" x14ac:dyDescent="0.25">
      <c r="B128" s="580" t="s">
        <v>27</v>
      </c>
      <c r="C128" s="581"/>
      <c r="D128" s="578"/>
      <c r="E128" s="578"/>
      <c r="F128" s="578"/>
      <c r="G128" s="578"/>
      <c r="H128" s="579"/>
      <c r="J128" s="128"/>
      <c r="K128" s="128"/>
      <c r="L128" s="128"/>
    </row>
    <row r="129" spans="2:12" s="124" customFormat="1" ht="28.5" customHeight="1" x14ac:dyDescent="0.25">
      <c r="B129" s="573" t="s">
        <v>21</v>
      </c>
      <c r="C129" s="574"/>
      <c r="D129" s="168" t="s">
        <v>28</v>
      </c>
      <c r="E129" s="169" t="s">
        <v>29</v>
      </c>
      <c r="F129" s="169" t="s">
        <v>30</v>
      </c>
      <c r="G129" s="169" t="s">
        <v>31</v>
      </c>
      <c r="H129" s="168" t="s">
        <v>78</v>
      </c>
      <c r="I129" s="128"/>
      <c r="J129" s="129"/>
      <c r="K129" s="128"/>
      <c r="L129" s="128"/>
    </row>
    <row r="130" spans="2:12" s="124" customFormat="1" ht="23.25" x14ac:dyDescent="0.25">
      <c r="B130" s="575">
        <f>B20</f>
        <v>0</v>
      </c>
      <c r="C130" s="576"/>
      <c r="D130" s="143">
        <v>0</v>
      </c>
      <c r="E130" s="140">
        <v>0</v>
      </c>
      <c r="F130" s="140">
        <v>0</v>
      </c>
      <c r="G130" s="141">
        <v>0</v>
      </c>
      <c r="H130" s="142">
        <f>SUM(D130*E130*F130)*B130+G130</f>
        <v>0</v>
      </c>
      <c r="J130" s="167"/>
      <c r="K130" s="128"/>
      <c r="L130" s="128"/>
    </row>
    <row r="131" spans="2:12" s="124" customFormat="1" ht="23.25" x14ac:dyDescent="0.25">
      <c r="B131" s="171" t="s">
        <v>32</v>
      </c>
      <c r="C131" s="577"/>
      <c r="D131" s="578"/>
      <c r="E131" s="578"/>
      <c r="F131" s="578"/>
      <c r="G131" s="578"/>
      <c r="H131" s="579"/>
      <c r="J131" s="128"/>
      <c r="K131" s="128"/>
      <c r="L131" s="128"/>
    </row>
    <row r="132" spans="2:12" s="124" customFormat="1" ht="23.25" x14ac:dyDescent="0.25">
      <c r="B132" s="172"/>
      <c r="C132" s="131"/>
      <c r="D132" s="131"/>
      <c r="E132" s="131"/>
      <c r="F132" s="131"/>
      <c r="G132" s="131"/>
      <c r="H132" s="131"/>
      <c r="J132" s="128"/>
      <c r="K132" s="128"/>
      <c r="L132" s="128"/>
    </row>
    <row r="133" spans="2:12" s="124" customFormat="1" ht="23.25" x14ac:dyDescent="0.25">
      <c r="B133" s="150"/>
      <c r="C133" s="131"/>
      <c r="D133" s="131"/>
      <c r="E133" s="131"/>
      <c r="F133" s="131"/>
      <c r="G133" s="131"/>
      <c r="H133" s="131"/>
      <c r="J133" s="128"/>
      <c r="K133" s="128"/>
      <c r="L133" s="128"/>
    </row>
    <row r="134" spans="2:12" s="124" customFormat="1" ht="42" customHeight="1" x14ac:dyDescent="0.25">
      <c r="B134" s="580" t="s">
        <v>225</v>
      </c>
      <c r="C134" s="581"/>
      <c r="D134" s="578"/>
      <c r="E134" s="578"/>
      <c r="F134" s="578"/>
      <c r="G134" s="578"/>
      <c r="H134" s="579"/>
      <c r="J134" s="128"/>
      <c r="K134" s="128"/>
      <c r="L134" s="128"/>
    </row>
    <row r="135" spans="2:12" s="124" customFormat="1" ht="33" customHeight="1" x14ac:dyDescent="0.25">
      <c r="B135" s="580" t="s">
        <v>23</v>
      </c>
      <c r="C135" s="581"/>
      <c r="D135" s="582">
        <f>C21</f>
        <v>0</v>
      </c>
      <c r="E135" s="582"/>
      <c r="F135" s="582"/>
      <c r="G135" s="582"/>
      <c r="H135" s="583"/>
      <c r="J135" s="128"/>
      <c r="K135" s="128"/>
      <c r="L135" s="128"/>
    </row>
    <row r="136" spans="2:12" s="124" customFormat="1" ht="33" customHeight="1" x14ac:dyDescent="0.25">
      <c r="B136" s="580" t="s">
        <v>24</v>
      </c>
      <c r="C136" s="581"/>
      <c r="D136" s="578"/>
      <c r="E136" s="578"/>
      <c r="F136" s="578"/>
      <c r="G136" s="578"/>
      <c r="H136" s="579"/>
      <c r="J136" s="128"/>
      <c r="K136" s="128"/>
      <c r="L136" s="128"/>
    </row>
    <row r="137" spans="2:12" s="124" customFormat="1" ht="33" customHeight="1" x14ac:dyDescent="0.25">
      <c r="B137" s="580" t="s">
        <v>25</v>
      </c>
      <c r="C137" s="581"/>
      <c r="D137" s="578"/>
      <c r="E137" s="578"/>
      <c r="F137" s="578"/>
      <c r="G137" s="578"/>
      <c r="H137" s="579"/>
      <c r="J137" s="128"/>
      <c r="K137" s="128"/>
      <c r="L137" s="128"/>
    </row>
    <row r="138" spans="2:12" s="124" customFormat="1" ht="33" customHeight="1" x14ac:dyDescent="0.25">
      <c r="B138" s="580" t="s">
        <v>26</v>
      </c>
      <c r="C138" s="581"/>
      <c r="D138" s="578"/>
      <c r="E138" s="578"/>
      <c r="F138" s="578"/>
      <c r="G138" s="578"/>
      <c r="H138" s="579"/>
      <c r="J138" s="128"/>
      <c r="K138" s="128"/>
      <c r="L138" s="128"/>
    </row>
    <row r="139" spans="2:12" s="124" customFormat="1" ht="33" customHeight="1" x14ac:dyDescent="0.25">
      <c r="B139" s="580" t="s">
        <v>27</v>
      </c>
      <c r="C139" s="581"/>
      <c r="D139" s="578"/>
      <c r="E139" s="578"/>
      <c r="F139" s="578"/>
      <c r="G139" s="578"/>
      <c r="H139" s="579"/>
      <c r="J139" s="128"/>
      <c r="K139" s="128"/>
      <c r="L139" s="128"/>
    </row>
    <row r="140" spans="2:12" s="124" customFormat="1" ht="28.5" customHeight="1" x14ac:dyDescent="0.25">
      <c r="B140" s="573" t="s">
        <v>21</v>
      </c>
      <c r="C140" s="574"/>
      <c r="D140" s="168" t="s">
        <v>28</v>
      </c>
      <c r="E140" s="169" t="s">
        <v>29</v>
      </c>
      <c r="F140" s="169" t="s">
        <v>30</v>
      </c>
      <c r="G140" s="169" t="s">
        <v>31</v>
      </c>
      <c r="H140" s="168" t="s">
        <v>78</v>
      </c>
      <c r="I140" s="128"/>
      <c r="J140" s="129"/>
      <c r="K140" s="128"/>
      <c r="L140" s="128"/>
    </row>
    <row r="141" spans="2:12" s="124" customFormat="1" ht="23.25" x14ac:dyDescent="0.25">
      <c r="B141" s="575">
        <f>B21</f>
        <v>0</v>
      </c>
      <c r="C141" s="576"/>
      <c r="D141" s="143">
        <v>0</v>
      </c>
      <c r="E141" s="140">
        <v>0</v>
      </c>
      <c r="F141" s="140">
        <v>0</v>
      </c>
      <c r="G141" s="141">
        <v>0</v>
      </c>
      <c r="H141" s="142">
        <f>SUM(D141*E141*F141)*B141+G141</f>
        <v>0</v>
      </c>
      <c r="J141" s="167"/>
      <c r="K141" s="128"/>
      <c r="L141" s="128"/>
    </row>
    <row r="142" spans="2:12" s="124" customFormat="1" ht="23.25" x14ac:dyDescent="0.25">
      <c r="B142" s="144" t="s">
        <v>32</v>
      </c>
      <c r="C142" s="599"/>
      <c r="D142" s="600"/>
      <c r="E142" s="600"/>
      <c r="F142" s="600"/>
      <c r="G142" s="600"/>
      <c r="H142" s="601"/>
      <c r="J142" s="128"/>
      <c r="K142" s="128"/>
      <c r="L142" s="128"/>
    </row>
    <row r="143" spans="2:12" s="124" customFormat="1" ht="23.25" x14ac:dyDescent="0.25">
      <c r="B143" s="150"/>
      <c r="C143" s="131"/>
      <c r="D143" s="131"/>
      <c r="E143" s="131"/>
      <c r="F143" s="131"/>
      <c r="G143" s="131"/>
      <c r="H143" s="131"/>
      <c r="J143" s="128"/>
      <c r="K143" s="128"/>
      <c r="L143" s="128"/>
    </row>
    <row r="144" spans="2:12" s="124" customFormat="1" ht="23.25" x14ac:dyDescent="0.25">
      <c r="B144" s="150"/>
      <c r="C144" s="131"/>
      <c r="D144" s="131"/>
      <c r="E144" s="131"/>
      <c r="F144" s="131"/>
      <c r="G144" s="131"/>
      <c r="H144" s="131"/>
      <c r="J144" s="128"/>
      <c r="K144" s="128"/>
      <c r="L144" s="128"/>
    </row>
    <row r="145" spans="2:12" s="124" customFormat="1" ht="42" customHeight="1" x14ac:dyDescent="0.25">
      <c r="B145" s="580" t="s">
        <v>226</v>
      </c>
      <c r="C145" s="581"/>
      <c r="D145" s="578"/>
      <c r="E145" s="578"/>
      <c r="F145" s="578"/>
      <c r="G145" s="578"/>
      <c r="H145" s="579"/>
      <c r="J145" s="128"/>
      <c r="K145" s="128"/>
      <c r="L145" s="128"/>
    </row>
    <row r="146" spans="2:12" s="124" customFormat="1" ht="33" customHeight="1" x14ac:dyDescent="0.25">
      <c r="B146" s="580" t="s">
        <v>23</v>
      </c>
      <c r="C146" s="581"/>
      <c r="D146" s="582">
        <f>C22</f>
        <v>0</v>
      </c>
      <c r="E146" s="582"/>
      <c r="F146" s="582"/>
      <c r="G146" s="582"/>
      <c r="H146" s="583"/>
      <c r="J146" s="128"/>
      <c r="K146" s="128"/>
      <c r="L146" s="128"/>
    </row>
    <row r="147" spans="2:12" s="124" customFormat="1" ht="33" customHeight="1" x14ac:dyDescent="0.25">
      <c r="B147" s="580" t="s">
        <v>24</v>
      </c>
      <c r="C147" s="581"/>
      <c r="D147" s="578"/>
      <c r="E147" s="578"/>
      <c r="F147" s="578"/>
      <c r="G147" s="578"/>
      <c r="H147" s="579"/>
      <c r="J147" s="128"/>
      <c r="K147" s="128"/>
      <c r="L147" s="128"/>
    </row>
    <row r="148" spans="2:12" s="124" customFormat="1" ht="33" customHeight="1" x14ac:dyDescent="0.25">
      <c r="B148" s="580" t="s">
        <v>25</v>
      </c>
      <c r="C148" s="581"/>
      <c r="D148" s="578"/>
      <c r="E148" s="578"/>
      <c r="F148" s="578"/>
      <c r="G148" s="578"/>
      <c r="H148" s="579"/>
      <c r="J148" s="128"/>
      <c r="K148" s="128"/>
      <c r="L148" s="128"/>
    </row>
    <row r="149" spans="2:12" s="124" customFormat="1" ht="33" customHeight="1" x14ac:dyDescent="0.25">
      <c r="B149" s="580" t="s">
        <v>26</v>
      </c>
      <c r="C149" s="581"/>
      <c r="D149" s="578"/>
      <c r="E149" s="578"/>
      <c r="F149" s="578"/>
      <c r="G149" s="578"/>
      <c r="H149" s="579"/>
      <c r="J149" s="128"/>
      <c r="K149" s="128"/>
      <c r="L149" s="128"/>
    </row>
    <row r="150" spans="2:12" s="124" customFormat="1" ht="33" customHeight="1" x14ac:dyDescent="0.25">
      <c r="B150" s="580" t="s">
        <v>27</v>
      </c>
      <c r="C150" s="581"/>
      <c r="D150" s="578"/>
      <c r="E150" s="578"/>
      <c r="F150" s="578"/>
      <c r="G150" s="578"/>
      <c r="H150" s="579"/>
      <c r="J150" s="128"/>
      <c r="K150" s="128"/>
      <c r="L150" s="128"/>
    </row>
    <row r="151" spans="2:12" s="124" customFormat="1" ht="28.5" customHeight="1" x14ac:dyDescent="0.25">
      <c r="B151" s="573" t="s">
        <v>21</v>
      </c>
      <c r="C151" s="574"/>
      <c r="D151" s="168" t="s">
        <v>28</v>
      </c>
      <c r="E151" s="169" t="s">
        <v>29</v>
      </c>
      <c r="F151" s="169" t="s">
        <v>30</v>
      </c>
      <c r="G151" s="169" t="s">
        <v>31</v>
      </c>
      <c r="H151" s="168" t="s">
        <v>78</v>
      </c>
      <c r="I151" s="128"/>
      <c r="J151" s="129"/>
      <c r="K151" s="128"/>
      <c r="L151" s="128"/>
    </row>
    <row r="152" spans="2:12" s="124" customFormat="1" ht="23.25" x14ac:dyDescent="0.25">
      <c r="B152" s="575">
        <f>B22</f>
        <v>0</v>
      </c>
      <c r="C152" s="576"/>
      <c r="D152" s="143">
        <v>0</v>
      </c>
      <c r="E152" s="140">
        <v>0</v>
      </c>
      <c r="F152" s="140">
        <v>0</v>
      </c>
      <c r="G152" s="141">
        <v>0</v>
      </c>
      <c r="H152" s="142">
        <f>SUM(D152*E152*F152)*B152+G152</f>
        <v>0</v>
      </c>
      <c r="J152" s="167"/>
      <c r="K152" s="128"/>
      <c r="L152" s="128"/>
    </row>
    <row r="153" spans="2:12" s="124" customFormat="1" ht="23.25" x14ac:dyDescent="0.25">
      <c r="B153" s="144" t="s">
        <v>32</v>
      </c>
      <c r="C153" s="599"/>
      <c r="D153" s="600"/>
      <c r="E153" s="600"/>
      <c r="F153" s="600"/>
      <c r="G153" s="600"/>
      <c r="H153" s="601"/>
      <c r="J153" s="128"/>
      <c r="K153" s="128"/>
      <c r="L153" s="128"/>
    </row>
    <row r="154" spans="2:12" s="124" customFormat="1" ht="23.25" x14ac:dyDescent="0.25">
      <c r="B154" s="150"/>
      <c r="C154" s="131"/>
      <c r="D154" s="131"/>
      <c r="E154" s="131"/>
      <c r="F154" s="131"/>
      <c r="G154" s="131"/>
      <c r="H154" s="131"/>
      <c r="J154" s="128"/>
      <c r="K154" s="128"/>
      <c r="L154" s="128"/>
    </row>
    <row r="155" spans="2:12" s="124" customFormat="1" ht="23.25" x14ac:dyDescent="0.25">
      <c r="B155" s="150"/>
      <c r="C155" s="131"/>
      <c r="D155" s="131"/>
      <c r="E155" s="131"/>
      <c r="F155" s="131"/>
      <c r="G155" s="131"/>
      <c r="H155" s="131"/>
      <c r="J155" s="128"/>
      <c r="K155" s="128"/>
      <c r="L155" s="128"/>
    </row>
    <row r="156" spans="2:12" s="124" customFormat="1" ht="42" customHeight="1" x14ac:dyDescent="0.25">
      <c r="B156" s="580" t="s">
        <v>227</v>
      </c>
      <c r="C156" s="581"/>
      <c r="D156" s="578"/>
      <c r="E156" s="578"/>
      <c r="F156" s="578"/>
      <c r="G156" s="578"/>
      <c r="H156" s="579"/>
      <c r="J156" s="128"/>
      <c r="K156" s="128"/>
      <c r="L156" s="128"/>
    </row>
    <row r="157" spans="2:12" s="124" customFormat="1" ht="33" customHeight="1" x14ac:dyDescent="0.25">
      <c r="B157" s="580" t="s">
        <v>23</v>
      </c>
      <c r="C157" s="581"/>
      <c r="D157" s="582">
        <f>C23</f>
        <v>0</v>
      </c>
      <c r="E157" s="582"/>
      <c r="F157" s="582"/>
      <c r="G157" s="582"/>
      <c r="H157" s="583"/>
      <c r="J157" s="128"/>
      <c r="K157" s="128"/>
      <c r="L157" s="128"/>
    </row>
    <row r="158" spans="2:12" s="124" customFormat="1" ht="33" customHeight="1" x14ac:dyDescent="0.25">
      <c r="B158" s="580" t="s">
        <v>24</v>
      </c>
      <c r="C158" s="581"/>
      <c r="D158" s="578"/>
      <c r="E158" s="578"/>
      <c r="F158" s="578"/>
      <c r="G158" s="578"/>
      <c r="H158" s="579"/>
      <c r="J158" s="128"/>
      <c r="K158" s="128"/>
      <c r="L158" s="128"/>
    </row>
    <row r="159" spans="2:12" s="124" customFormat="1" ht="33" customHeight="1" x14ac:dyDescent="0.25">
      <c r="B159" s="580" t="s">
        <v>25</v>
      </c>
      <c r="C159" s="581"/>
      <c r="D159" s="578"/>
      <c r="E159" s="578"/>
      <c r="F159" s="578"/>
      <c r="G159" s="578"/>
      <c r="H159" s="579"/>
      <c r="J159" s="128"/>
      <c r="K159" s="128"/>
      <c r="L159" s="128"/>
    </row>
    <row r="160" spans="2:12" s="124" customFormat="1" ht="33" customHeight="1" x14ac:dyDescent="0.25">
      <c r="B160" s="580" t="s">
        <v>26</v>
      </c>
      <c r="C160" s="581"/>
      <c r="D160" s="578"/>
      <c r="E160" s="578"/>
      <c r="F160" s="578"/>
      <c r="G160" s="578"/>
      <c r="H160" s="579"/>
      <c r="J160" s="128"/>
      <c r="K160" s="128"/>
      <c r="L160" s="128"/>
    </row>
    <row r="161" spans="2:12" s="124" customFormat="1" ht="33" customHeight="1" x14ac:dyDescent="0.25">
      <c r="B161" s="580" t="s">
        <v>27</v>
      </c>
      <c r="C161" s="581"/>
      <c r="D161" s="578"/>
      <c r="E161" s="578"/>
      <c r="F161" s="578"/>
      <c r="G161" s="578"/>
      <c r="H161" s="579"/>
      <c r="J161" s="128"/>
      <c r="K161" s="128"/>
      <c r="L161" s="128"/>
    </row>
    <row r="162" spans="2:12" s="124" customFormat="1" ht="28.5" customHeight="1" x14ac:dyDescent="0.25">
      <c r="B162" s="573" t="s">
        <v>21</v>
      </c>
      <c r="C162" s="574"/>
      <c r="D162" s="168" t="s">
        <v>28</v>
      </c>
      <c r="E162" s="169" t="s">
        <v>29</v>
      </c>
      <c r="F162" s="169" t="s">
        <v>30</v>
      </c>
      <c r="G162" s="169" t="s">
        <v>31</v>
      </c>
      <c r="H162" s="168" t="s">
        <v>78</v>
      </c>
      <c r="I162" s="128"/>
      <c r="J162" s="129"/>
      <c r="K162" s="128"/>
      <c r="L162" s="128"/>
    </row>
    <row r="163" spans="2:12" s="124" customFormat="1" ht="23.25" x14ac:dyDescent="0.25">
      <c r="B163" s="575">
        <f>B23</f>
        <v>0</v>
      </c>
      <c r="C163" s="576"/>
      <c r="D163" s="143">
        <v>0</v>
      </c>
      <c r="E163" s="140">
        <v>0</v>
      </c>
      <c r="F163" s="140">
        <v>0</v>
      </c>
      <c r="G163" s="141">
        <v>0</v>
      </c>
      <c r="H163" s="142">
        <f>SUM(D163*E163*F163)*B163+G163</f>
        <v>0</v>
      </c>
      <c r="J163" s="167"/>
      <c r="K163" s="128"/>
      <c r="L163" s="128"/>
    </row>
    <row r="164" spans="2:12" s="124" customFormat="1" ht="23.25" x14ac:dyDescent="0.25">
      <c r="B164" s="171" t="s">
        <v>32</v>
      </c>
      <c r="C164" s="577"/>
      <c r="D164" s="578"/>
      <c r="E164" s="578"/>
      <c r="F164" s="578"/>
      <c r="G164" s="578"/>
      <c r="H164" s="579"/>
      <c r="J164" s="128"/>
      <c r="K164" s="128"/>
      <c r="L164" s="128"/>
    </row>
    <row r="165" spans="2:12" s="124" customFormat="1" ht="23.25" x14ac:dyDescent="0.25">
      <c r="B165" s="150"/>
      <c r="C165" s="157"/>
      <c r="D165" s="157"/>
      <c r="E165" s="157"/>
      <c r="F165" s="157"/>
      <c r="G165" s="157"/>
      <c r="H165" s="157"/>
      <c r="J165" s="128"/>
      <c r="K165" s="128"/>
      <c r="L165" s="128"/>
    </row>
    <row r="166" spans="2:12" s="124" customFormat="1" ht="23.25" x14ac:dyDescent="0.25">
      <c r="B166" s="150"/>
      <c r="C166" s="157"/>
      <c r="D166" s="157"/>
      <c r="E166" s="157"/>
      <c r="F166" s="157"/>
      <c r="G166" s="157"/>
      <c r="H166" s="157"/>
      <c r="J166" s="128"/>
      <c r="K166" s="128"/>
      <c r="L166" s="128"/>
    </row>
    <row r="167" spans="2:12" s="124" customFormat="1" ht="42" customHeight="1" x14ac:dyDescent="0.25">
      <c r="B167" s="580" t="s">
        <v>228</v>
      </c>
      <c r="C167" s="581"/>
      <c r="D167" s="578"/>
      <c r="E167" s="578"/>
      <c r="F167" s="578"/>
      <c r="G167" s="578"/>
      <c r="H167" s="579"/>
      <c r="J167" s="128"/>
      <c r="K167" s="128"/>
      <c r="L167" s="128"/>
    </row>
    <row r="168" spans="2:12" s="124" customFormat="1" ht="33" customHeight="1" x14ac:dyDescent="0.25">
      <c r="B168" s="580" t="s">
        <v>23</v>
      </c>
      <c r="C168" s="581"/>
      <c r="D168" s="582">
        <f>C24</f>
        <v>0</v>
      </c>
      <c r="E168" s="582"/>
      <c r="F168" s="582"/>
      <c r="G168" s="582"/>
      <c r="H168" s="583"/>
      <c r="J168" s="128"/>
      <c r="K168" s="128"/>
      <c r="L168" s="128"/>
    </row>
    <row r="169" spans="2:12" s="124" customFormat="1" ht="33" customHeight="1" x14ac:dyDescent="0.25">
      <c r="B169" s="580" t="s">
        <v>24</v>
      </c>
      <c r="C169" s="581"/>
      <c r="D169" s="578"/>
      <c r="E169" s="578"/>
      <c r="F169" s="578"/>
      <c r="G169" s="578"/>
      <c r="H169" s="579"/>
      <c r="J169" s="128"/>
      <c r="K169" s="128"/>
      <c r="L169" s="128"/>
    </row>
    <row r="170" spans="2:12" s="124" customFormat="1" ht="33" customHeight="1" x14ac:dyDescent="0.25">
      <c r="B170" s="580" t="s">
        <v>25</v>
      </c>
      <c r="C170" s="581"/>
      <c r="D170" s="578"/>
      <c r="E170" s="578"/>
      <c r="F170" s="578"/>
      <c r="G170" s="578"/>
      <c r="H170" s="579"/>
      <c r="J170" s="128"/>
      <c r="K170" s="128"/>
      <c r="L170" s="128"/>
    </row>
    <row r="171" spans="2:12" s="124" customFormat="1" ht="33" customHeight="1" x14ac:dyDescent="0.25">
      <c r="B171" s="580" t="s">
        <v>26</v>
      </c>
      <c r="C171" s="581"/>
      <c r="D171" s="578"/>
      <c r="E171" s="578"/>
      <c r="F171" s="578"/>
      <c r="G171" s="578"/>
      <c r="H171" s="579"/>
      <c r="J171" s="128"/>
      <c r="K171" s="128"/>
      <c r="L171" s="128"/>
    </row>
    <row r="172" spans="2:12" s="124" customFormat="1" ht="33" customHeight="1" x14ac:dyDescent="0.25">
      <c r="B172" s="580" t="s">
        <v>27</v>
      </c>
      <c r="C172" s="581"/>
      <c r="D172" s="578"/>
      <c r="E172" s="578"/>
      <c r="F172" s="578"/>
      <c r="G172" s="578"/>
      <c r="H172" s="579"/>
      <c r="J172" s="128"/>
      <c r="K172" s="128"/>
      <c r="L172" s="128"/>
    </row>
    <row r="173" spans="2:12" s="124" customFormat="1" ht="28.5" customHeight="1" x14ac:dyDescent="0.25">
      <c r="B173" s="573" t="s">
        <v>21</v>
      </c>
      <c r="C173" s="574"/>
      <c r="D173" s="168" t="s">
        <v>28</v>
      </c>
      <c r="E173" s="169" t="s">
        <v>29</v>
      </c>
      <c r="F173" s="169" t="s">
        <v>30</v>
      </c>
      <c r="G173" s="169" t="s">
        <v>31</v>
      </c>
      <c r="H173" s="168" t="s">
        <v>78</v>
      </c>
      <c r="I173" s="128"/>
      <c r="J173" s="129"/>
      <c r="K173" s="128"/>
      <c r="L173" s="128"/>
    </row>
    <row r="174" spans="2:12" s="124" customFormat="1" ht="23.25" x14ac:dyDescent="0.25">
      <c r="B174" s="575">
        <f>B24</f>
        <v>0</v>
      </c>
      <c r="C174" s="576"/>
      <c r="D174" s="143">
        <v>0</v>
      </c>
      <c r="E174" s="140">
        <v>0</v>
      </c>
      <c r="F174" s="140">
        <v>0</v>
      </c>
      <c r="G174" s="141">
        <v>0</v>
      </c>
      <c r="H174" s="142">
        <f>SUM(D174*E174*F174)*B174+G174</f>
        <v>0</v>
      </c>
      <c r="J174" s="167"/>
      <c r="K174" s="128"/>
      <c r="L174" s="128"/>
    </row>
    <row r="175" spans="2:12" s="124" customFormat="1" ht="23.25" x14ac:dyDescent="0.25">
      <c r="B175" s="171" t="s">
        <v>32</v>
      </c>
      <c r="C175" s="577"/>
      <c r="D175" s="578"/>
      <c r="E175" s="578"/>
      <c r="F175" s="578"/>
      <c r="G175" s="578"/>
      <c r="H175" s="579"/>
      <c r="J175" s="128"/>
      <c r="K175" s="128"/>
      <c r="L175" s="128"/>
    </row>
    <row r="176" spans="2:12" s="124" customFormat="1" ht="23.25" x14ac:dyDescent="0.25">
      <c r="B176" s="150"/>
      <c r="C176" s="157"/>
      <c r="D176" s="157"/>
      <c r="E176" s="157"/>
      <c r="F176" s="157"/>
      <c r="G176" s="157"/>
      <c r="H176" s="157"/>
      <c r="J176" s="128"/>
      <c r="K176" s="128"/>
      <c r="L176" s="128"/>
    </row>
    <row r="177" spans="2:12" s="124" customFormat="1" ht="23.25" x14ac:dyDescent="0.25">
      <c r="B177" s="150"/>
      <c r="C177" s="157"/>
      <c r="D177" s="157"/>
      <c r="E177" s="157"/>
      <c r="F177" s="157"/>
      <c r="G177" s="157"/>
      <c r="H177" s="157"/>
      <c r="J177" s="128"/>
      <c r="K177" s="128"/>
      <c r="L177" s="128"/>
    </row>
    <row r="178" spans="2:12" s="124" customFormat="1" ht="42" customHeight="1" x14ac:dyDescent="0.25">
      <c r="B178" s="580" t="s">
        <v>229</v>
      </c>
      <c r="C178" s="581"/>
      <c r="D178" s="578"/>
      <c r="E178" s="578"/>
      <c r="F178" s="578"/>
      <c r="G178" s="578"/>
      <c r="H178" s="579"/>
      <c r="J178" s="128"/>
      <c r="K178" s="128"/>
      <c r="L178" s="128"/>
    </row>
    <row r="179" spans="2:12" s="124" customFormat="1" ht="33" customHeight="1" x14ac:dyDescent="0.25">
      <c r="B179" s="580" t="s">
        <v>23</v>
      </c>
      <c r="C179" s="581"/>
      <c r="D179" s="582">
        <f>C25</f>
        <v>0</v>
      </c>
      <c r="E179" s="582"/>
      <c r="F179" s="582"/>
      <c r="G179" s="582"/>
      <c r="H179" s="583"/>
      <c r="J179" s="128"/>
      <c r="K179" s="128"/>
      <c r="L179" s="128"/>
    </row>
    <row r="180" spans="2:12" s="124" customFormat="1" ht="33" customHeight="1" x14ac:dyDescent="0.25">
      <c r="B180" s="580" t="s">
        <v>24</v>
      </c>
      <c r="C180" s="581"/>
      <c r="D180" s="578"/>
      <c r="E180" s="578"/>
      <c r="F180" s="578"/>
      <c r="G180" s="578"/>
      <c r="H180" s="579"/>
      <c r="J180" s="128"/>
      <c r="K180" s="128"/>
      <c r="L180" s="128"/>
    </row>
    <row r="181" spans="2:12" s="124" customFormat="1" ht="33" customHeight="1" x14ac:dyDescent="0.25">
      <c r="B181" s="580" t="s">
        <v>25</v>
      </c>
      <c r="C181" s="581"/>
      <c r="D181" s="578"/>
      <c r="E181" s="578"/>
      <c r="F181" s="578"/>
      <c r="G181" s="578"/>
      <c r="H181" s="579"/>
      <c r="J181" s="128"/>
      <c r="K181" s="128"/>
      <c r="L181" s="128"/>
    </row>
    <row r="182" spans="2:12" s="124" customFormat="1" ht="33" customHeight="1" x14ac:dyDescent="0.25">
      <c r="B182" s="580" t="s">
        <v>26</v>
      </c>
      <c r="C182" s="581"/>
      <c r="D182" s="578"/>
      <c r="E182" s="578"/>
      <c r="F182" s="578"/>
      <c r="G182" s="578"/>
      <c r="H182" s="579"/>
      <c r="J182" s="128"/>
      <c r="K182" s="128"/>
      <c r="L182" s="128"/>
    </row>
    <row r="183" spans="2:12" s="124" customFormat="1" ht="33" customHeight="1" x14ac:dyDescent="0.25">
      <c r="B183" s="580" t="s">
        <v>27</v>
      </c>
      <c r="C183" s="581"/>
      <c r="D183" s="578"/>
      <c r="E183" s="578"/>
      <c r="F183" s="578"/>
      <c r="G183" s="578"/>
      <c r="H183" s="579"/>
      <c r="J183" s="128"/>
      <c r="K183" s="128"/>
      <c r="L183" s="128"/>
    </row>
    <row r="184" spans="2:12" s="124" customFormat="1" ht="28.5" customHeight="1" x14ac:dyDescent="0.25">
      <c r="B184" s="573" t="s">
        <v>21</v>
      </c>
      <c r="C184" s="574"/>
      <c r="D184" s="168" t="s">
        <v>28</v>
      </c>
      <c r="E184" s="169" t="s">
        <v>29</v>
      </c>
      <c r="F184" s="169" t="s">
        <v>30</v>
      </c>
      <c r="G184" s="169" t="s">
        <v>31</v>
      </c>
      <c r="H184" s="168" t="s">
        <v>78</v>
      </c>
      <c r="I184" s="128"/>
      <c r="J184" s="129"/>
      <c r="K184" s="128"/>
      <c r="L184" s="128"/>
    </row>
    <row r="185" spans="2:12" s="124" customFormat="1" ht="23.25" x14ac:dyDescent="0.25">
      <c r="B185" s="575">
        <f>B25</f>
        <v>0</v>
      </c>
      <c r="C185" s="576"/>
      <c r="D185" s="143">
        <v>0</v>
      </c>
      <c r="E185" s="140">
        <v>0</v>
      </c>
      <c r="F185" s="140">
        <v>0</v>
      </c>
      <c r="G185" s="141">
        <v>0</v>
      </c>
      <c r="H185" s="142">
        <f>SUM(D185*E185*F185)*B185+G185</f>
        <v>0</v>
      </c>
      <c r="J185" s="167"/>
      <c r="K185" s="128"/>
      <c r="L185" s="128"/>
    </row>
    <row r="186" spans="2:12" s="124" customFormat="1" ht="23.25" x14ac:dyDescent="0.25">
      <c r="B186" s="144" t="s">
        <v>32</v>
      </c>
      <c r="C186" s="577"/>
      <c r="D186" s="578"/>
      <c r="E186" s="578"/>
      <c r="F186" s="578"/>
      <c r="G186" s="578"/>
      <c r="H186" s="579"/>
      <c r="J186" s="128"/>
      <c r="K186" s="128"/>
      <c r="L186" s="128"/>
    </row>
    <row r="187" spans="2:12" s="124" customFormat="1" ht="23.25" x14ac:dyDescent="0.25">
      <c r="B187" s="150"/>
      <c r="C187" s="157"/>
      <c r="D187" s="157"/>
      <c r="E187" s="157"/>
      <c r="F187" s="157"/>
      <c r="G187" s="157"/>
      <c r="H187" s="157"/>
      <c r="J187" s="128"/>
      <c r="K187" s="128"/>
      <c r="L187" s="128"/>
    </row>
    <row r="188" spans="2:12" s="124" customFormat="1" ht="23.25" x14ac:dyDescent="0.25">
      <c r="B188" s="150"/>
      <c r="C188" s="157"/>
      <c r="D188" s="157"/>
      <c r="E188" s="157"/>
      <c r="F188" s="157"/>
      <c r="G188" s="157"/>
      <c r="H188" s="157"/>
      <c r="J188" s="128"/>
      <c r="K188" s="128"/>
      <c r="L188" s="128"/>
    </row>
    <row r="189" spans="2:12" s="124" customFormat="1" ht="42" customHeight="1" x14ac:dyDescent="0.25">
      <c r="B189" s="580" t="s">
        <v>230</v>
      </c>
      <c r="C189" s="581"/>
      <c r="D189" s="578"/>
      <c r="E189" s="578"/>
      <c r="F189" s="578"/>
      <c r="G189" s="578"/>
      <c r="H189" s="579"/>
      <c r="J189" s="128"/>
      <c r="K189" s="128"/>
      <c r="L189" s="128"/>
    </row>
    <row r="190" spans="2:12" s="124" customFormat="1" ht="33" customHeight="1" x14ac:dyDescent="0.25">
      <c r="B190" s="580" t="s">
        <v>23</v>
      </c>
      <c r="C190" s="581"/>
      <c r="D190" s="582">
        <f>C26</f>
        <v>0</v>
      </c>
      <c r="E190" s="582"/>
      <c r="F190" s="582"/>
      <c r="G190" s="582"/>
      <c r="H190" s="583"/>
      <c r="J190" s="128"/>
      <c r="K190" s="128"/>
      <c r="L190" s="128"/>
    </row>
    <row r="191" spans="2:12" s="124" customFormat="1" ht="33" customHeight="1" x14ac:dyDescent="0.25">
      <c r="B191" s="580" t="s">
        <v>24</v>
      </c>
      <c r="C191" s="581"/>
      <c r="D191" s="578"/>
      <c r="E191" s="578"/>
      <c r="F191" s="578"/>
      <c r="G191" s="578"/>
      <c r="H191" s="579"/>
      <c r="J191" s="128"/>
      <c r="K191" s="128"/>
      <c r="L191" s="128"/>
    </row>
    <row r="192" spans="2:12" s="124" customFormat="1" ht="33" customHeight="1" x14ac:dyDescent="0.25">
      <c r="B192" s="580" t="s">
        <v>25</v>
      </c>
      <c r="C192" s="581"/>
      <c r="D192" s="578"/>
      <c r="E192" s="578"/>
      <c r="F192" s="578"/>
      <c r="G192" s="578"/>
      <c r="H192" s="579"/>
      <c r="J192" s="128"/>
      <c r="K192" s="128"/>
      <c r="L192" s="128"/>
    </row>
    <row r="193" spans="2:12" s="124" customFormat="1" ht="33" customHeight="1" x14ac:dyDescent="0.25">
      <c r="B193" s="580" t="s">
        <v>26</v>
      </c>
      <c r="C193" s="581"/>
      <c r="D193" s="578"/>
      <c r="E193" s="578"/>
      <c r="F193" s="578"/>
      <c r="G193" s="578"/>
      <c r="H193" s="579"/>
      <c r="J193" s="128"/>
      <c r="K193" s="128"/>
      <c r="L193" s="128"/>
    </row>
    <row r="194" spans="2:12" s="124" customFormat="1" ht="33" customHeight="1" x14ac:dyDescent="0.25">
      <c r="B194" s="580" t="s">
        <v>27</v>
      </c>
      <c r="C194" s="581"/>
      <c r="D194" s="578"/>
      <c r="E194" s="578"/>
      <c r="F194" s="578"/>
      <c r="G194" s="578"/>
      <c r="H194" s="579"/>
      <c r="J194" s="128"/>
      <c r="K194" s="128"/>
      <c r="L194" s="128"/>
    </row>
    <row r="195" spans="2:12" s="124" customFormat="1" ht="28.5" customHeight="1" x14ac:dyDescent="0.25">
      <c r="B195" s="573" t="s">
        <v>21</v>
      </c>
      <c r="C195" s="574"/>
      <c r="D195" s="168" t="s">
        <v>28</v>
      </c>
      <c r="E195" s="169" t="s">
        <v>29</v>
      </c>
      <c r="F195" s="169" t="s">
        <v>30</v>
      </c>
      <c r="G195" s="169" t="s">
        <v>31</v>
      </c>
      <c r="H195" s="168" t="s">
        <v>78</v>
      </c>
      <c r="I195" s="128"/>
      <c r="J195" s="129"/>
      <c r="K195" s="128"/>
      <c r="L195" s="128"/>
    </row>
    <row r="196" spans="2:12" s="124" customFormat="1" ht="23.25" x14ac:dyDescent="0.25">
      <c r="B196" s="575">
        <f>B26</f>
        <v>0</v>
      </c>
      <c r="C196" s="576"/>
      <c r="D196" s="143">
        <v>0</v>
      </c>
      <c r="E196" s="140">
        <v>0</v>
      </c>
      <c r="F196" s="140">
        <v>0</v>
      </c>
      <c r="G196" s="141">
        <v>0</v>
      </c>
      <c r="H196" s="142">
        <f>SUM(D196*E196*F196)*B196+G196</f>
        <v>0</v>
      </c>
      <c r="J196" s="167"/>
      <c r="K196" s="128"/>
      <c r="L196" s="128"/>
    </row>
    <row r="197" spans="2:12" s="124" customFormat="1" ht="23.25" x14ac:dyDescent="0.25">
      <c r="B197" s="171" t="s">
        <v>32</v>
      </c>
      <c r="C197" s="577"/>
      <c r="D197" s="578"/>
      <c r="E197" s="578"/>
      <c r="F197" s="578"/>
      <c r="G197" s="578"/>
      <c r="H197" s="579"/>
      <c r="J197" s="128"/>
      <c r="K197" s="128"/>
      <c r="L197" s="128"/>
    </row>
    <row r="198" spans="2:12" s="124" customFormat="1" ht="23.25" x14ac:dyDescent="0.25">
      <c r="B198" s="150"/>
      <c r="C198" s="157"/>
      <c r="D198" s="157"/>
      <c r="E198" s="157"/>
      <c r="F198" s="157"/>
      <c r="G198" s="157"/>
      <c r="H198" s="157"/>
      <c r="J198" s="128"/>
      <c r="K198" s="128"/>
      <c r="L198" s="128"/>
    </row>
    <row r="199" spans="2:12" s="124" customFormat="1" ht="23.25" x14ac:dyDescent="0.25">
      <c r="B199" s="150"/>
      <c r="C199" s="157"/>
      <c r="D199" s="157"/>
      <c r="E199" s="157"/>
      <c r="F199" s="157"/>
      <c r="G199" s="157"/>
      <c r="H199" s="157"/>
      <c r="J199" s="128"/>
      <c r="K199" s="128"/>
      <c r="L199" s="128"/>
    </row>
    <row r="200" spans="2:12" s="124" customFormat="1" ht="42" customHeight="1" x14ac:dyDescent="0.25">
      <c r="B200" s="580" t="s">
        <v>231</v>
      </c>
      <c r="C200" s="581"/>
      <c r="D200" s="578"/>
      <c r="E200" s="578"/>
      <c r="F200" s="578"/>
      <c r="G200" s="578"/>
      <c r="H200" s="579"/>
      <c r="J200" s="128"/>
      <c r="K200" s="128"/>
      <c r="L200" s="128"/>
    </row>
    <row r="201" spans="2:12" s="124" customFormat="1" ht="33" customHeight="1" x14ac:dyDescent="0.25">
      <c r="B201" s="580" t="s">
        <v>23</v>
      </c>
      <c r="C201" s="581"/>
      <c r="D201" s="582">
        <f>C27</f>
        <v>0</v>
      </c>
      <c r="E201" s="582"/>
      <c r="F201" s="582"/>
      <c r="G201" s="582"/>
      <c r="H201" s="583"/>
      <c r="J201" s="128"/>
      <c r="K201" s="128"/>
      <c r="L201" s="128"/>
    </row>
    <row r="202" spans="2:12" s="124" customFormat="1" ht="33" customHeight="1" x14ac:dyDescent="0.25">
      <c r="B202" s="580" t="s">
        <v>24</v>
      </c>
      <c r="C202" s="581"/>
      <c r="D202" s="578"/>
      <c r="E202" s="578"/>
      <c r="F202" s="578"/>
      <c r="G202" s="578"/>
      <c r="H202" s="579"/>
      <c r="J202" s="128"/>
      <c r="K202" s="128"/>
      <c r="L202" s="128"/>
    </row>
    <row r="203" spans="2:12" s="124" customFormat="1" ht="33" customHeight="1" x14ac:dyDescent="0.25">
      <c r="B203" s="580" t="s">
        <v>25</v>
      </c>
      <c r="C203" s="581"/>
      <c r="D203" s="578"/>
      <c r="E203" s="578"/>
      <c r="F203" s="578"/>
      <c r="G203" s="578"/>
      <c r="H203" s="579"/>
      <c r="J203" s="128"/>
      <c r="K203" s="128"/>
      <c r="L203" s="128"/>
    </row>
    <row r="204" spans="2:12" s="124" customFormat="1" ht="33" customHeight="1" x14ac:dyDescent="0.25">
      <c r="B204" s="580" t="s">
        <v>26</v>
      </c>
      <c r="C204" s="581"/>
      <c r="D204" s="578"/>
      <c r="E204" s="578"/>
      <c r="F204" s="578"/>
      <c r="G204" s="578"/>
      <c r="H204" s="579"/>
      <c r="J204" s="128"/>
      <c r="K204" s="128"/>
      <c r="L204" s="128"/>
    </row>
    <row r="205" spans="2:12" s="124" customFormat="1" ht="33" customHeight="1" x14ac:dyDescent="0.25">
      <c r="B205" s="580" t="s">
        <v>27</v>
      </c>
      <c r="C205" s="581"/>
      <c r="D205" s="578"/>
      <c r="E205" s="578"/>
      <c r="F205" s="578"/>
      <c r="G205" s="578"/>
      <c r="H205" s="579"/>
      <c r="J205" s="128"/>
      <c r="K205" s="128"/>
      <c r="L205" s="128"/>
    </row>
    <row r="206" spans="2:12" s="124" customFormat="1" ht="28.5" customHeight="1" x14ac:dyDescent="0.25">
      <c r="B206" s="573" t="s">
        <v>21</v>
      </c>
      <c r="C206" s="574"/>
      <c r="D206" s="168" t="s">
        <v>28</v>
      </c>
      <c r="E206" s="169" t="s">
        <v>29</v>
      </c>
      <c r="F206" s="169" t="s">
        <v>30</v>
      </c>
      <c r="G206" s="169" t="s">
        <v>31</v>
      </c>
      <c r="H206" s="168" t="s">
        <v>78</v>
      </c>
      <c r="I206" s="128"/>
      <c r="J206" s="129"/>
      <c r="K206" s="128"/>
      <c r="L206" s="128"/>
    </row>
    <row r="207" spans="2:12" s="124" customFormat="1" ht="23.25" x14ac:dyDescent="0.25">
      <c r="B207" s="575">
        <f>B27</f>
        <v>0</v>
      </c>
      <c r="C207" s="576"/>
      <c r="D207" s="143">
        <v>0</v>
      </c>
      <c r="E207" s="140">
        <v>0</v>
      </c>
      <c r="F207" s="140">
        <v>0</v>
      </c>
      <c r="G207" s="141">
        <v>0</v>
      </c>
      <c r="H207" s="142">
        <f>SUM(D207*E207*F207)*B207+G207</f>
        <v>0</v>
      </c>
      <c r="J207" s="167"/>
      <c r="K207" s="128"/>
      <c r="L207" s="128"/>
    </row>
    <row r="208" spans="2:12" s="124" customFormat="1" ht="23.25" x14ac:dyDescent="0.25">
      <c r="B208" s="171" t="s">
        <v>32</v>
      </c>
      <c r="C208" s="577"/>
      <c r="D208" s="578"/>
      <c r="E208" s="578"/>
      <c r="F208" s="578"/>
      <c r="G208" s="578"/>
      <c r="H208" s="579"/>
      <c r="J208" s="128"/>
      <c r="K208" s="128"/>
      <c r="L208" s="128"/>
    </row>
    <row r="209" spans="2:12" s="124" customFormat="1" ht="23.25" x14ac:dyDescent="0.25">
      <c r="B209" s="150"/>
      <c r="C209" s="157"/>
      <c r="D209" s="157"/>
      <c r="E209" s="157"/>
      <c r="F209" s="157"/>
      <c r="G209" s="157"/>
      <c r="H209" s="157"/>
      <c r="J209" s="128"/>
      <c r="K209" s="128"/>
      <c r="L209" s="128"/>
    </row>
    <row r="210" spans="2:12" s="124" customFormat="1" ht="23.25" x14ac:dyDescent="0.25">
      <c r="B210" s="150"/>
      <c r="C210" s="157"/>
      <c r="D210" s="157"/>
      <c r="E210" s="157"/>
      <c r="F210" s="157"/>
      <c r="G210" s="157"/>
      <c r="H210" s="157"/>
      <c r="J210" s="128"/>
      <c r="K210" s="128"/>
      <c r="L210" s="128"/>
    </row>
    <row r="211" spans="2:12" s="124" customFormat="1" ht="42" customHeight="1" x14ac:dyDescent="0.25">
      <c r="B211" s="587" t="s">
        <v>232</v>
      </c>
      <c r="C211" s="588"/>
      <c r="D211" s="578"/>
      <c r="E211" s="578"/>
      <c r="F211" s="578"/>
      <c r="G211" s="578"/>
      <c r="H211" s="579"/>
      <c r="J211" s="128"/>
      <c r="K211" s="128"/>
      <c r="L211" s="128"/>
    </row>
    <row r="212" spans="2:12" s="124" customFormat="1" ht="33" customHeight="1" x14ac:dyDescent="0.25">
      <c r="B212" s="587" t="s">
        <v>23</v>
      </c>
      <c r="C212" s="588"/>
      <c r="D212" s="582">
        <f>C28</f>
        <v>0</v>
      </c>
      <c r="E212" s="582"/>
      <c r="F212" s="582"/>
      <c r="G212" s="582"/>
      <c r="H212" s="583"/>
      <c r="J212" s="128"/>
      <c r="K212" s="128"/>
      <c r="L212" s="128"/>
    </row>
    <row r="213" spans="2:12" s="124" customFormat="1" ht="33" customHeight="1" x14ac:dyDescent="0.25">
      <c r="B213" s="587" t="s">
        <v>24</v>
      </c>
      <c r="C213" s="588"/>
      <c r="D213" s="578"/>
      <c r="E213" s="578"/>
      <c r="F213" s="578"/>
      <c r="G213" s="578"/>
      <c r="H213" s="579"/>
      <c r="J213" s="128"/>
      <c r="K213" s="128"/>
      <c r="L213" s="128"/>
    </row>
    <row r="214" spans="2:12" s="124" customFormat="1" ht="33" customHeight="1" x14ac:dyDescent="0.25">
      <c r="B214" s="587" t="s">
        <v>25</v>
      </c>
      <c r="C214" s="588"/>
      <c r="D214" s="578"/>
      <c r="E214" s="578"/>
      <c r="F214" s="578"/>
      <c r="G214" s="578"/>
      <c r="H214" s="579"/>
      <c r="J214" s="128"/>
      <c r="K214" s="128"/>
      <c r="L214" s="128"/>
    </row>
    <row r="215" spans="2:12" s="124" customFormat="1" ht="33" customHeight="1" x14ac:dyDescent="0.25">
      <c r="B215" s="587" t="s">
        <v>26</v>
      </c>
      <c r="C215" s="588"/>
      <c r="D215" s="578"/>
      <c r="E215" s="578"/>
      <c r="F215" s="578"/>
      <c r="G215" s="578"/>
      <c r="H215" s="579"/>
      <c r="J215" s="128"/>
      <c r="K215" s="128"/>
      <c r="L215" s="128"/>
    </row>
    <row r="216" spans="2:12" s="124" customFormat="1" ht="33" customHeight="1" x14ac:dyDescent="0.25">
      <c r="B216" s="587" t="s">
        <v>27</v>
      </c>
      <c r="C216" s="588"/>
      <c r="D216" s="578"/>
      <c r="E216" s="578"/>
      <c r="F216" s="578"/>
      <c r="G216" s="578"/>
      <c r="H216" s="579"/>
      <c r="J216" s="128"/>
      <c r="K216" s="128"/>
      <c r="L216" s="128"/>
    </row>
    <row r="217" spans="2:12" s="124" customFormat="1" ht="28.5" customHeight="1" x14ac:dyDescent="0.25">
      <c r="B217" s="589" t="s">
        <v>21</v>
      </c>
      <c r="C217" s="590"/>
      <c r="D217" s="168" t="s">
        <v>28</v>
      </c>
      <c r="E217" s="169" t="s">
        <v>29</v>
      </c>
      <c r="F217" s="169" t="s">
        <v>30</v>
      </c>
      <c r="G217" s="169" t="s">
        <v>31</v>
      </c>
      <c r="H217" s="168" t="s">
        <v>78</v>
      </c>
      <c r="I217" s="128"/>
      <c r="J217" s="129"/>
      <c r="K217" s="128"/>
      <c r="L217" s="128"/>
    </row>
    <row r="218" spans="2:12" s="124" customFormat="1" ht="23.25" x14ac:dyDescent="0.25">
      <c r="B218" s="575">
        <f>B28</f>
        <v>0</v>
      </c>
      <c r="C218" s="576"/>
      <c r="D218" s="143">
        <v>0</v>
      </c>
      <c r="E218" s="140">
        <v>0</v>
      </c>
      <c r="F218" s="140">
        <v>0</v>
      </c>
      <c r="G218" s="141">
        <v>0</v>
      </c>
      <c r="H218" s="142">
        <f>SUM(D218*E218*F218)*B218+G218</f>
        <v>0</v>
      </c>
      <c r="J218" s="167"/>
      <c r="K218" s="128"/>
      <c r="L218" s="128"/>
    </row>
    <row r="219" spans="2:12" s="124" customFormat="1" ht="23.25" x14ac:dyDescent="0.25">
      <c r="B219" s="171" t="s">
        <v>32</v>
      </c>
      <c r="C219" s="577"/>
      <c r="D219" s="578"/>
      <c r="E219" s="578"/>
      <c r="F219" s="578"/>
      <c r="G219" s="578"/>
      <c r="H219" s="579"/>
      <c r="J219" s="128"/>
      <c r="K219" s="128"/>
      <c r="L219" s="128"/>
    </row>
    <row r="220" spans="2:12" s="124" customFormat="1" ht="23.25" x14ac:dyDescent="0.25">
      <c r="B220" s="150"/>
      <c r="C220" s="157"/>
      <c r="D220" s="157"/>
      <c r="E220" s="157"/>
      <c r="F220" s="157"/>
      <c r="G220" s="157"/>
      <c r="H220" s="157"/>
      <c r="J220" s="128"/>
      <c r="K220" s="128"/>
      <c r="L220" s="128"/>
    </row>
    <row r="221" spans="2:12" s="124" customFormat="1" ht="23.25" x14ac:dyDescent="0.25">
      <c r="B221" s="150"/>
      <c r="C221" s="157"/>
      <c r="D221" s="157"/>
      <c r="E221" s="157"/>
      <c r="F221" s="157"/>
      <c r="G221" s="157"/>
      <c r="H221" s="157"/>
      <c r="J221" s="128"/>
      <c r="K221" s="128"/>
      <c r="L221" s="128"/>
    </row>
    <row r="222" spans="2:12" s="124" customFormat="1" ht="42" customHeight="1" x14ac:dyDescent="0.25">
      <c r="B222" s="587" t="s">
        <v>203</v>
      </c>
      <c r="C222" s="588"/>
      <c r="D222" s="578"/>
      <c r="E222" s="578"/>
      <c r="F222" s="578"/>
      <c r="G222" s="578"/>
      <c r="H222" s="579"/>
      <c r="J222" s="128"/>
      <c r="K222" s="128"/>
      <c r="L222" s="128"/>
    </row>
    <row r="223" spans="2:12" s="124" customFormat="1" ht="33" customHeight="1" x14ac:dyDescent="0.25">
      <c r="B223" s="587" t="s">
        <v>23</v>
      </c>
      <c r="C223" s="588"/>
      <c r="D223" s="582">
        <f>C29</f>
        <v>0</v>
      </c>
      <c r="E223" s="582"/>
      <c r="F223" s="582"/>
      <c r="G223" s="582"/>
      <c r="H223" s="583"/>
      <c r="J223" s="128"/>
      <c r="K223" s="128"/>
      <c r="L223" s="128"/>
    </row>
    <row r="224" spans="2:12" s="124" customFormat="1" ht="33" customHeight="1" x14ac:dyDescent="0.25">
      <c r="B224" s="587" t="s">
        <v>24</v>
      </c>
      <c r="C224" s="588"/>
      <c r="D224" s="578"/>
      <c r="E224" s="578"/>
      <c r="F224" s="578"/>
      <c r="G224" s="578"/>
      <c r="H224" s="579"/>
      <c r="J224" s="128"/>
      <c r="K224" s="128"/>
      <c r="L224" s="128"/>
    </row>
    <row r="225" spans="2:12" s="124" customFormat="1" ht="33" customHeight="1" x14ac:dyDescent="0.25">
      <c r="B225" s="587" t="s">
        <v>25</v>
      </c>
      <c r="C225" s="588"/>
      <c r="D225" s="578"/>
      <c r="E225" s="578"/>
      <c r="F225" s="578"/>
      <c r="G225" s="578"/>
      <c r="H225" s="579"/>
      <c r="J225" s="128"/>
      <c r="K225" s="128"/>
      <c r="L225" s="128"/>
    </row>
    <row r="226" spans="2:12" s="124" customFormat="1" ht="33" customHeight="1" x14ac:dyDescent="0.25">
      <c r="B226" s="587" t="s">
        <v>26</v>
      </c>
      <c r="C226" s="588"/>
      <c r="D226" s="578"/>
      <c r="E226" s="578"/>
      <c r="F226" s="578"/>
      <c r="G226" s="578"/>
      <c r="H226" s="579"/>
      <c r="J226" s="128"/>
      <c r="K226" s="128"/>
      <c r="L226" s="128"/>
    </row>
    <row r="227" spans="2:12" s="124" customFormat="1" ht="33" customHeight="1" x14ac:dyDescent="0.25">
      <c r="B227" s="587" t="s">
        <v>27</v>
      </c>
      <c r="C227" s="588"/>
      <c r="D227" s="578"/>
      <c r="E227" s="578"/>
      <c r="F227" s="578"/>
      <c r="G227" s="578"/>
      <c r="H227" s="579"/>
      <c r="J227" s="128"/>
      <c r="K227" s="128"/>
      <c r="L227" s="128"/>
    </row>
    <row r="228" spans="2:12" s="124" customFormat="1" ht="28.5" customHeight="1" x14ac:dyDescent="0.25">
      <c r="B228" s="589" t="s">
        <v>21</v>
      </c>
      <c r="C228" s="590"/>
      <c r="D228" s="168" t="s">
        <v>28</v>
      </c>
      <c r="E228" s="169" t="s">
        <v>29</v>
      </c>
      <c r="F228" s="169" t="s">
        <v>30</v>
      </c>
      <c r="G228" s="169" t="s">
        <v>31</v>
      </c>
      <c r="H228" s="168" t="s">
        <v>78</v>
      </c>
      <c r="I228" s="128"/>
      <c r="J228" s="129"/>
      <c r="K228" s="128"/>
      <c r="L228" s="128"/>
    </row>
    <row r="229" spans="2:12" s="124" customFormat="1" ht="23.25" x14ac:dyDescent="0.25">
      <c r="B229" s="575">
        <f>B29</f>
        <v>0</v>
      </c>
      <c r="C229" s="576"/>
      <c r="D229" s="143">
        <v>0</v>
      </c>
      <c r="E229" s="140">
        <v>0</v>
      </c>
      <c r="F229" s="140">
        <v>0</v>
      </c>
      <c r="G229" s="141">
        <v>0</v>
      </c>
      <c r="H229" s="142">
        <f>SUM(D229*E229*F229)*B229+G229</f>
        <v>0</v>
      </c>
      <c r="J229" s="167"/>
      <c r="K229" s="128"/>
      <c r="L229" s="128"/>
    </row>
    <row r="230" spans="2:12" s="124" customFormat="1" ht="34.5" customHeight="1" x14ac:dyDescent="0.25">
      <c r="B230" s="171" t="s">
        <v>32</v>
      </c>
      <c r="C230" s="577"/>
      <c r="D230" s="578"/>
      <c r="E230" s="578"/>
      <c r="F230" s="578"/>
      <c r="G230" s="578"/>
      <c r="H230" s="579"/>
      <c r="J230" s="128"/>
      <c r="K230" s="128"/>
      <c r="L230" s="128"/>
    </row>
    <row r="231" spans="2:12" s="124" customFormat="1" ht="23.25" x14ac:dyDescent="0.25">
      <c r="B231" s="150"/>
      <c r="C231" s="157"/>
      <c r="D231" s="157"/>
      <c r="E231" s="157"/>
      <c r="F231" s="157"/>
      <c r="G231" s="157"/>
      <c r="H231" s="157"/>
      <c r="J231" s="128"/>
      <c r="K231" s="128"/>
      <c r="L231" s="128"/>
    </row>
    <row r="232" spans="2:12" s="124" customFormat="1" ht="23.25" x14ac:dyDescent="0.25">
      <c r="B232" s="150"/>
      <c r="C232" s="157"/>
      <c r="D232" s="157"/>
      <c r="E232" s="157"/>
      <c r="F232" s="157"/>
      <c r="G232" s="157"/>
      <c r="H232" s="157"/>
      <c r="J232" s="128"/>
      <c r="K232" s="128"/>
      <c r="L232" s="128"/>
    </row>
    <row r="233" spans="2:12" s="124" customFormat="1" ht="42" customHeight="1" x14ac:dyDescent="0.25">
      <c r="B233" s="580" t="s">
        <v>204</v>
      </c>
      <c r="C233" s="581"/>
      <c r="D233" s="578"/>
      <c r="E233" s="578"/>
      <c r="F233" s="578"/>
      <c r="G233" s="578"/>
      <c r="H233" s="579"/>
      <c r="J233" s="128"/>
      <c r="K233" s="128"/>
      <c r="L233" s="128"/>
    </row>
    <row r="234" spans="2:12" s="124" customFormat="1" ht="33" customHeight="1" x14ac:dyDescent="0.25">
      <c r="B234" s="580" t="s">
        <v>23</v>
      </c>
      <c r="C234" s="581"/>
      <c r="D234" s="582">
        <f>C30</f>
        <v>0</v>
      </c>
      <c r="E234" s="582"/>
      <c r="F234" s="582"/>
      <c r="G234" s="582"/>
      <c r="H234" s="583"/>
      <c r="J234" s="128"/>
      <c r="K234" s="128"/>
      <c r="L234" s="128"/>
    </row>
    <row r="235" spans="2:12" s="124" customFormat="1" ht="33" customHeight="1" x14ac:dyDescent="0.25">
      <c r="B235" s="580" t="s">
        <v>24</v>
      </c>
      <c r="C235" s="581"/>
      <c r="D235" s="586"/>
      <c r="E235" s="586"/>
      <c r="F235" s="586"/>
      <c r="G235" s="586"/>
      <c r="H235" s="586"/>
      <c r="J235" s="128"/>
      <c r="K235" s="128"/>
      <c r="L235" s="128"/>
    </row>
    <row r="236" spans="2:12" s="124" customFormat="1" ht="33" customHeight="1" x14ac:dyDescent="0.25">
      <c r="B236" s="580" t="s">
        <v>25</v>
      </c>
      <c r="C236" s="581"/>
      <c r="D236" s="578"/>
      <c r="E236" s="578"/>
      <c r="F236" s="578"/>
      <c r="G236" s="578"/>
      <c r="H236" s="579"/>
      <c r="J236" s="128"/>
      <c r="K236" s="128"/>
      <c r="L236" s="128"/>
    </row>
    <row r="237" spans="2:12" s="124" customFormat="1" ht="33" customHeight="1" x14ac:dyDescent="0.25">
      <c r="B237" s="580" t="s">
        <v>26</v>
      </c>
      <c r="C237" s="581"/>
      <c r="D237" s="578"/>
      <c r="E237" s="578"/>
      <c r="F237" s="578"/>
      <c r="G237" s="578"/>
      <c r="H237" s="579"/>
      <c r="J237" s="128"/>
      <c r="K237" s="128"/>
      <c r="L237" s="128"/>
    </row>
    <row r="238" spans="2:12" s="124" customFormat="1" ht="33" customHeight="1" x14ac:dyDescent="0.25">
      <c r="B238" s="580" t="s">
        <v>27</v>
      </c>
      <c r="C238" s="581"/>
      <c r="D238" s="578"/>
      <c r="E238" s="578"/>
      <c r="F238" s="578"/>
      <c r="G238" s="578"/>
      <c r="H238" s="579"/>
      <c r="J238" s="128"/>
      <c r="K238" s="128"/>
      <c r="L238" s="128"/>
    </row>
    <row r="239" spans="2:12" s="124" customFormat="1" ht="28.5" customHeight="1" x14ac:dyDescent="0.25">
      <c r="B239" s="573" t="s">
        <v>21</v>
      </c>
      <c r="C239" s="574"/>
      <c r="D239" s="168" t="s">
        <v>28</v>
      </c>
      <c r="E239" s="169" t="s">
        <v>29</v>
      </c>
      <c r="F239" s="169" t="s">
        <v>30</v>
      </c>
      <c r="G239" s="169" t="s">
        <v>31</v>
      </c>
      <c r="H239" s="168" t="s">
        <v>78</v>
      </c>
      <c r="I239" s="128"/>
      <c r="J239" s="129"/>
      <c r="K239" s="128"/>
      <c r="L239" s="128"/>
    </row>
    <row r="240" spans="2:12" s="124" customFormat="1" ht="23.25" x14ac:dyDescent="0.25">
      <c r="B240" s="575">
        <f>B30</f>
        <v>0</v>
      </c>
      <c r="C240" s="576"/>
      <c r="D240" s="143">
        <v>0</v>
      </c>
      <c r="E240" s="140">
        <v>0</v>
      </c>
      <c r="F240" s="140">
        <v>0</v>
      </c>
      <c r="G240" s="141">
        <v>0</v>
      </c>
      <c r="H240" s="142">
        <f>SUM(D240*E240*F240)*B240+G240</f>
        <v>0</v>
      </c>
      <c r="J240" s="167"/>
      <c r="K240" s="128"/>
      <c r="L240" s="128"/>
    </row>
    <row r="241" spans="2:12" s="124" customFormat="1" ht="23.25" x14ac:dyDescent="0.25">
      <c r="B241" s="171" t="s">
        <v>32</v>
      </c>
      <c r="C241" s="577"/>
      <c r="D241" s="578"/>
      <c r="E241" s="578"/>
      <c r="F241" s="578"/>
      <c r="G241" s="578"/>
      <c r="H241" s="579"/>
      <c r="J241" s="128"/>
      <c r="K241" s="128"/>
      <c r="L241" s="128"/>
    </row>
    <row r="242" spans="2:12" s="124" customFormat="1" ht="23.25" x14ac:dyDescent="0.25">
      <c r="B242" s="150"/>
      <c r="C242" s="157"/>
      <c r="D242" s="157"/>
      <c r="E242" s="157"/>
      <c r="F242" s="157"/>
      <c r="G242" s="157"/>
      <c r="H242" s="157"/>
      <c r="J242" s="128"/>
      <c r="K242" s="128"/>
      <c r="L242" s="128"/>
    </row>
    <row r="243" spans="2:12" s="124" customFormat="1" ht="23.25" x14ac:dyDescent="0.25">
      <c r="B243" s="150"/>
      <c r="C243" s="157"/>
      <c r="D243" s="157"/>
      <c r="E243" s="157"/>
      <c r="F243" s="157"/>
      <c r="G243" s="157"/>
      <c r="H243" s="157"/>
      <c r="J243" s="128"/>
      <c r="K243" s="128"/>
      <c r="L243" s="128"/>
    </row>
    <row r="244" spans="2:12" s="124" customFormat="1" ht="42" customHeight="1" x14ac:dyDescent="0.25">
      <c r="B244" s="580" t="s">
        <v>205</v>
      </c>
      <c r="C244" s="581"/>
      <c r="D244" s="578"/>
      <c r="E244" s="578"/>
      <c r="F244" s="578"/>
      <c r="G244" s="578"/>
      <c r="H244" s="579"/>
      <c r="J244" s="128"/>
      <c r="K244" s="128"/>
      <c r="L244" s="128"/>
    </row>
    <row r="245" spans="2:12" s="124" customFormat="1" ht="33" customHeight="1" x14ac:dyDescent="0.25">
      <c r="B245" s="580" t="s">
        <v>23</v>
      </c>
      <c r="C245" s="581"/>
      <c r="D245" s="582">
        <f>C31</f>
        <v>0</v>
      </c>
      <c r="E245" s="582"/>
      <c r="F245" s="582"/>
      <c r="G245" s="582"/>
      <c r="H245" s="583"/>
      <c r="J245" s="128"/>
      <c r="K245" s="128"/>
      <c r="L245" s="128"/>
    </row>
    <row r="246" spans="2:12" s="124" customFormat="1" ht="33" customHeight="1" x14ac:dyDescent="0.25">
      <c r="B246" s="580" t="s">
        <v>24</v>
      </c>
      <c r="C246" s="581"/>
      <c r="D246" s="578"/>
      <c r="E246" s="578"/>
      <c r="F246" s="578"/>
      <c r="G246" s="578"/>
      <c r="H246" s="579"/>
      <c r="J246" s="128"/>
      <c r="K246" s="128"/>
      <c r="L246" s="128"/>
    </row>
    <row r="247" spans="2:12" s="124" customFormat="1" ht="33" customHeight="1" x14ac:dyDescent="0.25">
      <c r="B247" s="580" t="s">
        <v>25</v>
      </c>
      <c r="C247" s="581"/>
      <c r="D247" s="578"/>
      <c r="E247" s="578"/>
      <c r="F247" s="578"/>
      <c r="G247" s="578"/>
      <c r="H247" s="579"/>
      <c r="J247" s="128"/>
      <c r="K247" s="128"/>
      <c r="L247" s="128"/>
    </row>
    <row r="248" spans="2:12" s="124" customFormat="1" ht="33" customHeight="1" x14ac:dyDescent="0.25">
      <c r="B248" s="580" t="s">
        <v>26</v>
      </c>
      <c r="C248" s="581"/>
      <c r="D248" s="578"/>
      <c r="E248" s="578"/>
      <c r="F248" s="578"/>
      <c r="G248" s="578"/>
      <c r="H248" s="579"/>
      <c r="J248" s="128"/>
      <c r="K248" s="128"/>
      <c r="L248" s="128"/>
    </row>
    <row r="249" spans="2:12" s="124" customFormat="1" ht="33" customHeight="1" x14ac:dyDescent="0.25">
      <c r="B249" s="580" t="s">
        <v>27</v>
      </c>
      <c r="C249" s="581"/>
      <c r="D249" s="578"/>
      <c r="E249" s="578"/>
      <c r="F249" s="578"/>
      <c r="G249" s="578"/>
      <c r="H249" s="579"/>
      <c r="J249" s="128"/>
      <c r="K249" s="128"/>
      <c r="L249" s="128"/>
    </row>
    <row r="250" spans="2:12" s="124" customFormat="1" ht="28.5" customHeight="1" x14ac:dyDescent="0.25">
      <c r="B250" s="573" t="s">
        <v>21</v>
      </c>
      <c r="C250" s="574"/>
      <c r="D250" s="168" t="s">
        <v>28</v>
      </c>
      <c r="E250" s="169" t="s">
        <v>29</v>
      </c>
      <c r="F250" s="169" t="s">
        <v>30</v>
      </c>
      <c r="G250" s="169" t="s">
        <v>31</v>
      </c>
      <c r="H250" s="168" t="s">
        <v>78</v>
      </c>
      <c r="I250" s="128"/>
      <c r="J250" s="129"/>
      <c r="K250" s="128"/>
      <c r="L250" s="128"/>
    </row>
    <row r="251" spans="2:12" s="124" customFormat="1" ht="23.25" x14ac:dyDescent="0.25">
      <c r="B251" s="575">
        <f>B31</f>
        <v>0</v>
      </c>
      <c r="C251" s="576"/>
      <c r="D251" s="143">
        <v>0</v>
      </c>
      <c r="E251" s="140">
        <v>0</v>
      </c>
      <c r="F251" s="140">
        <v>0</v>
      </c>
      <c r="G251" s="141">
        <v>0</v>
      </c>
      <c r="H251" s="142">
        <f>SUM(D251*E251*F251)*B251+G251</f>
        <v>0</v>
      </c>
      <c r="J251" s="167"/>
      <c r="K251" s="128"/>
      <c r="L251" s="128"/>
    </row>
    <row r="252" spans="2:12" s="124" customFormat="1" ht="23.25" x14ac:dyDescent="0.25">
      <c r="B252" s="171" t="s">
        <v>32</v>
      </c>
      <c r="C252" s="577"/>
      <c r="D252" s="578"/>
      <c r="E252" s="578"/>
      <c r="F252" s="578"/>
      <c r="G252" s="578"/>
      <c r="H252" s="579"/>
      <c r="J252" s="128"/>
      <c r="K252" s="128"/>
      <c r="L252" s="128"/>
    </row>
    <row r="253" spans="2:12" s="124" customFormat="1" ht="23.25" x14ac:dyDescent="0.25">
      <c r="B253" s="150"/>
      <c r="C253" s="157"/>
      <c r="D253" s="157"/>
      <c r="E253" s="157"/>
      <c r="F253" s="157"/>
      <c r="G253" s="157"/>
      <c r="H253" s="157"/>
      <c r="J253" s="128"/>
      <c r="K253" s="128"/>
      <c r="L253" s="128"/>
    </row>
    <row r="254" spans="2:12" s="124" customFormat="1" ht="23.25" x14ac:dyDescent="0.25">
      <c r="B254" s="150"/>
      <c r="C254" s="157"/>
      <c r="D254" s="157"/>
      <c r="E254" s="157"/>
      <c r="F254" s="157"/>
      <c r="G254" s="157"/>
      <c r="H254" s="157"/>
      <c r="J254" s="128"/>
      <c r="K254" s="128"/>
      <c r="L254" s="128"/>
    </row>
    <row r="255" spans="2:12" s="124" customFormat="1" ht="42" customHeight="1" x14ac:dyDescent="0.25">
      <c r="B255" s="580" t="s">
        <v>206</v>
      </c>
      <c r="C255" s="581"/>
      <c r="D255" s="578"/>
      <c r="E255" s="578"/>
      <c r="F255" s="578"/>
      <c r="G255" s="578"/>
      <c r="H255" s="579"/>
      <c r="J255" s="128"/>
      <c r="K255" s="128"/>
      <c r="L255" s="128"/>
    </row>
    <row r="256" spans="2:12" s="124" customFormat="1" ht="33" customHeight="1" x14ac:dyDescent="0.25">
      <c r="B256" s="580" t="s">
        <v>23</v>
      </c>
      <c r="C256" s="581"/>
      <c r="D256" s="582">
        <f>C32</f>
        <v>0</v>
      </c>
      <c r="E256" s="582"/>
      <c r="F256" s="582"/>
      <c r="G256" s="582"/>
      <c r="H256" s="583"/>
      <c r="J256" s="128"/>
      <c r="K256" s="128"/>
      <c r="L256" s="128"/>
    </row>
    <row r="257" spans="2:12" s="124" customFormat="1" ht="33" customHeight="1" x14ac:dyDescent="0.25">
      <c r="B257" s="580" t="s">
        <v>24</v>
      </c>
      <c r="C257" s="581"/>
      <c r="D257" s="578"/>
      <c r="E257" s="578"/>
      <c r="F257" s="578"/>
      <c r="G257" s="578"/>
      <c r="H257" s="579"/>
      <c r="J257" s="128"/>
      <c r="K257" s="128"/>
      <c r="L257" s="128"/>
    </row>
    <row r="258" spans="2:12" s="124" customFormat="1" ht="33" customHeight="1" x14ac:dyDescent="0.25">
      <c r="B258" s="580" t="s">
        <v>25</v>
      </c>
      <c r="C258" s="581"/>
      <c r="D258" s="578"/>
      <c r="E258" s="578"/>
      <c r="F258" s="578"/>
      <c r="G258" s="578"/>
      <c r="H258" s="579"/>
      <c r="J258" s="128"/>
      <c r="K258" s="128"/>
      <c r="L258" s="128"/>
    </row>
    <row r="259" spans="2:12" s="124" customFormat="1" ht="33" customHeight="1" x14ac:dyDescent="0.25">
      <c r="B259" s="580" t="s">
        <v>26</v>
      </c>
      <c r="C259" s="581"/>
      <c r="D259" s="578"/>
      <c r="E259" s="578"/>
      <c r="F259" s="578"/>
      <c r="G259" s="578"/>
      <c r="H259" s="579"/>
      <c r="J259" s="128"/>
      <c r="K259" s="128"/>
      <c r="L259" s="128"/>
    </row>
    <row r="260" spans="2:12" s="124" customFormat="1" ht="33" customHeight="1" x14ac:dyDescent="0.25">
      <c r="B260" s="580" t="s">
        <v>27</v>
      </c>
      <c r="C260" s="581"/>
      <c r="D260" s="578"/>
      <c r="E260" s="578"/>
      <c r="F260" s="578"/>
      <c r="G260" s="578"/>
      <c r="H260" s="579"/>
      <c r="J260" s="128"/>
      <c r="K260" s="128"/>
      <c r="L260" s="128"/>
    </row>
    <row r="261" spans="2:12" s="124" customFormat="1" ht="28.5" customHeight="1" x14ac:dyDescent="0.25">
      <c r="B261" s="573" t="s">
        <v>21</v>
      </c>
      <c r="C261" s="574"/>
      <c r="D261" s="168" t="s">
        <v>28</v>
      </c>
      <c r="E261" s="169" t="s">
        <v>29</v>
      </c>
      <c r="F261" s="169" t="s">
        <v>30</v>
      </c>
      <c r="G261" s="169" t="s">
        <v>31</v>
      </c>
      <c r="H261" s="168" t="s">
        <v>78</v>
      </c>
      <c r="I261" s="128"/>
      <c r="J261" s="129"/>
      <c r="K261" s="128"/>
      <c r="L261" s="128"/>
    </row>
    <row r="262" spans="2:12" s="124" customFormat="1" ht="23.25" x14ac:dyDescent="0.25">
      <c r="B262" s="575">
        <f>B32</f>
        <v>0</v>
      </c>
      <c r="C262" s="576"/>
      <c r="D262" s="143">
        <v>0</v>
      </c>
      <c r="E262" s="140">
        <v>0</v>
      </c>
      <c r="F262" s="140">
        <v>0</v>
      </c>
      <c r="G262" s="141">
        <v>0</v>
      </c>
      <c r="H262" s="142">
        <f>SUM(D262*E262*F262)*B262+G262</f>
        <v>0</v>
      </c>
      <c r="J262" s="167"/>
      <c r="K262" s="128"/>
      <c r="L262" s="128"/>
    </row>
    <row r="263" spans="2:12" s="124" customFormat="1" ht="23.25" x14ac:dyDescent="0.25">
      <c r="B263" s="171" t="s">
        <v>32</v>
      </c>
      <c r="C263" s="577"/>
      <c r="D263" s="578"/>
      <c r="E263" s="578"/>
      <c r="F263" s="578"/>
      <c r="G263" s="578"/>
      <c r="H263" s="579"/>
      <c r="J263" s="128"/>
      <c r="K263" s="128"/>
      <c r="L263" s="128"/>
    </row>
    <row r="264" spans="2:12" s="124" customFormat="1" ht="23.25" x14ac:dyDescent="0.25">
      <c r="B264" s="150"/>
      <c r="C264" s="157"/>
      <c r="D264" s="157"/>
      <c r="E264" s="157"/>
      <c r="F264" s="157"/>
      <c r="G264" s="157"/>
      <c r="H264" s="157"/>
      <c r="J264" s="128"/>
      <c r="K264" s="128"/>
      <c r="L264" s="128"/>
    </row>
    <row r="265" spans="2:12" s="124" customFormat="1" ht="23.25" x14ac:dyDescent="0.25">
      <c r="B265" s="150"/>
      <c r="C265" s="157"/>
      <c r="D265" s="157"/>
      <c r="E265" s="157"/>
      <c r="F265" s="157"/>
      <c r="G265" s="157"/>
      <c r="H265" s="157"/>
      <c r="J265" s="128"/>
      <c r="K265" s="128"/>
      <c r="L265" s="128"/>
    </row>
    <row r="266" spans="2:12" s="124" customFormat="1" ht="42" customHeight="1" x14ac:dyDescent="0.25">
      <c r="B266" s="580" t="s">
        <v>207</v>
      </c>
      <c r="C266" s="581"/>
      <c r="D266" s="578"/>
      <c r="E266" s="578"/>
      <c r="F266" s="578"/>
      <c r="G266" s="578"/>
      <c r="H266" s="579"/>
      <c r="J266" s="128"/>
      <c r="K266" s="128"/>
      <c r="L266" s="128"/>
    </row>
    <row r="267" spans="2:12" s="124" customFormat="1" ht="33" customHeight="1" x14ac:dyDescent="0.25">
      <c r="B267" s="580" t="s">
        <v>23</v>
      </c>
      <c r="C267" s="581"/>
      <c r="D267" s="582">
        <f>C33</f>
        <v>0</v>
      </c>
      <c r="E267" s="582"/>
      <c r="F267" s="582"/>
      <c r="G267" s="582"/>
      <c r="H267" s="583"/>
      <c r="J267" s="128"/>
      <c r="K267" s="128"/>
      <c r="L267" s="128"/>
    </row>
    <row r="268" spans="2:12" s="124" customFormat="1" ht="33" customHeight="1" x14ac:dyDescent="0.25">
      <c r="B268" s="580" t="s">
        <v>24</v>
      </c>
      <c r="C268" s="581"/>
      <c r="D268" s="578"/>
      <c r="E268" s="578"/>
      <c r="F268" s="578"/>
      <c r="G268" s="578"/>
      <c r="H268" s="579"/>
      <c r="J268" s="128"/>
      <c r="K268" s="128"/>
      <c r="L268" s="128"/>
    </row>
    <row r="269" spans="2:12" s="124" customFormat="1" ht="33" customHeight="1" x14ac:dyDescent="0.25">
      <c r="B269" s="580" t="s">
        <v>25</v>
      </c>
      <c r="C269" s="581"/>
      <c r="D269" s="578"/>
      <c r="E269" s="578"/>
      <c r="F269" s="578"/>
      <c r="G269" s="578"/>
      <c r="H269" s="579"/>
      <c r="J269" s="128"/>
      <c r="K269" s="128"/>
      <c r="L269" s="128"/>
    </row>
    <row r="270" spans="2:12" s="124" customFormat="1" ht="33" customHeight="1" x14ac:dyDescent="0.25">
      <c r="B270" s="580" t="s">
        <v>26</v>
      </c>
      <c r="C270" s="581"/>
      <c r="D270" s="578"/>
      <c r="E270" s="578"/>
      <c r="F270" s="578"/>
      <c r="G270" s="578"/>
      <c r="H270" s="579"/>
      <c r="J270" s="128"/>
      <c r="K270" s="128"/>
      <c r="L270" s="128"/>
    </row>
    <row r="271" spans="2:12" s="124" customFormat="1" ht="33" customHeight="1" x14ac:dyDescent="0.25">
      <c r="B271" s="580" t="s">
        <v>27</v>
      </c>
      <c r="C271" s="581"/>
      <c r="D271" s="578"/>
      <c r="E271" s="578"/>
      <c r="F271" s="578"/>
      <c r="G271" s="578"/>
      <c r="H271" s="579"/>
      <c r="J271" s="128"/>
      <c r="K271" s="128"/>
      <c r="L271" s="128"/>
    </row>
    <row r="272" spans="2:12" s="124" customFormat="1" ht="28.5" customHeight="1" x14ac:dyDescent="0.25">
      <c r="B272" s="573" t="s">
        <v>21</v>
      </c>
      <c r="C272" s="574"/>
      <c r="D272" s="168" t="s">
        <v>28</v>
      </c>
      <c r="E272" s="169" t="s">
        <v>29</v>
      </c>
      <c r="F272" s="169" t="s">
        <v>30</v>
      </c>
      <c r="G272" s="169" t="s">
        <v>31</v>
      </c>
      <c r="H272" s="168" t="s">
        <v>78</v>
      </c>
      <c r="I272" s="128"/>
      <c r="J272" s="129"/>
      <c r="K272" s="128"/>
      <c r="L272" s="128"/>
    </row>
    <row r="273" spans="2:12" s="124" customFormat="1" ht="23.25" x14ac:dyDescent="0.25">
      <c r="B273" s="575">
        <f>B33</f>
        <v>0</v>
      </c>
      <c r="C273" s="576"/>
      <c r="D273" s="143">
        <v>0</v>
      </c>
      <c r="E273" s="140">
        <v>0</v>
      </c>
      <c r="F273" s="140">
        <v>0</v>
      </c>
      <c r="G273" s="141">
        <v>0</v>
      </c>
      <c r="H273" s="142">
        <f>SUM(D273*E273*F273)*B273+G273</f>
        <v>0</v>
      </c>
      <c r="J273" s="167"/>
      <c r="K273" s="128"/>
      <c r="L273" s="128"/>
    </row>
    <row r="274" spans="2:12" s="124" customFormat="1" ht="23.25" x14ac:dyDescent="0.25">
      <c r="B274" s="171" t="s">
        <v>32</v>
      </c>
      <c r="C274" s="577"/>
      <c r="D274" s="578"/>
      <c r="E274" s="578"/>
      <c r="F274" s="578"/>
      <c r="G274" s="578"/>
      <c r="H274" s="579"/>
      <c r="J274" s="128"/>
      <c r="K274" s="128"/>
      <c r="L274" s="128"/>
    </row>
    <row r="275" spans="2:12" s="124" customFormat="1" ht="23.25" x14ac:dyDescent="0.25">
      <c r="B275" s="150"/>
      <c r="C275" s="157"/>
      <c r="D275" s="157"/>
      <c r="E275" s="157"/>
      <c r="F275" s="157"/>
      <c r="G275" s="157"/>
      <c r="H275" s="157"/>
      <c r="J275" s="128"/>
      <c r="K275" s="128"/>
      <c r="L275" s="128"/>
    </row>
    <row r="276" spans="2:12" s="124" customFormat="1" ht="23.25" x14ac:dyDescent="0.25">
      <c r="B276" s="150"/>
      <c r="C276" s="157"/>
      <c r="D276" s="157"/>
      <c r="E276" s="157"/>
      <c r="F276" s="157"/>
      <c r="G276" s="157"/>
      <c r="H276" s="157"/>
      <c r="J276" s="128"/>
      <c r="K276" s="128"/>
      <c r="L276" s="128"/>
    </row>
    <row r="277" spans="2:12" s="124" customFormat="1" ht="42" customHeight="1" x14ac:dyDescent="0.25">
      <c r="B277" s="580" t="s">
        <v>208</v>
      </c>
      <c r="C277" s="581"/>
      <c r="D277" s="578"/>
      <c r="E277" s="578"/>
      <c r="F277" s="578"/>
      <c r="G277" s="578"/>
      <c r="H277" s="579"/>
      <c r="J277" s="128"/>
      <c r="K277" s="128"/>
      <c r="L277" s="128"/>
    </row>
    <row r="278" spans="2:12" s="124" customFormat="1" ht="33" customHeight="1" x14ac:dyDescent="0.25">
      <c r="B278" s="580" t="s">
        <v>23</v>
      </c>
      <c r="C278" s="581"/>
      <c r="D278" s="582">
        <f>C34</f>
        <v>0</v>
      </c>
      <c r="E278" s="582"/>
      <c r="F278" s="582"/>
      <c r="G278" s="582"/>
      <c r="H278" s="583"/>
      <c r="J278" s="128"/>
      <c r="K278" s="128"/>
      <c r="L278" s="128"/>
    </row>
    <row r="279" spans="2:12" s="124" customFormat="1" ht="33" customHeight="1" x14ac:dyDescent="0.25">
      <c r="B279" s="580" t="s">
        <v>24</v>
      </c>
      <c r="C279" s="581"/>
      <c r="D279" s="578"/>
      <c r="E279" s="578"/>
      <c r="F279" s="578"/>
      <c r="G279" s="578"/>
      <c r="H279" s="579"/>
      <c r="J279" s="128"/>
      <c r="K279" s="128"/>
      <c r="L279" s="128"/>
    </row>
    <row r="280" spans="2:12" s="124" customFormat="1" ht="33" customHeight="1" x14ac:dyDescent="0.25">
      <c r="B280" s="580" t="s">
        <v>25</v>
      </c>
      <c r="C280" s="581"/>
      <c r="D280" s="578"/>
      <c r="E280" s="578"/>
      <c r="F280" s="578"/>
      <c r="G280" s="578"/>
      <c r="H280" s="579"/>
      <c r="J280" s="128"/>
      <c r="K280" s="128"/>
      <c r="L280" s="128"/>
    </row>
    <row r="281" spans="2:12" s="124" customFormat="1" ht="33" customHeight="1" x14ac:dyDescent="0.25">
      <c r="B281" s="580" t="s">
        <v>26</v>
      </c>
      <c r="C281" s="581"/>
      <c r="D281" s="578"/>
      <c r="E281" s="578"/>
      <c r="F281" s="578"/>
      <c r="G281" s="578"/>
      <c r="H281" s="579"/>
      <c r="J281" s="128"/>
      <c r="K281" s="128"/>
      <c r="L281" s="128"/>
    </row>
    <row r="282" spans="2:12" s="124" customFormat="1" ht="33" customHeight="1" x14ac:dyDescent="0.25">
      <c r="B282" s="580" t="s">
        <v>27</v>
      </c>
      <c r="C282" s="581"/>
      <c r="D282" s="578"/>
      <c r="E282" s="578"/>
      <c r="F282" s="578"/>
      <c r="G282" s="578"/>
      <c r="H282" s="579"/>
      <c r="J282" s="128"/>
      <c r="K282" s="128"/>
      <c r="L282" s="128"/>
    </row>
    <row r="283" spans="2:12" s="124" customFormat="1" ht="28.5" customHeight="1" x14ac:dyDescent="0.25">
      <c r="B283" s="573" t="s">
        <v>21</v>
      </c>
      <c r="C283" s="574"/>
      <c r="D283" s="168" t="s">
        <v>28</v>
      </c>
      <c r="E283" s="169" t="s">
        <v>29</v>
      </c>
      <c r="F283" s="169" t="s">
        <v>30</v>
      </c>
      <c r="G283" s="169" t="s">
        <v>31</v>
      </c>
      <c r="H283" s="168" t="s">
        <v>78</v>
      </c>
      <c r="I283" s="128"/>
      <c r="J283" s="129"/>
      <c r="K283" s="128"/>
      <c r="L283" s="128"/>
    </row>
    <row r="284" spans="2:12" s="124" customFormat="1" ht="23.25" x14ac:dyDescent="0.25">
      <c r="B284" s="575">
        <f>B34</f>
        <v>0</v>
      </c>
      <c r="C284" s="576"/>
      <c r="D284" s="143">
        <v>0</v>
      </c>
      <c r="E284" s="140">
        <v>0</v>
      </c>
      <c r="F284" s="140">
        <v>0</v>
      </c>
      <c r="G284" s="141">
        <v>0</v>
      </c>
      <c r="H284" s="142">
        <f>SUM(D284*E284*F284)*B284+G284</f>
        <v>0</v>
      </c>
      <c r="J284" s="167"/>
      <c r="K284" s="128"/>
      <c r="L284" s="128"/>
    </row>
    <row r="285" spans="2:12" s="124" customFormat="1" ht="23.25" x14ac:dyDescent="0.25">
      <c r="B285" s="171" t="s">
        <v>32</v>
      </c>
      <c r="C285" s="577"/>
      <c r="D285" s="578"/>
      <c r="E285" s="578"/>
      <c r="F285" s="578"/>
      <c r="G285" s="578"/>
      <c r="H285" s="579"/>
      <c r="J285" s="128"/>
      <c r="K285" s="128"/>
      <c r="L285" s="128"/>
    </row>
    <row r="286" spans="2:12" s="124" customFormat="1" ht="23.25" x14ac:dyDescent="0.25">
      <c r="B286" s="150"/>
      <c r="C286" s="157"/>
      <c r="D286" s="157"/>
      <c r="E286" s="157"/>
      <c r="F286" s="157"/>
      <c r="G286" s="157"/>
      <c r="H286" s="157"/>
      <c r="J286" s="128"/>
      <c r="K286" s="128"/>
      <c r="L286" s="128"/>
    </row>
    <row r="287" spans="2:12" s="124" customFormat="1" ht="23.25" x14ac:dyDescent="0.25">
      <c r="B287" s="150"/>
      <c r="C287" s="157"/>
      <c r="D287" s="157"/>
      <c r="E287" s="157"/>
      <c r="F287" s="157"/>
      <c r="G287" s="157"/>
      <c r="H287" s="157"/>
      <c r="J287" s="128"/>
      <c r="K287" s="128"/>
      <c r="L287" s="128"/>
    </row>
    <row r="288" spans="2:12" s="124" customFormat="1" ht="42" customHeight="1" x14ac:dyDescent="0.25">
      <c r="B288" s="580" t="s">
        <v>209</v>
      </c>
      <c r="C288" s="581"/>
      <c r="D288" s="578"/>
      <c r="E288" s="578"/>
      <c r="F288" s="578"/>
      <c r="G288" s="578"/>
      <c r="H288" s="579"/>
      <c r="J288" s="128"/>
      <c r="K288" s="128"/>
      <c r="L288" s="128"/>
    </row>
    <row r="289" spans="2:12" s="124" customFormat="1" ht="33" customHeight="1" x14ac:dyDescent="0.25">
      <c r="B289" s="580" t="s">
        <v>23</v>
      </c>
      <c r="C289" s="581"/>
      <c r="D289" s="582">
        <f>C35</f>
        <v>0</v>
      </c>
      <c r="E289" s="582"/>
      <c r="F289" s="582"/>
      <c r="G289" s="582"/>
      <c r="H289" s="583"/>
      <c r="J289" s="128"/>
      <c r="K289" s="128"/>
      <c r="L289" s="128"/>
    </row>
    <row r="290" spans="2:12" s="124" customFormat="1" ht="33" customHeight="1" x14ac:dyDescent="0.25">
      <c r="B290" s="580" t="s">
        <v>24</v>
      </c>
      <c r="C290" s="581"/>
      <c r="D290" s="578"/>
      <c r="E290" s="578"/>
      <c r="F290" s="578"/>
      <c r="G290" s="578"/>
      <c r="H290" s="579"/>
      <c r="J290" s="128"/>
      <c r="K290" s="128"/>
      <c r="L290" s="128"/>
    </row>
    <row r="291" spans="2:12" s="124" customFormat="1" ht="33" customHeight="1" x14ac:dyDescent="0.25">
      <c r="B291" s="580" t="s">
        <v>25</v>
      </c>
      <c r="C291" s="581"/>
      <c r="D291" s="578"/>
      <c r="E291" s="578"/>
      <c r="F291" s="578"/>
      <c r="G291" s="578"/>
      <c r="H291" s="579"/>
      <c r="J291" s="128"/>
      <c r="K291" s="128"/>
      <c r="L291" s="128"/>
    </row>
    <row r="292" spans="2:12" s="124" customFormat="1" ht="33" customHeight="1" x14ac:dyDescent="0.25">
      <c r="B292" s="580" t="s">
        <v>26</v>
      </c>
      <c r="C292" s="581"/>
      <c r="D292" s="578"/>
      <c r="E292" s="578"/>
      <c r="F292" s="578"/>
      <c r="G292" s="578"/>
      <c r="H292" s="579"/>
      <c r="J292" s="128"/>
      <c r="K292" s="128"/>
      <c r="L292" s="128"/>
    </row>
    <row r="293" spans="2:12" s="124" customFormat="1" ht="33" customHeight="1" x14ac:dyDescent="0.25">
      <c r="B293" s="580" t="s">
        <v>27</v>
      </c>
      <c r="C293" s="581"/>
      <c r="D293" s="578"/>
      <c r="E293" s="578"/>
      <c r="F293" s="578"/>
      <c r="G293" s="578"/>
      <c r="H293" s="579"/>
      <c r="J293" s="128"/>
      <c r="K293" s="128"/>
      <c r="L293" s="128"/>
    </row>
    <row r="294" spans="2:12" s="124" customFormat="1" ht="28.5" customHeight="1" x14ac:dyDescent="0.25">
      <c r="B294" s="573" t="s">
        <v>21</v>
      </c>
      <c r="C294" s="574"/>
      <c r="D294" s="168" t="s">
        <v>28</v>
      </c>
      <c r="E294" s="169" t="s">
        <v>29</v>
      </c>
      <c r="F294" s="169" t="s">
        <v>30</v>
      </c>
      <c r="G294" s="169" t="s">
        <v>31</v>
      </c>
      <c r="H294" s="168" t="s">
        <v>78</v>
      </c>
      <c r="I294" s="128"/>
      <c r="J294" s="129"/>
      <c r="K294" s="128"/>
      <c r="L294" s="128"/>
    </row>
    <row r="295" spans="2:12" s="124" customFormat="1" ht="23.25" x14ac:dyDescent="0.25">
      <c r="B295" s="575">
        <f>B35</f>
        <v>0</v>
      </c>
      <c r="C295" s="576"/>
      <c r="D295" s="143">
        <v>0</v>
      </c>
      <c r="E295" s="140">
        <v>0</v>
      </c>
      <c r="F295" s="140">
        <v>0</v>
      </c>
      <c r="G295" s="141">
        <v>0</v>
      </c>
      <c r="H295" s="142">
        <f>SUM(D295*E295*F295)*B295+G295</f>
        <v>0</v>
      </c>
      <c r="J295" s="167"/>
      <c r="K295" s="128"/>
      <c r="L295" s="128"/>
    </row>
    <row r="296" spans="2:12" s="124" customFormat="1" ht="23.25" x14ac:dyDescent="0.25">
      <c r="B296" s="171" t="s">
        <v>32</v>
      </c>
      <c r="C296" s="577"/>
      <c r="D296" s="578"/>
      <c r="E296" s="578"/>
      <c r="F296" s="578"/>
      <c r="G296" s="578"/>
      <c r="H296" s="579"/>
      <c r="J296" s="128"/>
      <c r="K296" s="128"/>
      <c r="L296" s="128"/>
    </row>
    <row r="297" spans="2:12" s="124" customFormat="1" ht="23.25" x14ac:dyDescent="0.25">
      <c r="B297" s="150"/>
      <c r="C297" s="157"/>
      <c r="D297" s="157"/>
      <c r="E297" s="157"/>
      <c r="F297" s="157"/>
      <c r="G297" s="157"/>
      <c r="H297" s="157"/>
      <c r="J297" s="128"/>
      <c r="K297" s="128"/>
      <c r="L297" s="128"/>
    </row>
    <row r="298" spans="2:12" s="124" customFormat="1" ht="23.25" x14ac:dyDescent="0.25">
      <c r="B298" s="150"/>
      <c r="C298" s="157"/>
      <c r="D298" s="157"/>
      <c r="E298" s="157"/>
      <c r="F298" s="157"/>
      <c r="G298" s="157"/>
      <c r="H298" s="157"/>
      <c r="J298" s="128"/>
      <c r="K298" s="128"/>
      <c r="L298" s="128"/>
    </row>
    <row r="299" spans="2:12" s="124" customFormat="1" ht="42" customHeight="1" x14ac:dyDescent="0.25">
      <c r="B299" s="580" t="s">
        <v>210</v>
      </c>
      <c r="C299" s="581"/>
      <c r="D299" s="578"/>
      <c r="E299" s="578"/>
      <c r="F299" s="578"/>
      <c r="G299" s="578"/>
      <c r="H299" s="579"/>
      <c r="J299" s="128"/>
      <c r="K299" s="128"/>
      <c r="L299" s="128"/>
    </row>
    <row r="300" spans="2:12" s="124" customFormat="1" ht="33" customHeight="1" x14ac:dyDescent="0.25">
      <c r="B300" s="580" t="s">
        <v>23</v>
      </c>
      <c r="C300" s="581"/>
      <c r="D300" s="582">
        <f>C36</f>
        <v>0</v>
      </c>
      <c r="E300" s="582"/>
      <c r="F300" s="582"/>
      <c r="G300" s="582"/>
      <c r="H300" s="583"/>
      <c r="J300" s="128"/>
      <c r="K300" s="128"/>
      <c r="L300" s="128"/>
    </row>
    <row r="301" spans="2:12" s="124" customFormat="1" ht="33" customHeight="1" x14ac:dyDescent="0.25">
      <c r="B301" s="580" t="s">
        <v>24</v>
      </c>
      <c r="C301" s="581"/>
      <c r="D301" s="578"/>
      <c r="E301" s="578"/>
      <c r="F301" s="578"/>
      <c r="G301" s="578"/>
      <c r="H301" s="579"/>
      <c r="J301" s="128"/>
      <c r="K301" s="128"/>
      <c r="L301" s="128"/>
    </row>
    <row r="302" spans="2:12" s="124" customFormat="1" ht="33" customHeight="1" x14ac:dyDescent="0.25">
      <c r="B302" s="580" t="s">
        <v>25</v>
      </c>
      <c r="C302" s="581"/>
      <c r="D302" s="578"/>
      <c r="E302" s="578"/>
      <c r="F302" s="578"/>
      <c r="G302" s="578"/>
      <c r="H302" s="579"/>
      <c r="J302" s="128"/>
      <c r="K302" s="128"/>
      <c r="L302" s="128"/>
    </row>
    <row r="303" spans="2:12" s="124" customFormat="1" ht="33" customHeight="1" x14ac:dyDescent="0.25">
      <c r="B303" s="580" t="s">
        <v>26</v>
      </c>
      <c r="C303" s="581"/>
      <c r="D303" s="578"/>
      <c r="E303" s="578"/>
      <c r="F303" s="578"/>
      <c r="G303" s="578"/>
      <c r="H303" s="579"/>
      <c r="J303" s="128"/>
      <c r="K303" s="128"/>
      <c r="L303" s="128"/>
    </row>
    <row r="304" spans="2:12" s="124" customFormat="1" ht="33" customHeight="1" x14ac:dyDescent="0.25">
      <c r="B304" s="580" t="s">
        <v>27</v>
      </c>
      <c r="C304" s="581"/>
      <c r="D304" s="578"/>
      <c r="E304" s="578"/>
      <c r="F304" s="578"/>
      <c r="G304" s="578"/>
      <c r="H304" s="579"/>
      <c r="J304" s="128"/>
      <c r="K304" s="128"/>
      <c r="L304" s="128"/>
    </row>
    <row r="305" spans="2:12" s="124" customFormat="1" ht="28.5" customHeight="1" x14ac:dyDescent="0.25">
      <c r="B305" s="573" t="s">
        <v>21</v>
      </c>
      <c r="C305" s="574"/>
      <c r="D305" s="168" t="s">
        <v>28</v>
      </c>
      <c r="E305" s="169" t="s">
        <v>29</v>
      </c>
      <c r="F305" s="169" t="s">
        <v>30</v>
      </c>
      <c r="G305" s="169" t="s">
        <v>31</v>
      </c>
      <c r="H305" s="168" t="s">
        <v>78</v>
      </c>
      <c r="I305" s="128"/>
      <c r="J305" s="129"/>
      <c r="K305" s="128"/>
      <c r="L305" s="128"/>
    </row>
    <row r="306" spans="2:12" s="124" customFormat="1" ht="23.25" x14ac:dyDescent="0.25">
      <c r="B306" s="575">
        <f>B36</f>
        <v>0</v>
      </c>
      <c r="C306" s="576"/>
      <c r="D306" s="143">
        <v>0</v>
      </c>
      <c r="E306" s="140">
        <v>0</v>
      </c>
      <c r="F306" s="140">
        <v>0</v>
      </c>
      <c r="G306" s="141">
        <v>0</v>
      </c>
      <c r="H306" s="142">
        <f>SUM(D306*E306*F306)*B306+G306</f>
        <v>0</v>
      </c>
      <c r="J306" s="167"/>
      <c r="K306" s="128"/>
      <c r="L306" s="128"/>
    </row>
    <row r="307" spans="2:12" s="124" customFormat="1" ht="23.25" x14ac:dyDescent="0.25">
      <c r="B307" s="171" t="s">
        <v>32</v>
      </c>
      <c r="C307" s="577"/>
      <c r="D307" s="578"/>
      <c r="E307" s="578"/>
      <c r="F307" s="578"/>
      <c r="G307" s="578"/>
      <c r="H307" s="579"/>
      <c r="J307" s="128"/>
      <c r="K307" s="128"/>
      <c r="L307" s="128"/>
    </row>
    <row r="308" spans="2:12" s="124" customFormat="1" ht="23.25" x14ac:dyDescent="0.25">
      <c r="B308" s="150"/>
      <c r="C308" s="157"/>
      <c r="D308" s="157"/>
      <c r="E308" s="157"/>
      <c r="F308" s="157"/>
      <c r="G308" s="157"/>
      <c r="H308" s="157"/>
      <c r="J308" s="128"/>
      <c r="K308" s="128"/>
      <c r="L308" s="128"/>
    </row>
    <row r="309" spans="2:12" s="124" customFormat="1" ht="23.25" x14ac:dyDescent="0.25">
      <c r="B309" s="150"/>
      <c r="C309" s="157"/>
      <c r="D309" s="157"/>
      <c r="E309" s="157"/>
      <c r="F309" s="157"/>
      <c r="G309" s="157"/>
      <c r="H309" s="157"/>
      <c r="J309" s="128"/>
      <c r="K309" s="128"/>
      <c r="L309" s="128"/>
    </row>
    <row r="310" spans="2:12" s="124" customFormat="1" ht="42" customHeight="1" x14ac:dyDescent="0.25">
      <c r="B310" s="580" t="s">
        <v>211</v>
      </c>
      <c r="C310" s="581"/>
      <c r="D310" s="578"/>
      <c r="E310" s="578"/>
      <c r="F310" s="578"/>
      <c r="G310" s="578"/>
      <c r="H310" s="579"/>
      <c r="J310" s="128"/>
      <c r="K310" s="128"/>
      <c r="L310" s="128"/>
    </row>
    <row r="311" spans="2:12" s="124" customFormat="1" ht="33" customHeight="1" x14ac:dyDescent="0.25">
      <c r="B311" s="580" t="s">
        <v>23</v>
      </c>
      <c r="C311" s="581"/>
      <c r="D311" s="582">
        <f>C37</f>
        <v>0</v>
      </c>
      <c r="E311" s="582"/>
      <c r="F311" s="582"/>
      <c r="G311" s="582"/>
      <c r="H311" s="583"/>
      <c r="J311" s="128"/>
      <c r="K311" s="128"/>
      <c r="L311" s="128"/>
    </row>
    <row r="312" spans="2:12" s="124" customFormat="1" ht="33" customHeight="1" x14ac:dyDescent="0.25">
      <c r="B312" s="580" t="s">
        <v>24</v>
      </c>
      <c r="C312" s="581"/>
      <c r="D312" s="578"/>
      <c r="E312" s="578"/>
      <c r="F312" s="578"/>
      <c r="G312" s="578"/>
      <c r="H312" s="579"/>
      <c r="J312" s="128"/>
      <c r="K312" s="128"/>
      <c r="L312" s="128"/>
    </row>
    <row r="313" spans="2:12" s="124" customFormat="1" ht="33" customHeight="1" x14ac:dyDescent="0.25">
      <c r="B313" s="580" t="s">
        <v>25</v>
      </c>
      <c r="C313" s="581"/>
      <c r="D313" s="578"/>
      <c r="E313" s="578"/>
      <c r="F313" s="578"/>
      <c r="G313" s="578"/>
      <c r="H313" s="579"/>
      <c r="J313" s="128"/>
      <c r="K313" s="128"/>
      <c r="L313" s="128"/>
    </row>
    <row r="314" spans="2:12" s="124" customFormat="1" ht="33" customHeight="1" x14ac:dyDescent="0.25">
      <c r="B314" s="580" t="s">
        <v>26</v>
      </c>
      <c r="C314" s="581"/>
      <c r="D314" s="578"/>
      <c r="E314" s="578"/>
      <c r="F314" s="578"/>
      <c r="G314" s="578"/>
      <c r="H314" s="579"/>
      <c r="J314" s="128"/>
      <c r="K314" s="128"/>
      <c r="L314" s="128"/>
    </row>
    <row r="315" spans="2:12" s="124" customFormat="1" ht="33" customHeight="1" x14ac:dyDescent="0.25">
      <c r="B315" s="580" t="s">
        <v>27</v>
      </c>
      <c r="C315" s="581"/>
      <c r="D315" s="578"/>
      <c r="E315" s="578"/>
      <c r="F315" s="578"/>
      <c r="G315" s="578"/>
      <c r="H315" s="579"/>
      <c r="J315" s="128"/>
      <c r="K315" s="128"/>
      <c r="L315" s="128"/>
    </row>
    <row r="316" spans="2:12" s="124" customFormat="1" ht="28.5" customHeight="1" x14ac:dyDescent="0.25">
      <c r="B316" s="573" t="s">
        <v>21</v>
      </c>
      <c r="C316" s="574"/>
      <c r="D316" s="168" t="s">
        <v>28</v>
      </c>
      <c r="E316" s="169" t="s">
        <v>29</v>
      </c>
      <c r="F316" s="169" t="s">
        <v>30</v>
      </c>
      <c r="G316" s="169" t="s">
        <v>31</v>
      </c>
      <c r="H316" s="168" t="s">
        <v>78</v>
      </c>
      <c r="I316" s="128"/>
      <c r="J316" s="129"/>
      <c r="K316" s="128"/>
      <c r="L316" s="128"/>
    </row>
    <row r="317" spans="2:12" s="124" customFormat="1" ht="23.25" x14ac:dyDescent="0.25">
      <c r="B317" s="575">
        <f>B37</f>
        <v>0</v>
      </c>
      <c r="C317" s="576"/>
      <c r="D317" s="143">
        <v>0</v>
      </c>
      <c r="E317" s="140">
        <v>0</v>
      </c>
      <c r="F317" s="140">
        <v>0</v>
      </c>
      <c r="G317" s="141">
        <v>0</v>
      </c>
      <c r="H317" s="142">
        <f>SUM(D317*E317*F317)*B317+G317</f>
        <v>0</v>
      </c>
      <c r="J317" s="167"/>
      <c r="K317" s="128"/>
      <c r="L317" s="128"/>
    </row>
    <row r="318" spans="2:12" s="124" customFormat="1" ht="23.25" x14ac:dyDescent="0.25">
      <c r="B318" s="171" t="s">
        <v>32</v>
      </c>
      <c r="C318" s="577"/>
      <c r="D318" s="578"/>
      <c r="E318" s="578"/>
      <c r="F318" s="578"/>
      <c r="G318" s="578"/>
      <c r="H318" s="579"/>
      <c r="J318" s="128"/>
      <c r="K318" s="128"/>
      <c r="L318" s="128"/>
    </row>
    <row r="319" spans="2:12" s="124" customFormat="1" ht="23.25" x14ac:dyDescent="0.25">
      <c r="B319" s="150"/>
      <c r="C319" s="157"/>
      <c r="D319" s="157"/>
      <c r="E319" s="157"/>
      <c r="F319" s="157"/>
      <c r="G319" s="157"/>
      <c r="H319" s="157"/>
      <c r="J319" s="128"/>
      <c r="K319" s="128"/>
      <c r="L319" s="128"/>
    </row>
    <row r="320" spans="2:12" s="124" customFormat="1" ht="23.25" x14ac:dyDescent="0.25">
      <c r="B320" s="150"/>
      <c r="C320" s="157"/>
      <c r="D320" s="157"/>
      <c r="E320" s="157"/>
      <c r="F320" s="157"/>
      <c r="G320" s="157"/>
      <c r="H320" s="157"/>
      <c r="J320" s="128"/>
      <c r="K320" s="128"/>
      <c r="L320" s="128"/>
    </row>
    <row r="321" spans="2:12" s="124" customFormat="1" ht="42" customHeight="1" x14ac:dyDescent="0.25">
      <c r="B321" s="580" t="s">
        <v>212</v>
      </c>
      <c r="C321" s="581"/>
      <c r="D321" s="578"/>
      <c r="E321" s="578"/>
      <c r="F321" s="578"/>
      <c r="G321" s="578"/>
      <c r="H321" s="579"/>
      <c r="J321" s="128"/>
      <c r="K321" s="128"/>
      <c r="L321" s="128"/>
    </row>
    <row r="322" spans="2:12" s="124" customFormat="1" ht="33" customHeight="1" x14ac:dyDescent="0.25">
      <c r="B322" s="580" t="s">
        <v>23</v>
      </c>
      <c r="C322" s="581"/>
      <c r="D322" s="582">
        <f>C38</f>
        <v>0</v>
      </c>
      <c r="E322" s="582"/>
      <c r="F322" s="582"/>
      <c r="G322" s="582"/>
      <c r="H322" s="583"/>
      <c r="J322" s="128"/>
      <c r="K322" s="128"/>
      <c r="L322" s="128"/>
    </row>
    <row r="323" spans="2:12" s="124" customFormat="1" ht="33" customHeight="1" x14ac:dyDescent="0.25">
      <c r="B323" s="580" t="s">
        <v>24</v>
      </c>
      <c r="C323" s="581"/>
      <c r="D323" s="578"/>
      <c r="E323" s="578"/>
      <c r="F323" s="578"/>
      <c r="G323" s="578"/>
      <c r="H323" s="579"/>
      <c r="J323" s="128"/>
      <c r="K323" s="128"/>
      <c r="L323" s="128"/>
    </row>
    <row r="324" spans="2:12" s="124" customFormat="1" ht="33" customHeight="1" x14ac:dyDescent="0.25">
      <c r="B324" s="580" t="s">
        <v>25</v>
      </c>
      <c r="C324" s="581"/>
      <c r="D324" s="578"/>
      <c r="E324" s="578"/>
      <c r="F324" s="578"/>
      <c r="G324" s="578"/>
      <c r="H324" s="579"/>
      <c r="J324" s="128"/>
      <c r="K324" s="128"/>
      <c r="L324" s="128"/>
    </row>
    <row r="325" spans="2:12" s="124" customFormat="1" ht="33" customHeight="1" x14ac:dyDescent="0.25">
      <c r="B325" s="580" t="s">
        <v>26</v>
      </c>
      <c r="C325" s="581"/>
      <c r="D325" s="578"/>
      <c r="E325" s="578"/>
      <c r="F325" s="578"/>
      <c r="G325" s="578"/>
      <c r="H325" s="579"/>
      <c r="J325" s="128"/>
      <c r="K325" s="128"/>
      <c r="L325" s="128"/>
    </row>
    <row r="326" spans="2:12" s="124" customFormat="1" ht="33" customHeight="1" x14ac:dyDescent="0.25">
      <c r="B326" s="580" t="s">
        <v>27</v>
      </c>
      <c r="C326" s="581"/>
      <c r="D326" s="578"/>
      <c r="E326" s="578"/>
      <c r="F326" s="578"/>
      <c r="G326" s="578"/>
      <c r="H326" s="579"/>
      <c r="J326" s="128"/>
      <c r="K326" s="128"/>
      <c r="L326" s="128"/>
    </row>
    <row r="327" spans="2:12" s="124" customFormat="1" ht="28.5" customHeight="1" x14ac:dyDescent="0.25">
      <c r="B327" s="573" t="s">
        <v>21</v>
      </c>
      <c r="C327" s="574"/>
      <c r="D327" s="168" t="s">
        <v>28</v>
      </c>
      <c r="E327" s="169" t="s">
        <v>29</v>
      </c>
      <c r="F327" s="169" t="s">
        <v>30</v>
      </c>
      <c r="G327" s="169" t="s">
        <v>31</v>
      </c>
      <c r="H327" s="168" t="s">
        <v>78</v>
      </c>
      <c r="I327" s="128"/>
      <c r="J327" s="129"/>
      <c r="K327" s="128"/>
      <c r="L327" s="128"/>
    </row>
    <row r="328" spans="2:12" s="124" customFormat="1" ht="23.25" x14ac:dyDescent="0.25">
      <c r="B328" s="575">
        <f>B38</f>
        <v>0</v>
      </c>
      <c r="C328" s="576"/>
      <c r="D328" s="143">
        <v>0</v>
      </c>
      <c r="E328" s="140">
        <v>0</v>
      </c>
      <c r="F328" s="140">
        <v>0</v>
      </c>
      <c r="G328" s="141">
        <v>0</v>
      </c>
      <c r="H328" s="142">
        <f>SUM(D328*E328*F328)*B328+G328</f>
        <v>0</v>
      </c>
      <c r="J328" s="167"/>
      <c r="K328" s="128"/>
      <c r="L328" s="128"/>
    </row>
    <row r="329" spans="2:12" s="124" customFormat="1" ht="23.25" x14ac:dyDescent="0.25">
      <c r="B329" s="171" t="s">
        <v>32</v>
      </c>
      <c r="C329" s="577"/>
      <c r="D329" s="578"/>
      <c r="E329" s="578"/>
      <c r="F329" s="578"/>
      <c r="G329" s="578"/>
      <c r="H329" s="579"/>
      <c r="J329" s="128"/>
      <c r="K329" s="128"/>
      <c r="L329" s="128"/>
    </row>
    <row r="330" spans="2:12" s="124" customFormat="1" ht="23.25" x14ac:dyDescent="0.25">
      <c r="B330" s="150"/>
      <c r="C330" s="157"/>
      <c r="D330" s="157"/>
      <c r="E330" s="157"/>
      <c r="F330" s="157"/>
      <c r="G330" s="157"/>
      <c r="H330" s="157"/>
      <c r="J330" s="128"/>
      <c r="K330" s="128"/>
      <c r="L330" s="128"/>
    </row>
    <row r="331" spans="2:12" s="124" customFormat="1" ht="23.25" x14ac:dyDescent="0.25">
      <c r="B331" s="150"/>
      <c r="C331" s="157"/>
      <c r="D331" s="157"/>
      <c r="E331" s="157"/>
      <c r="F331" s="157"/>
      <c r="G331" s="157"/>
      <c r="H331" s="157"/>
      <c r="J331" s="128"/>
      <c r="K331" s="128"/>
      <c r="L331" s="128"/>
    </row>
    <row r="332" spans="2:12" s="124" customFormat="1" ht="42" customHeight="1" x14ac:dyDescent="0.25">
      <c r="B332" s="580" t="s">
        <v>213</v>
      </c>
      <c r="C332" s="581"/>
      <c r="D332" s="578"/>
      <c r="E332" s="578"/>
      <c r="F332" s="578"/>
      <c r="G332" s="578"/>
      <c r="H332" s="579"/>
      <c r="J332" s="128"/>
      <c r="K332" s="128"/>
      <c r="L332" s="128"/>
    </row>
    <row r="333" spans="2:12" s="124" customFormat="1" ht="33" customHeight="1" x14ac:dyDescent="0.25">
      <c r="B333" s="580" t="s">
        <v>23</v>
      </c>
      <c r="C333" s="581"/>
      <c r="D333" s="582">
        <f>C39</f>
        <v>0</v>
      </c>
      <c r="E333" s="582"/>
      <c r="F333" s="582"/>
      <c r="G333" s="582"/>
      <c r="H333" s="583"/>
      <c r="J333" s="128"/>
      <c r="K333" s="128"/>
      <c r="L333" s="128"/>
    </row>
    <row r="334" spans="2:12" s="124" customFormat="1" ht="33" customHeight="1" x14ac:dyDescent="0.25">
      <c r="B334" s="580" t="s">
        <v>24</v>
      </c>
      <c r="C334" s="581"/>
      <c r="D334" s="578"/>
      <c r="E334" s="578"/>
      <c r="F334" s="578"/>
      <c r="G334" s="578"/>
      <c r="H334" s="579"/>
      <c r="J334" s="128"/>
      <c r="K334" s="128"/>
      <c r="L334" s="128"/>
    </row>
    <row r="335" spans="2:12" s="124" customFormat="1" ht="33" customHeight="1" x14ac:dyDescent="0.25">
      <c r="B335" s="580" t="s">
        <v>25</v>
      </c>
      <c r="C335" s="581"/>
      <c r="D335" s="578"/>
      <c r="E335" s="578"/>
      <c r="F335" s="578"/>
      <c r="G335" s="578"/>
      <c r="H335" s="579"/>
      <c r="J335" s="128"/>
      <c r="K335" s="128"/>
      <c r="L335" s="128"/>
    </row>
    <row r="336" spans="2:12" s="124" customFormat="1" ht="33" customHeight="1" x14ac:dyDescent="0.25">
      <c r="B336" s="580" t="s">
        <v>26</v>
      </c>
      <c r="C336" s="581"/>
      <c r="D336" s="578"/>
      <c r="E336" s="578"/>
      <c r="F336" s="578"/>
      <c r="G336" s="578"/>
      <c r="H336" s="579"/>
      <c r="J336" s="128"/>
      <c r="K336" s="128"/>
      <c r="L336" s="128"/>
    </row>
    <row r="337" spans="2:12" s="124" customFormat="1" ht="33" customHeight="1" x14ac:dyDescent="0.25">
      <c r="B337" s="580" t="s">
        <v>27</v>
      </c>
      <c r="C337" s="581"/>
      <c r="D337" s="578"/>
      <c r="E337" s="578"/>
      <c r="F337" s="578"/>
      <c r="G337" s="578"/>
      <c r="H337" s="579"/>
      <c r="J337" s="128"/>
      <c r="K337" s="128"/>
      <c r="L337" s="128"/>
    </row>
    <row r="338" spans="2:12" s="124" customFormat="1" ht="28.5" customHeight="1" x14ac:dyDescent="0.25">
      <c r="B338" s="573" t="s">
        <v>21</v>
      </c>
      <c r="C338" s="574"/>
      <c r="D338" s="168" t="s">
        <v>28</v>
      </c>
      <c r="E338" s="169" t="s">
        <v>29</v>
      </c>
      <c r="F338" s="169" t="s">
        <v>30</v>
      </c>
      <c r="G338" s="169" t="s">
        <v>31</v>
      </c>
      <c r="H338" s="168" t="s">
        <v>78</v>
      </c>
      <c r="I338" s="128"/>
      <c r="J338" s="129"/>
      <c r="K338" s="128"/>
      <c r="L338" s="128"/>
    </row>
    <row r="339" spans="2:12" s="124" customFormat="1" ht="23.25" x14ac:dyDescent="0.25">
      <c r="B339" s="575">
        <f>B39</f>
        <v>0</v>
      </c>
      <c r="C339" s="576"/>
      <c r="D339" s="143">
        <v>0</v>
      </c>
      <c r="E339" s="140">
        <v>0</v>
      </c>
      <c r="F339" s="140">
        <v>0</v>
      </c>
      <c r="G339" s="141">
        <v>0</v>
      </c>
      <c r="H339" s="142">
        <f>SUM(D339*E339*F339)*B339+G339</f>
        <v>0</v>
      </c>
      <c r="J339" s="167"/>
      <c r="K339" s="128"/>
      <c r="L339" s="128"/>
    </row>
    <row r="340" spans="2:12" s="124" customFormat="1" ht="23.25" x14ac:dyDescent="0.25">
      <c r="B340" s="171" t="s">
        <v>32</v>
      </c>
      <c r="C340" s="577"/>
      <c r="D340" s="578"/>
      <c r="E340" s="578"/>
      <c r="F340" s="578"/>
      <c r="G340" s="578"/>
      <c r="H340" s="579"/>
      <c r="J340" s="128"/>
      <c r="K340" s="128"/>
      <c r="L340" s="128"/>
    </row>
    <row r="341" spans="2:12" s="124" customFormat="1" ht="23.25" x14ac:dyDescent="0.25">
      <c r="B341" s="150"/>
      <c r="C341" s="157"/>
      <c r="D341" s="157"/>
      <c r="E341" s="157"/>
      <c r="F341" s="157"/>
      <c r="G341" s="157"/>
      <c r="H341" s="157"/>
      <c r="J341" s="128"/>
      <c r="K341" s="128"/>
      <c r="L341" s="128"/>
    </row>
    <row r="342" spans="2:12" s="124" customFormat="1" ht="23.25" x14ac:dyDescent="0.25">
      <c r="B342" s="150"/>
      <c r="C342" s="157"/>
      <c r="D342" s="157"/>
      <c r="E342" s="157"/>
      <c r="F342" s="157"/>
      <c r="G342" s="157"/>
      <c r="H342" s="157"/>
      <c r="J342" s="128"/>
      <c r="K342" s="128"/>
      <c r="L342" s="128"/>
    </row>
    <row r="343" spans="2:12" s="124" customFormat="1" ht="42" customHeight="1" x14ac:dyDescent="0.25">
      <c r="B343" s="580" t="s">
        <v>214</v>
      </c>
      <c r="C343" s="581"/>
      <c r="D343" s="578"/>
      <c r="E343" s="578"/>
      <c r="F343" s="578"/>
      <c r="G343" s="578"/>
      <c r="H343" s="579"/>
      <c r="J343" s="128"/>
      <c r="K343" s="128"/>
      <c r="L343" s="128"/>
    </row>
    <row r="344" spans="2:12" s="124" customFormat="1" ht="33" customHeight="1" x14ac:dyDescent="0.25">
      <c r="B344" s="580" t="s">
        <v>23</v>
      </c>
      <c r="C344" s="581"/>
      <c r="D344" s="582">
        <f>C40</f>
        <v>0</v>
      </c>
      <c r="E344" s="582"/>
      <c r="F344" s="582"/>
      <c r="G344" s="582"/>
      <c r="H344" s="583"/>
      <c r="J344" s="128"/>
      <c r="K344" s="128"/>
      <c r="L344" s="128"/>
    </row>
    <row r="345" spans="2:12" s="124" customFormat="1" ht="33" customHeight="1" x14ac:dyDescent="0.25">
      <c r="B345" s="580" t="s">
        <v>24</v>
      </c>
      <c r="C345" s="581"/>
      <c r="D345" s="578"/>
      <c r="E345" s="578"/>
      <c r="F345" s="578"/>
      <c r="G345" s="578"/>
      <c r="H345" s="579"/>
      <c r="J345" s="128"/>
      <c r="K345" s="128"/>
      <c r="L345" s="128"/>
    </row>
    <row r="346" spans="2:12" s="124" customFormat="1" ht="33" customHeight="1" x14ac:dyDescent="0.25">
      <c r="B346" s="580" t="s">
        <v>25</v>
      </c>
      <c r="C346" s="581"/>
      <c r="D346" s="578"/>
      <c r="E346" s="578"/>
      <c r="F346" s="578"/>
      <c r="G346" s="578"/>
      <c r="H346" s="579"/>
      <c r="J346" s="128"/>
      <c r="K346" s="128"/>
      <c r="L346" s="128"/>
    </row>
    <row r="347" spans="2:12" s="124" customFormat="1" ht="33" customHeight="1" x14ac:dyDescent="0.25">
      <c r="B347" s="580" t="s">
        <v>26</v>
      </c>
      <c r="C347" s="581"/>
      <c r="D347" s="578"/>
      <c r="E347" s="578"/>
      <c r="F347" s="578"/>
      <c r="G347" s="578"/>
      <c r="H347" s="579"/>
      <c r="J347" s="128"/>
      <c r="K347" s="128"/>
      <c r="L347" s="128"/>
    </row>
    <row r="348" spans="2:12" s="124" customFormat="1" ht="33" customHeight="1" x14ac:dyDescent="0.25">
      <c r="B348" s="580" t="s">
        <v>27</v>
      </c>
      <c r="C348" s="581"/>
      <c r="D348" s="578"/>
      <c r="E348" s="578"/>
      <c r="F348" s="578"/>
      <c r="G348" s="578"/>
      <c r="H348" s="579"/>
      <c r="J348" s="128"/>
      <c r="K348" s="128"/>
      <c r="L348" s="128"/>
    </row>
    <row r="349" spans="2:12" s="124" customFormat="1" ht="28.5" customHeight="1" x14ac:dyDescent="0.25">
      <c r="B349" s="573" t="s">
        <v>21</v>
      </c>
      <c r="C349" s="574"/>
      <c r="D349" s="168" t="s">
        <v>28</v>
      </c>
      <c r="E349" s="169" t="s">
        <v>29</v>
      </c>
      <c r="F349" s="169" t="s">
        <v>30</v>
      </c>
      <c r="G349" s="169" t="s">
        <v>31</v>
      </c>
      <c r="H349" s="168" t="s">
        <v>78</v>
      </c>
      <c r="I349" s="128"/>
      <c r="J349" s="129"/>
      <c r="K349" s="128"/>
      <c r="L349" s="128"/>
    </row>
    <row r="350" spans="2:12" s="124" customFormat="1" ht="23.25" x14ac:dyDescent="0.25">
      <c r="B350" s="575">
        <f>B40</f>
        <v>0</v>
      </c>
      <c r="C350" s="576"/>
      <c r="D350" s="143">
        <v>0</v>
      </c>
      <c r="E350" s="140">
        <v>0</v>
      </c>
      <c r="F350" s="140">
        <v>0</v>
      </c>
      <c r="G350" s="141">
        <v>0</v>
      </c>
      <c r="H350" s="142">
        <f>SUM(D350*E350*F350)*B350+G350</f>
        <v>0</v>
      </c>
      <c r="J350" s="167"/>
      <c r="K350" s="128"/>
      <c r="L350" s="128"/>
    </row>
    <row r="351" spans="2:12" s="124" customFormat="1" ht="23.25" x14ac:dyDescent="0.25">
      <c r="B351" s="171" t="s">
        <v>32</v>
      </c>
      <c r="C351" s="577"/>
      <c r="D351" s="578"/>
      <c r="E351" s="578"/>
      <c r="F351" s="578"/>
      <c r="G351" s="578"/>
      <c r="H351" s="579"/>
      <c r="J351" s="128"/>
      <c r="K351" s="128"/>
      <c r="L351" s="128"/>
    </row>
    <row r="352" spans="2:12" s="124" customFormat="1" ht="23.25" x14ac:dyDescent="0.25">
      <c r="B352" s="150"/>
      <c r="C352" s="157"/>
      <c r="D352" s="157"/>
      <c r="E352" s="157"/>
      <c r="F352" s="157"/>
      <c r="G352" s="157"/>
      <c r="H352" s="157"/>
      <c r="J352" s="128"/>
      <c r="K352" s="128"/>
      <c r="L352" s="128"/>
    </row>
    <row r="353" spans="2:12" s="124" customFormat="1" ht="23.25" x14ac:dyDescent="0.25">
      <c r="B353" s="150"/>
      <c r="C353" s="157"/>
      <c r="D353" s="157"/>
      <c r="E353" s="157"/>
      <c r="F353" s="157"/>
      <c r="G353" s="157"/>
      <c r="H353" s="157"/>
      <c r="J353" s="128"/>
      <c r="K353" s="128"/>
      <c r="L353" s="128"/>
    </row>
    <row r="354" spans="2:12" s="124" customFormat="1" ht="42" customHeight="1" x14ac:dyDescent="0.25">
      <c r="B354" s="580" t="s">
        <v>215</v>
      </c>
      <c r="C354" s="581"/>
      <c r="D354" s="578"/>
      <c r="E354" s="578"/>
      <c r="F354" s="578"/>
      <c r="G354" s="578"/>
      <c r="H354" s="579"/>
      <c r="J354" s="128"/>
      <c r="K354" s="128"/>
      <c r="L354" s="128"/>
    </row>
    <row r="355" spans="2:12" s="124" customFormat="1" ht="33" customHeight="1" x14ac:dyDescent="0.25">
      <c r="B355" s="580" t="s">
        <v>23</v>
      </c>
      <c r="C355" s="581"/>
      <c r="D355" s="582">
        <f>C41</f>
        <v>0</v>
      </c>
      <c r="E355" s="582"/>
      <c r="F355" s="582"/>
      <c r="G355" s="582"/>
      <c r="H355" s="583"/>
      <c r="J355" s="128"/>
      <c r="K355" s="128"/>
      <c r="L355" s="128"/>
    </row>
    <row r="356" spans="2:12" s="124" customFormat="1" ht="33" customHeight="1" x14ac:dyDescent="0.25">
      <c r="B356" s="580" t="s">
        <v>24</v>
      </c>
      <c r="C356" s="581"/>
      <c r="D356" s="578"/>
      <c r="E356" s="578"/>
      <c r="F356" s="578"/>
      <c r="G356" s="578"/>
      <c r="H356" s="579"/>
      <c r="J356" s="128"/>
      <c r="K356" s="128"/>
      <c r="L356" s="128"/>
    </row>
    <row r="357" spans="2:12" s="124" customFormat="1" ht="33" customHeight="1" x14ac:dyDescent="0.25">
      <c r="B357" s="580" t="s">
        <v>25</v>
      </c>
      <c r="C357" s="581"/>
      <c r="D357" s="578"/>
      <c r="E357" s="578"/>
      <c r="F357" s="578"/>
      <c r="G357" s="578"/>
      <c r="H357" s="579"/>
      <c r="J357" s="128"/>
      <c r="K357" s="128"/>
      <c r="L357" s="128"/>
    </row>
    <row r="358" spans="2:12" s="124" customFormat="1" ht="33" customHeight="1" x14ac:dyDescent="0.25">
      <c r="B358" s="580" t="s">
        <v>26</v>
      </c>
      <c r="C358" s="581"/>
      <c r="D358" s="578"/>
      <c r="E358" s="578"/>
      <c r="F358" s="578"/>
      <c r="G358" s="578"/>
      <c r="H358" s="579"/>
      <c r="J358" s="128"/>
      <c r="K358" s="128"/>
      <c r="L358" s="128"/>
    </row>
    <row r="359" spans="2:12" s="124" customFormat="1" ht="33" customHeight="1" x14ac:dyDescent="0.25">
      <c r="B359" s="580" t="s">
        <v>27</v>
      </c>
      <c r="C359" s="581"/>
      <c r="D359" s="578"/>
      <c r="E359" s="578"/>
      <c r="F359" s="578"/>
      <c r="G359" s="578"/>
      <c r="H359" s="579"/>
      <c r="J359" s="128"/>
      <c r="K359" s="128"/>
      <c r="L359" s="128"/>
    </row>
    <row r="360" spans="2:12" s="124" customFormat="1" ht="28.5" customHeight="1" x14ac:dyDescent="0.25">
      <c r="B360" s="573" t="s">
        <v>21</v>
      </c>
      <c r="C360" s="574"/>
      <c r="D360" s="168" t="s">
        <v>28</v>
      </c>
      <c r="E360" s="169" t="s">
        <v>29</v>
      </c>
      <c r="F360" s="169" t="s">
        <v>30</v>
      </c>
      <c r="G360" s="169" t="s">
        <v>31</v>
      </c>
      <c r="H360" s="168" t="s">
        <v>78</v>
      </c>
      <c r="I360" s="128"/>
      <c r="J360" s="129"/>
      <c r="K360" s="128"/>
      <c r="L360" s="128"/>
    </row>
    <row r="361" spans="2:12" s="124" customFormat="1" ht="23.25" x14ac:dyDescent="0.25">
      <c r="B361" s="575">
        <f>B41</f>
        <v>0</v>
      </c>
      <c r="C361" s="576"/>
      <c r="D361" s="143">
        <v>0</v>
      </c>
      <c r="E361" s="140">
        <v>0</v>
      </c>
      <c r="F361" s="140">
        <v>0</v>
      </c>
      <c r="G361" s="141">
        <v>0</v>
      </c>
      <c r="H361" s="142">
        <f>SUM(D361*E361*F361)*B361+G361</f>
        <v>0</v>
      </c>
      <c r="J361" s="167"/>
      <c r="K361" s="128"/>
      <c r="L361" s="128"/>
    </row>
    <row r="362" spans="2:12" s="124" customFormat="1" ht="52.5" customHeight="1" x14ac:dyDescent="0.25">
      <c r="B362" s="171" t="s">
        <v>32</v>
      </c>
      <c r="C362" s="577"/>
      <c r="D362" s="578"/>
      <c r="E362" s="578"/>
      <c r="F362" s="578"/>
      <c r="G362" s="578"/>
      <c r="H362" s="579"/>
      <c r="J362" s="128"/>
      <c r="K362" s="128"/>
      <c r="L362" s="128"/>
    </row>
    <row r="363" spans="2:12" s="124" customFormat="1" ht="23.25" x14ac:dyDescent="0.25">
      <c r="B363" s="150"/>
      <c r="C363" s="157"/>
      <c r="D363" s="157"/>
      <c r="E363" s="157"/>
      <c r="F363" s="157"/>
      <c r="G363" s="157"/>
      <c r="H363" s="157"/>
      <c r="J363" s="128"/>
      <c r="K363" s="128"/>
      <c r="L363" s="128"/>
    </row>
    <row r="364" spans="2:12" s="124" customFormat="1" ht="23.25" x14ac:dyDescent="0.25">
      <c r="B364" s="150"/>
      <c r="C364" s="157"/>
      <c r="D364" s="157"/>
      <c r="E364" s="157"/>
      <c r="F364" s="157"/>
      <c r="G364" s="157"/>
      <c r="H364" s="157"/>
      <c r="J364" s="128"/>
      <c r="K364" s="128"/>
      <c r="L364" s="128"/>
    </row>
    <row r="365" spans="2:12" s="124" customFormat="1" ht="42" customHeight="1" x14ac:dyDescent="0.25">
      <c r="B365" s="580" t="s">
        <v>216</v>
      </c>
      <c r="C365" s="581"/>
      <c r="D365" s="578"/>
      <c r="E365" s="578"/>
      <c r="F365" s="578"/>
      <c r="G365" s="578"/>
      <c r="H365" s="579"/>
      <c r="J365" s="128"/>
      <c r="K365" s="128"/>
      <c r="L365" s="128"/>
    </row>
    <row r="366" spans="2:12" s="124" customFormat="1" ht="33" customHeight="1" x14ac:dyDescent="0.25">
      <c r="B366" s="580" t="s">
        <v>23</v>
      </c>
      <c r="C366" s="581"/>
      <c r="D366" s="582">
        <f>C42</f>
        <v>0</v>
      </c>
      <c r="E366" s="582"/>
      <c r="F366" s="582"/>
      <c r="G366" s="582"/>
      <c r="H366" s="583"/>
      <c r="J366" s="128"/>
      <c r="K366" s="128"/>
      <c r="L366" s="128"/>
    </row>
    <row r="367" spans="2:12" s="124" customFormat="1" ht="33" customHeight="1" x14ac:dyDescent="0.25">
      <c r="B367" s="580" t="s">
        <v>24</v>
      </c>
      <c r="C367" s="581"/>
      <c r="D367" s="578"/>
      <c r="E367" s="578"/>
      <c r="F367" s="578"/>
      <c r="G367" s="578"/>
      <c r="H367" s="579"/>
      <c r="J367" s="128"/>
      <c r="K367" s="128"/>
      <c r="L367" s="128"/>
    </row>
    <row r="368" spans="2:12" s="124" customFormat="1" ht="33" customHeight="1" x14ac:dyDescent="0.25">
      <c r="B368" s="580" t="s">
        <v>25</v>
      </c>
      <c r="C368" s="581"/>
      <c r="D368" s="578"/>
      <c r="E368" s="578"/>
      <c r="F368" s="578"/>
      <c r="G368" s="578"/>
      <c r="H368" s="579"/>
      <c r="J368" s="128"/>
      <c r="K368" s="128"/>
      <c r="L368" s="128"/>
    </row>
    <row r="369" spans="2:12" s="124" customFormat="1" ht="33" customHeight="1" x14ac:dyDescent="0.25">
      <c r="B369" s="580" t="s">
        <v>26</v>
      </c>
      <c r="C369" s="581"/>
      <c r="D369" s="578"/>
      <c r="E369" s="578"/>
      <c r="F369" s="578"/>
      <c r="G369" s="578"/>
      <c r="H369" s="579"/>
      <c r="J369" s="128"/>
      <c r="K369" s="128"/>
      <c r="L369" s="128"/>
    </row>
    <row r="370" spans="2:12" s="124" customFormat="1" ht="33" customHeight="1" x14ac:dyDescent="0.25">
      <c r="B370" s="580" t="s">
        <v>27</v>
      </c>
      <c r="C370" s="581"/>
      <c r="D370" s="578"/>
      <c r="E370" s="578"/>
      <c r="F370" s="578"/>
      <c r="G370" s="578"/>
      <c r="H370" s="579"/>
      <c r="J370" s="128"/>
      <c r="K370" s="128"/>
      <c r="L370" s="128"/>
    </row>
    <row r="371" spans="2:12" s="124" customFormat="1" ht="28.5" customHeight="1" x14ac:dyDescent="0.25">
      <c r="B371" s="573" t="s">
        <v>21</v>
      </c>
      <c r="C371" s="574"/>
      <c r="D371" s="168" t="s">
        <v>28</v>
      </c>
      <c r="E371" s="169" t="s">
        <v>29</v>
      </c>
      <c r="F371" s="169" t="s">
        <v>30</v>
      </c>
      <c r="G371" s="169" t="s">
        <v>31</v>
      </c>
      <c r="H371" s="168" t="s">
        <v>78</v>
      </c>
      <c r="I371" s="128"/>
      <c r="J371" s="129"/>
      <c r="K371" s="128"/>
      <c r="L371" s="128"/>
    </row>
    <row r="372" spans="2:12" s="124" customFormat="1" ht="23.25" x14ac:dyDescent="0.25">
      <c r="B372" s="575">
        <f>B42</f>
        <v>0</v>
      </c>
      <c r="C372" s="576"/>
      <c r="D372" s="143">
        <v>0</v>
      </c>
      <c r="E372" s="140">
        <v>0</v>
      </c>
      <c r="F372" s="140">
        <v>0</v>
      </c>
      <c r="G372" s="141">
        <v>0</v>
      </c>
      <c r="H372" s="142">
        <f>SUM(D372*E372*F372)*B372+G372</f>
        <v>0</v>
      </c>
      <c r="J372" s="167"/>
      <c r="K372" s="128"/>
      <c r="L372" s="128"/>
    </row>
    <row r="373" spans="2:12" s="124" customFormat="1" ht="55.5" customHeight="1" x14ac:dyDescent="0.25">
      <c r="B373" s="171" t="s">
        <v>32</v>
      </c>
      <c r="C373" s="577"/>
      <c r="D373" s="578"/>
      <c r="E373" s="578"/>
      <c r="F373" s="578"/>
      <c r="G373" s="578"/>
      <c r="H373" s="579"/>
      <c r="J373" s="128"/>
      <c r="K373" s="128"/>
      <c r="L373" s="128"/>
    </row>
    <row r="374" spans="2:12" s="124" customFormat="1" ht="23.25" x14ac:dyDescent="0.25">
      <c r="B374" s="150"/>
      <c r="C374" s="157"/>
      <c r="D374" s="157"/>
      <c r="E374" s="157"/>
      <c r="F374" s="157"/>
      <c r="G374" s="157"/>
      <c r="H374" s="157"/>
      <c r="J374" s="128"/>
      <c r="K374" s="128"/>
      <c r="L374" s="128"/>
    </row>
    <row r="375" spans="2:12" s="124" customFormat="1" ht="23.25" x14ac:dyDescent="0.25">
      <c r="B375" s="150"/>
      <c r="C375" s="157"/>
      <c r="D375" s="157"/>
      <c r="E375" s="157"/>
      <c r="F375" s="157"/>
      <c r="G375" s="157"/>
      <c r="H375" s="157"/>
      <c r="J375" s="128"/>
      <c r="K375" s="128"/>
      <c r="L375" s="128"/>
    </row>
    <row r="376" spans="2:12" s="124" customFormat="1" ht="23.25" x14ac:dyDescent="0.25">
      <c r="B376" s="150"/>
      <c r="C376" s="131"/>
      <c r="D376" s="131"/>
      <c r="E376" s="131"/>
      <c r="F376" s="131"/>
      <c r="G376" s="131"/>
      <c r="H376" s="131"/>
      <c r="J376" s="128"/>
      <c r="K376" s="128"/>
      <c r="L376" s="128"/>
    </row>
    <row r="431" spans="10:12" s="124" customFormat="1" ht="23.25" x14ac:dyDescent="0.25">
      <c r="J431" s="128"/>
      <c r="K431" s="128"/>
      <c r="L431" s="128"/>
    </row>
  </sheetData>
  <sheetProtection algorithmName="SHA-512" hashValue="cah98b1XrSHAW4lZv/BcvzTaBS/D6xYybF9ST6af0K77gHzCTZHGdy5DRgP6d93//TgwRp0Tx3AC/jEW9OGoGA==" saltValue="BoRu++UjgL7P7xs94c8BOQ==" spinCount="100000" sheet="1" objects="1" scenarios="1"/>
  <mergeCells count="484">
    <mergeCell ref="D3:G4"/>
    <mergeCell ref="B7:C7"/>
    <mergeCell ref="B150:C150"/>
    <mergeCell ref="D150:H150"/>
    <mergeCell ref="B151:C151"/>
    <mergeCell ref="B152:C152"/>
    <mergeCell ref="C153:H153"/>
    <mergeCell ref="C15:D15"/>
    <mergeCell ref="C17:D17"/>
    <mergeCell ref="C16:D16"/>
    <mergeCell ref="C18:D18"/>
    <mergeCell ref="C19:D19"/>
    <mergeCell ref="B147:C147"/>
    <mergeCell ref="D147:H147"/>
    <mergeCell ref="B148:C148"/>
    <mergeCell ref="D148:H148"/>
    <mergeCell ref="B149:C149"/>
    <mergeCell ref="D149:H149"/>
    <mergeCell ref="B140:C140"/>
    <mergeCell ref="B141:C141"/>
    <mergeCell ref="C142:H142"/>
    <mergeCell ref="B145:C145"/>
    <mergeCell ref="D145:H145"/>
    <mergeCell ref="B146:C146"/>
    <mergeCell ref="D146:H146"/>
    <mergeCell ref="B137:C137"/>
    <mergeCell ref="D137:H137"/>
    <mergeCell ref="B138:C138"/>
    <mergeCell ref="D138:H138"/>
    <mergeCell ref="B139:C139"/>
    <mergeCell ref="D139:H139"/>
    <mergeCell ref="C131:H131"/>
    <mergeCell ref="B134:C134"/>
    <mergeCell ref="D134:H134"/>
    <mergeCell ref="B135:C135"/>
    <mergeCell ref="D135:H135"/>
    <mergeCell ref="B136:C136"/>
    <mergeCell ref="D136:H136"/>
    <mergeCell ref="B127:C127"/>
    <mergeCell ref="D127:H127"/>
    <mergeCell ref="B128:C128"/>
    <mergeCell ref="D128:H128"/>
    <mergeCell ref="B129:C129"/>
    <mergeCell ref="B130:C130"/>
    <mergeCell ref="B124:C124"/>
    <mergeCell ref="D124:H124"/>
    <mergeCell ref="B125:C125"/>
    <mergeCell ref="D125:H125"/>
    <mergeCell ref="B126:C126"/>
    <mergeCell ref="D126:H126"/>
    <mergeCell ref="B117:C117"/>
    <mergeCell ref="D117:H117"/>
    <mergeCell ref="B118:C118"/>
    <mergeCell ref="B119:C119"/>
    <mergeCell ref="C120:H120"/>
    <mergeCell ref="B123:C123"/>
    <mergeCell ref="D123:H123"/>
    <mergeCell ref="B114:C114"/>
    <mergeCell ref="D114:H114"/>
    <mergeCell ref="B115:C115"/>
    <mergeCell ref="D115:H115"/>
    <mergeCell ref="B116:C116"/>
    <mergeCell ref="D116:H116"/>
    <mergeCell ref="B107:C107"/>
    <mergeCell ref="B108:C108"/>
    <mergeCell ref="C109:H109"/>
    <mergeCell ref="B112:C112"/>
    <mergeCell ref="D112:H112"/>
    <mergeCell ref="B113:C113"/>
    <mergeCell ref="D113:H113"/>
    <mergeCell ref="B104:C104"/>
    <mergeCell ref="D104:H104"/>
    <mergeCell ref="B105:C105"/>
    <mergeCell ref="D105:H105"/>
    <mergeCell ref="B106:C106"/>
    <mergeCell ref="D106:H106"/>
    <mergeCell ref="C98:H98"/>
    <mergeCell ref="B101:C101"/>
    <mergeCell ref="D101:H101"/>
    <mergeCell ref="B102:C102"/>
    <mergeCell ref="D102:H102"/>
    <mergeCell ref="B103:C103"/>
    <mergeCell ref="D103:H103"/>
    <mergeCell ref="B94:C94"/>
    <mergeCell ref="D94:H94"/>
    <mergeCell ref="B95:C95"/>
    <mergeCell ref="D95:H95"/>
    <mergeCell ref="B96:C96"/>
    <mergeCell ref="B97:C97"/>
    <mergeCell ref="B91:C91"/>
    <mergeCell ref="D91:H91"/>
    <mergeCell ref="B92:C92"/>
    <mergeCell ref="D92:H92"/>
    <mergeCell ref="B93:C93"/>
    <mergeCell ref="D93:H93"/>
    <mergeCell ref="B84:C84"/>
    <mergeCell ref="D84:H84"/>
    <mergeCell ref="B85:C85"/>
    <mergeCell ref="B86:C86"/>
    <mergeCell ref="C87:H87"/>
    <mergeCell ref="B90:C90"/>
    <mergeCell ref="D90:H90"/>
    <mergeCell ref="B9:C9"/>
    <mergeCell ref="B79:C79"/>
    <mergeCell ref="D79:H79"/>
    <mergeCell ref="B80:C80"/>
    <mergeCell ref="D80:H80"/>
    <mergeCell ref="B81:C81"/>
    <mergeCell ref="D81:H81"/>
    <mergeCell ref="C20:D20"/>
    <mergeCell ref="C21:D21"/>
    <mergeCell ref="C22:D22"/>
    <mergeCell ref="B73:C73"/>
    <mergeCell ref="D73:H73"/>
    <mergeCell ref="B74:C74"/>
    <mergeCell ref="B75:C75"/>
    <mergeCell ref="C76:H76"/>
    <mergeCell ref="B63:C63"/>
    <mergeCell ref="B64:C64"/>
    <mergeCell ref="C65:H65"/>
    <mergeCell ref="B68:C68"/>
    <mergeCell ref="D68:H68"/>
    <mergeCell ref="B69:C69"/>
    <mergeCell ref="D69:H69"/>
    <mergeCell ref="B60:C60"/>
    <mergeCell ref="D60:H60"/>
    <mergeCell ref="B82:C82"/>
    <mergeCell ref="D82:H82"/>
    <mergeCell ref="B83:C83"/>
    <mergeCell ref="D83:H83"/>
    <mergeCell ref="B70:C70"/>
    <mergeCell ref="D70:H70"/>
    <mergeCell ref="B71:C71"/>
    <mergeCell ref="D71:H71"/>
    <mergeCell ref="B72:C72"/>
    <mergeCell ref="D72:H72"/>
    <mergeCell ref="B61:C61"/>
    <mergeCell ref="D61:H61"/>
    <mergeCell ref="B62:C62"/>
    <mergeCell ref="D62:H62"/>
    <mergeCell ref="C54:H54"/>
    <mergeCell ref="B57:C57"/>
    <mergeCell ref="D57:H57"/>
    <mergeCell ref="B58:C58"/>
    <mergeCell ref="D58:H58"/>
    <mergeCell ref="B59:C59"/>
    <mergeCell ref="D59:H59"/>
    <mergeCell ref="B50:C50"/>
    <mergeCell ref="D50:H50"/>
    <mergeCell ref="B51:C51"/>
    <mergeCell ref="D51:H51"/>
    <mergeCell ref="B52:C52"/>
    <mergeCell ref="B53:C53"/>
    <mergeCell ref="B47:C47"/>
    <mergeCell ref="D47:H47"/>
    <mergeCell ref="B48:C48"/>
    <mergeCell ref="D48:H48"/>
    <mergeCell ref="B49:C49"/>
    <mergeCell ref="D49:H49"/>
    <mergeCell ref="C12:D12"/>
    <mergeCell ref="C13:D13"/>
    <mergeCell ref="C14:D14"/>
    <mergeCell ref="B46:C46"/>
    <mergeCell ref="D46:H46"/>
    <mergeCell ref="C24:D24"/>
    <mergeCell ref="C23:D23"/>
    <mergeCell ref="C25:D25"/>
    <mergeCell ref="C26:D26"/>
    <mergeCell ref="C27:D27"/>
    <mergeCell ref="C28:D28"/>
    <mergeCell ref="C29:D29"/>
    <mergeCell ref="C30:D30"/>
    <mergeCell ref="C31:D31"/>
    <mergeCell ref="C32:D32"/>
    <mergeCell ref="C36:D36"/>
    <mergeCell ref="B156:C156"/>
    <mergeCell ref="D156:H156"/>
    <mergeCell ref="B157:C157"/>
    <mergeCell ref="D157:H157"/>
    <mergeCell ref="B158:C158"/>
    <mergeCell ref="D158:H158"/>
    <mergeCell ref="B159:C159"/>
    <mergeCell ref="D159:H159"/>
    <mergeCell ref="B160:C160"/>
    <mergeCell ref="D160:H160"/>
    <mergeCell ref="B161:C161"/>
    <mergeCell ref="D161:H161"/>
    <mergeCell ref="B162:C162"/>
    <mergeCell ref="B163:C163"/>
    <mergeCell ref="C164:H164"/>
    <mergeCell ref="B167:C167"/>
    <mergeCell ref="D167:H167"/>
    <mergeCell ref="B168:C168"/>
    <mergeCell ref="D168:H168"/>
    <mergeCell ref="B169:C169"/>
    <mergeCell ref="D169:H169"/>
    <mergeCell ref="B170:C170"/>
    <mergeCell ref="D170:H170"/>
    <mergeCell ref="B171:C171"/>
    <mergeCell ref="D171:H171"/>
    <mergeCell ref="B172:C172"/>
    <mergeCell ref="D172:H172"/>
    <mergeCell ref="B173:C173"/>
    <mergeCell ref="B174:C174"/>
    <mergeCell ref="C175:H175"/>
    <mergeCell ref="B178:C178"/>
    <mergeCell ref="D178:H178"/>
    <mergeCell ref="B179:C179"/>
    <mergeCell ref="D179:H179"/>
    <mergeCell ref="B180:C180"/>
    <mergeCell ref="D180:H180"/>
    <mergeCell ref="B181:C181"/>
    <mergeCell ref="D181:H181"/>
    <mergeCell ref="B182:C182"/>
    <mergeCell ref="D182:H182"/>
    <mergeCell ref="B183:C183"/>
    <mergeCell ref="D183:H183"/>
    <mergeCell ref="B184:C184"/>
    <mergeCell ref="B185:C185"/>
    <mergeCell ref="C186:H186"/>
    <mergeCell ref="B189:C189"/>
    <mergeCell ref="D189:H189"/>
    <mergeCell ref="B190:C190"/>
    <mergeCell ref="D190:H190"/>
    <mergeCell ref="B191:C191"/>
    <mergeCell ref="D191:H191"/>
    <mergeCell ref="B192:C192"/>
    <mergeCell ref="D192:H192"/>
    <mergeCell ref="B193:C193"/>
    <mergeCell ref="D193:H193"/>
    <mergeCell ref="B194:C194"/>
    <mergeCell ref="D194:H194"/>
    <mergeCell ref="B195:C195"/>
    <mergeCell ref="B196:C196"/>
    <mergeCell ref="C197:H197"/>
    <mergeCell ref="B200:C200"/>
    <mergeCell ref="D200:H200"/>
    <mergeCell ref="B201:C201"/>
    <mergeCell ref="D201:H201"/>
    <mergeCell ref="B202:C202"/>
    <mergeCell ref="D202:H202"/>
    <mergeCell ref="B203:C203"/>
    <mergeCell ref="D203:H203"/>
    <mergeCell ref="B204:C204"/>
    <mergeCell ref="D204:H204"/>
    <mergeCell ref="B205:C205"/>
    <mergeCell ref="D205:H205"/>
    <mergeCell ref="B206:C206"/>
    <mergeCell ref="B207:C207"/>
    <mergeCell ref="C208:H208"/>
    <mergeCell ref="B211:C211"/>
    <mergeCell ref="D211:H211"/>
    <mergeCell ref="B212:C212"/>
    <mergeCell ref="D212:H212"/>
    <mergeCell ref="B213:C213"/>
    <mergeCell ref="D213:H213"/>
    <mergeCell ref="B214:C214"/>
    <mergeCell ref="D214:H214"/>
    <mergeCell ref="B215:C215"/>
    <mergeCell ref="D215:H215"/>
    <mergeCell ref="B216:C216"/>
    <mergeCell ref="D216:H216"/>
    <mergeCell ref="B217:C217"/>
    <mergeCell ref="B218:C218"/>
    <mergeCell ref="C219:H219"/>
    <mergeCell ref="B222:C222"/>
    <mergeCell ref="D222:H222"/>
    <mergeCell ref="B223:C223"/>
    <mergeCell ref="D223:H223"/>
    <mergeCell ref="B224:C224"/>
    <mergeCell ref="D224:H224"/>
    <mergeCell ref="B225:C225"/>
    <mergeCell ref="D225:H225"/>
    <mergeCell ref="B226:C226"/>
    <mergeCell ref="D226:H226"/>
    <mergeCell ref="B227:C227"/>
    <mergeCell ref="D227:H227"/>
    <mergeCell ref="B228:C228"/>
    <mergeCell ref="B229:C229"/>
    <mergeCell ref="C230:H230"/>
    <mergeCell ref="B233:C233"/>
    <mergeCell ref="D233:H233"/>
    <mergeCell ref="B234:C234"/>
    <mergeCell ref="D234:H234"/>
    <mergeCell ref="B235:C235"/>
    <mergeCell ref="D236:H236"/>
    <mergeCell ref="B236:C236"/>
    <mergeCell ref="D235:H235"/>
    <mergeCell ref="B237:C237"/>
    <mergeCell ref="D237:H237"/>
    <mergeCell ref="B238:C238"/>
    <mergeCell ref="D238:H238"/>
    <mergeCell ref="B239:C239"/>
    <mergeCell ref="B240:C240"/>
    <mergeCell ref="C241:H241"/>
    <mergeCell ref="B244:C244"/>
    <mergeCell ref="D244:H244"/>
    <mergeCell ref="B245:C245"/>
    <mergeCell ref="D245:H245"/>
    <mergeCell ref="B246:C246"/>
    <mergeCell ref="D246:H246"/>
    <mergeCell ref="B247:C247"/>
    <mergeCell ref="D247:H247"/>
    <mergeCell ref="B248:C248"/>
    <mergeCell ref="D248:H248"/>
    <mergeCell ref="B249:C249"/>
    <mergeCell ref="D249:H249"/>
    <mergeCell ref="B250:C250"/>
    <mergeCell ref="B251:C251"/>
    <mergeCell ref="C252:H252"/>
    <mergeCell ref="B255:C255"/>
    <mergeCell ref="D255:H255"/>
    <mergeCell ref="B256:C256"/>
    <mergeCell ref="D256:H256"/>
    <mergeCell ref="B257:C257"/>
    <mergeCell ref="D257:H257"/>
    <mergeCell ref="B258:C258"/>
    <mergeCell ref="D258:H258"/>
    <mergeCell ref="B259:C259"/>
    <mergeCell ref="D259:H259"/>
    <mergeCell ref="B260:C260"/>
    <mergeCell ref="D260:H260"/>
    <mergeCell ref="B261:C261"/>
    <mergeCell ref="B262:C262"/>
    <mergeCell ref="C263:H263"/>
    <mergeCell ref="B271:C271"/>
    <mergeCell ref="D271:H271"/>
    <mergeCell ref="B272:C272"/>
    <mergeCell ref="B273:C273"/>
    <mergeCell ref="C274:H274"/>
    <mergeCell ref="C37:D37"/>
    <mergeCell ref="C35:D35"/>
    <mergeCell ref="C33:D33"/>
    <mergeCell ref="C34:D34"/>
    <mergeCell ref="C38:D38"/>
    <mergeCell ref="C39:D39"/>
    <mergeCell ref="C40:D40"/>
    <mergeCell ref="C41:D41"/>
    <mergeCell ref="C42:D42"/>
    <mergeCell ref="B266:C266"/>
    <mergeCell ref="D266:H266"/>
    <mergeCell ref="B267:C267"/>
    <mergeCell ref="D267:H267"/>
    <mergeCell ref="B268:C268"/>
    <mergeCell ref="D268:H268"/>
    <mergeCell ref="B269:C269"/>
    <mergeCell ref="D269:H269"/>
    <mergeCell ref="B270:C270"/>
    <mergeCell ref="D270:H270"/>
    <mergeCell ref="B277:C277"/>
    <mergeCell ref="D277:H277"/>
    <mergeCell ref="B278:C278"/>
    <mergeCell ref="D278:H278"/>
    <mergeCell ref="B279:C279"/>
    <mergeCell ref="D279:H279"/>
    <mergeCell ref="B280:C280"/>
    <mergeCell ref="D280:H280"/>
    <mergeCell ref="B281:C281"/>
    <mergeCell ref="D281:H281"/>
    <mergeCell ref="B282:C282"/>
    <mergeCell ref="D282:H282"/>
    <mergeCell ref="B283:C283"/>
    <mergeCell ref="B284:C284"/>
    <mergeCell ref="C285:H285"/>
    <mergeCell ref="B288:C288"/>
    <mergeCell ref="D288:H288"/>
    <mergeCell ref="B289:C289"/>
    <mergeCell ref="D289:H289"/>
    <mergeCell ref="B290:C290"/>
    <mergeCell ref="D290:H290"/>
    <mergeCell ref="B291:C291"/>
    <mergeCell ref="D291:H291"/>
    <mergeCell ref="B292:C292"/>
    <mergeCell ref="D292:H292"/>
    <mergeCell ref="B293:C293"/>
    <mergeCell ref="D293:H293"/>
    <mergeCell ref="B294:C294"/>
    <mergeCell ref="B295:C295"/>
    <mergeCell ref="C296:H296"/>
    <mergeCell ref="B299:C299"/>
    <mergeCell ref="D299:H299"/>
    <mergeCell ref="B300:C300"/>
    <mergeCell ref="D300:H300"/>
    <mergeCell ref="B301:C301"/>
    <mergeCell ref="D301:H301"/>
    <mergeCell ref="B302:C302"/>
    <mergeCell ref="D302:H302"/>
    <mergeCell ref="B303:C303"/>
    <mergeCell ref="D303:H303"/>
    <mergeCell ref="B304:C304"/>
    <mergeCell ref="D304:H304"/>
    <mergeCell ref="B305:C305"/>
    <mergeCell ref="B306:C306"/>
    <mergeCell ref="C307:H307"/>
    <mergeCell ref="B310:C310"/>
    <mergeCell ref="D310:H310"/>
    <mergeCell ref="B311:C311"/>
    <mergeCell ref="D311:H311"/>
    <mergeCell ref="B312:C312"/>
    <mergeCell ref="D312:H312"/>
    <mergeCell ref="B313:C313"/>
    <mergeCell ref="D313:H313"/>
    <mergeCell ref="B314:C314"/>
    <mergeCell ref="D314:H314"/>
    <mergeCell ref="B315:C315"/>
    <mergeCell ref="D315:H315"/>
    <mergeCell ref="B316:C316"/>
    <mergeCell ref="B317:C317"/>
    <mergeCell ref="C318:H318"/>
    <mergeCell ref="B321:C321"/>
    <mergeCell ref="D321:H321"/>
    <mergeCell ref="B322:C322"/>
    <mergeCell ref="D322:H322"/>
    <mergeCell ref="B323:C323"/>
    <mergeCell ref="D323:H323"/>
    <mergeCell ref="B324:C324"/>
    <mergeCell ref="D324:H324"/>
    <mergeCell ref="B325:C325"/>
    <mergeCell ref="D325:H325"/>
    <mergeCell ref="B326:C326"/>
    <mergeCell ref="D326:H326"/>
    <mergeCell ref="B327:C327"/>
    <mergeCell ref="B328:C328"/>
    <mergeCell ref="C329:H329"/>
    <mergeCell ref="B332:C332"/>
    <mergeCell ref="D332:H332"/>
    <mergeCell ref="B333:C333"/>
    <mergeCell ref="D333:H333"/>
    <mergeCell ref="B334:C334"/>
    <mergeCell ref="D334:H334"/>
    <mergeCell ref="B335:C335"/>
    <mergeCell ref="D335:H335"/>
    <mergeCell ref="B336:C336"/>
    <mergeCell ref="D336:H336"/>
    <mergeCell ref="B337:C337"/>
    <mergeCell ref="D337:H337"/>
    <mergeCell ref="B338:C338"/>
    <mergeCell ref="B339:C339"/>
    <mergeCell ref="C340:H340"/>
    <mergeCell ref="B343:C343"/>
    <mergeCell ref="D343:H343"/>
    <mergeCell ref="B344:C344"/>
    <mergeCell ref="D344:H344"/>
    <mergeCell ref="B345:C345"/>
    <mergeCell ref="D345:H345"/>
    <mergeCell ref="B346:C346"/>
    <mergeCell ref="D346:H346"/>
    <mergeCell ref="B347:C347"/>
    <mergeCell ref="D347:H347"/>
    <mergeCell ref="B348:C348"/>
    <mergeCell ref="D348:H348"/>
    <mergeCell ref="B349:C349"/>
    <mergeCell ref="B350:C350"/>
    <mergeCell ref="C351:H351"/>
    <mergeCell ref="B354:C354"/>
    <mergeCell ref="D354:H354"/>
    <mergeCell ref="B355:C355"/>
    <mergeCell ref="D355:H355"/>
    <mergeCell ref="B356:C356"/>
    <mergeCell ref="D356:H356"/>
    <mergeCell ref="B357:C357"/>
    <mergeCell ref="D357:H357"/>
    <mergeCell ref="B358:C358"/>
    <mergeCell ref="D358:H358"/>
    <mergeCell ref="B359:C359"/>
    <mergeCell ref="D359:H359"/>
    <mergeCell ref="B360:C360"/>
    <mergeCell ref="B361:C361"/>
    <mergeCell ref="C362:H362"/>
    <mergeCell ref="B365:C365"/>
    <mergeCell ref="D365:H365"/>
    <mergeCell ref="B371:C371"/>
    <mergeCell ref="B372:C372"/>
    <mergeCell ref="C373:H373"/>
    <mergeCell ref="B366:C366"/>
    <mergeCell ref="D366:H366"/>
    <mergeCell ref="B367:C367"/>
    <mergeCell ref="D367:H367"/>
    <mergeCell ref="B368:C368"/>
    <mergeCell ref="D368:H368"/>
    <mergeCell ref="B369:C369"/>
    <mergeCell ref="D369:H369"/>
    <mergeCell ref="B370:C370"/>
    <mergeCell ref="D370:H370"/>
  </mergeCells>
  <pageMargins left="0.7" right="0.7" top="0.75" bottom="0.75" header="0.3" footer="0.3"/>
  <pageSetup scale="10" orientation="landscape" r:id="rId1"/>
  <rowBreaks count="2" manualBreakCount="2">
    <brk id="166" max="11" man="1"/>
    <brk id="320"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5F34-AD53-40D9-B77A-575BC9FFA382}">
  <dimension ref="A1:L53"/>
  <sheetViews>
    <sheetView zoomScaleNormal="100" workbookViewId="0">
      <selection activeCell="B24" sqref="B24"/>
    </sheetView>
  </sheetViews>
  <sheetFormatPr defaultRowHeight="15" x14ac:dyDescent="0.25"/>
  <cols>
    <col min="2" max="2" width="32" customWidth="1"/>
    <col min="3" max="3" width="25.5703125" customWidth="1"/>
    <col min="4" max="4" width="21.140625" customWidth="1"/>
    <col min="5" max="5" width="31.28515625" customWidth="1"/>
    <col min="6" max="6" width="33" customWidth="1"/>
    <col min="7" max="7" width="35.5703125" customWidth="1"/>
    <col min="8" max="8" width="31.42578125" customWidth="1"/>
    <col min="9" max="9" width="19.7109375" customWidth="1"/>
  </cols>
  <sheetData>
    <row r="1" spans="1:12" ht="20.45" customHeight="1" x14ac:dyDescent="0.25"/>
    <row r="2" spans="1:12" s="124" customFormat="1" ht="47.45" customHeight="1" x14ac:dyDescent="0.25">
      <c r="A2" s="528" t="s">
        <v>199</v>
      </c>
      <c r="B2" s="528"/>
      <c r="C2" s="145">
        <f>SUM(C4+C30)</f>
        <v>0</v>
      </c>
      <c r="J2" s="161"/>
      <c r="K2" s="128"/>
      <c r="L2" s="128"/>
    </row>
    <row r="3" spans="1:12" s="124" customFormat="1" ht="23.25" x14ac:dyDescent="0.25">
      <c r="A3" s="133"/>
      <c r="G3" s="126"/>
      <c r="J3" s="128"/>
      <c r="K3" s="128"/>
      <c r="L3" s="128"/>
    </row>
    <row r="4" spans="1:12" s="124" customFormat="1" ht="41.25" customHeight="1" x14ac:dyDescent="0.25">
      <c r="A4" s="133"/>
      <c r="B4" s="315" t="s">
        <v>84</v>
      </c>
      <c r="C4" s="127">
        <f>SUM(H16:H20)</f>
        <v>0</v>
      </c>
      <c r="G4" s="126"/>
      <c r="J4" s="128"/>
      <c r="K4" s="128"/>
      <c r="L4" s="128"/>
    </row>
    <row r="5" spans="1:12" s="313" customFormat="1" ht="228.75" customHeight="1" x14ac:dyDescent="0.3">
      <c r="C5" s="609" t="s">
        <v>402</v>
      </c>
      <c r="D5" s="610"/>
      <c r="E5" s="610"/>
      <c r="F5" s="610"/>
      <c r="G5" s="610"/>
      <c r="H5" s="611"/>
      <c r="I5" s="314"/>
    </row>
    <row r="6" spans="1:12" s="124" customFormat="1" ht="27" customHeight="1" x14ac:dyDescent="0.25">
      <c r="B6" s="134"/>
      <c r="C6" s="134"/>
      <c r="D6" s="134"/>
      <c r="E6" s="134"/>
      <c r="F6" s="134"/>
      <c r="G6" s="134"/>
      <c r="H6" s="134"/>
      <c r="I6" s="134"/>
      <c r="J6" s="128"/>
      <c r="K6" s="128"/>
      <c r="L6" s="128"/>
    </row>
    <row r="7" spans="1:12" s="124" customFormat="1" ht="45.2" customHeight="1" x14ac:dyDescent="0.25">
      <c r="C7" s="173" t="s">
        <v>85</v>
      </c>
      <c r="D7" s="173" t="s">
        <v>86</v>
      </c>
      <c r="E7" s="173" t="s">
        <v>87</v>
      </c>
      <c r="F7" s="173" t="s">
        <v>106</v>
      </c>
      <c r="G7" s="173" t="s">
        <v>107</v>
      </c>
      <c r="H7" s="173" t="s">
        <v>108</v>
      </c>
      <c r="J7" s="128"/>
      <c r="K7" s="128"/>
      <c r="L7" s="128"/>
    </row>
    <row r="8" spans="1:12" s="124" customFormat="1" ht="23.25" x14ac:dyDescent="0.25">
      <c r="B8" s="233" t="s">
        <v>109</v>
      </c>
      <c r="C8" s="146">
        <v>0</v>
      </c>
      <c r="D8" s="146">
        <v>0</v>
      </c>
      <c r="E8" s="146">
        <v>0</v>
      </c>
      <c r="F8" s="146">
        <v>0</v>
      </c>
      <c r="G8" s="147">
        <v>0</v>
      </c>
      <c r="H8" s="138">
        <f>SUM(41*F8*D8)*C8</f>
        <v>0</v>
      </c>
      <c r="J8" s="163"/>
      <c r="K8" s="128"/>
      <c r="L8" s="128"/>
    </row>
    <row r="9" spans="1:12" s="124" customFormat="1" ht="23.25" x14ac:dyDescent="0.25">
      <c r="B9" s="233" t="s">
        <v>110</v>
      </c>
      <c r="C9" s="146"/>
      <c r="D9" s="146"/>
      <c r="E9" s="146"/>
      <c r="F9" s="146"/>
      <c r="G9" s="147">
        <v>0</v>
      </c>
      <c r="H9" s="138">
        <f>SUM(41*F9*D9)*C9</f>
        <v>0</v>
      </c>
      <c r="J9" s="128"/>
      <c r="K9" s="128"/>
      <c r="L9" s="128"/>
    </row>
    <row r="10" spans="1:12" s="124" customFormat="1" ht="23.25" x14ac:dyDescent="0.25">
      <c r="B10" s="233" t="s">
        <v>111</v>
      </c>
      <c r="C10" s="146"/>
      <c r="D10" s="146"/>
      <c r="E10" s="146"/>
      <c r="F10" s="146"/>
      <c r="G10" s="147">
        <v>0</v>
      </c>
      <c r="H10" s="138">
        <f>SUM(41*F10*D10)*C10</f>
        <v>0</v>
      </c>
      <c r="J10" s="128"/>
      <c r="K10" s="128"/>
      <c r="L10" s="128"/>
    </row>
    <row r="11" spans="1:12" s="124" customFormat="1" ht="23.25" x14ac:dyDescent="0.25">
      <c r="B11" s="233" t="s">
        <v>112</v>
      </c>
      <c r="C11" s="146"/>
      <c r="D11" s="146"/>
      <c r="E11" s="146"/>
      <c r="F11" s="146"/>
      <c r="G11" s="147">
        <v>0</v>
      </c>
      <c r="H11" s="138">
        <f>SUM(41*F11*D11)*C11</f>
        <v>0</v>
      </c>
      <c r="J11" s="128"/>
      <c r="K11" s="128"/>
      <c r="L11" s="128"/>
    </row>
    <row r="12" spans="1:12" s="124" customFormat="1" ht="23.25" x14ac:dyDescent="0.25">
      <c r="B12" s="233" t="s">
        <v>113</v>
      </c>
      <c r="C12" s="146"/>
      <c r="D12" s="146"/>
      <c r="E12" s="146"/>
      <c r="F12" s="146"/>
      <c r="G12" s="147">
        <v>0</v>
      </c>
      <c r="H12" s="138">
        <f>SUM(41*F12*D12)*C12</f>
        <v>0</v>
      </c>
      <c r="J12" s="128"/>
      <c r="K12" s="128"/>
      <c r="L12" s="128"/>
    </row>
    <row r="13" spans="1:12" s="124" customFormat="1" ht="23.25" x14ac:dyDescent="0.25">
      <c r="B13" s="234"/>
      <c r="G13" s="126"/>
      <c r="H13" s="127"/>
      <c r="J13" s="128"/>
      <c r="K13" s="128"/>
      <c r="L13" s="128"/>
    </row>
    <row r="14" spans="1:12" s="124" customFormat="1" ht="23.25" x14ac:dyDescent="0.25">
      <c r="B14" s="135"/>
      <c r="J14" s="128"/>
      <c r="K14" s="128"/>
      <c r="L14" s="128"/>
    </row>
    <row r="15" spans="1:12" s="133" customFormat="1" ht="45.2" customHeight="1" x14ac:dyDescent="0.25">
      <c r="C15" s="173" t="s">
        <v>95</v>
      </c>
      <c r="D15" s="173" t="s">
        <v>96</v>
      </c>
      <c r="E15" s="173" t="s">
        <v>114</v>
      </c>
      <c r="F15" s="173" t="s">
        <v>115</v>
      </c>
      <c r="G15" s="173" t="s">
        <v>116</v>
      </c>
      <c r="H15" s="173" t="s">
        <v>117</v>
      </c>
      <c r="I15" s="132"/>
      <c r="J15" s="162"/>
      <c r="K15" s="162"/>
      <c r="L15" s="162"/>
    </row>
    <row r="16" spans="1:12" s="124" customFormat="1" ht="23.25" x14ac:dyDescent="0.25">
      <c r="B16" s="233" t="s">
        <v>109</v>
      </c>
      <c r="C16" s="148">
        <v>0</v>
      </c>
      <c r="D16" s="146"/>
      <c r="E16" s="149">
        <f>ROUND(SUM(0.49*D16),0)</f>
        <v>0</v>
      </c>
      <c r="F16" s="147">
        <v>0</v>
      </c>
      <c r="G16" s="147">
        <v>0</v>
      </c>
      <c r="H16" s="138">
        <f>SUM(G8+H8+C16+E16+F16+G16)</f>
        <v>0</v>
      </c>
      <c r="I16" s="126"/>
      <c r="J16" s="163"/>
      <c r="K16" s="128"/>
      <c r="L16" s="128"/>
    </row>
    <row r="17" spans="1:12" s="124" customFormat="1" ht="23.25" x14ac:dyDescent="0.25">
      <c r="B17" s="233" t="s">
        <v>110</v>
      </c>
      <c r="C17" s="147">
        <v>0</v>
      </c>
      <c r="D17" s="146"/>
      <c r="E17" s="149">
        <f>ROUND(SUM(0.49*D17),0)</f>
        <v>0</v>
      </c>
      <c r="F17" s="147">
        <v>0</v>
      </c>
      <c r="G17" s="147">
        <v>0</v>
      </c>
      <c r="H17" s="138">
        <f>SUM(G9+H9+C17+E17+F17+G17)</f>
        <v>0</v>
      </c>
      <c r="I17" s="126"/>
      <c r="J17" s="128"/>
      <c r="K17" s="128"/>
      <c r="L17" s="128"/>
    </row>
    <row r="18" spans="1:12" s="124" customFormat="1" ht="23.25" x14ac:dyDescent="0.25">
      <c r="B18" s="233" t="s">
        <v>111</v>
      </c>
      <c r="C18" s="147">
        <v>0</v>
      </c>
      <c r="D18" s="146"/>
      <c r="E18" s="149">
        <f>ROUND(SUM(0.49*D18),0)</f>
        <v>0</v>
      </c>
      <c r="F18" s="147">
        <v>0</v>
      </c>
      <c r="G18" s="147">
        <v>0</v>
      </c>
      <c r="H18" s="138">
        <f>SUM(G10+H10+C18+E18+F18+G18)</f>
        <v>0</v>
      </c>
      <c r="I18" s="126"/>
      <c r="J18" s="128"/>
      <c r="K18" s="128"/>
      <c r="L18" s="128"/>
    </row>
    <row r="19" spans="1:12" s="124" customFormat="1" ht="23.25" x14ac:dyDescent="0.25">
      <c r="B19" s="233" t="s">
        <v>112</v>
      </c>
      <c r="C19" s="147">
        <v>0</v>
      </c>
      <c r="D19" s="146"/>
      <c r="E19" s="149">
        <f>ROUND(SUM(0.49*D19),0)</f>
        <v>0</v>
      </c>
      <c r="F19" s="147">
        <v>0</v>
      </c>
      <c r="G19" s="147">
        <v>0</v>
      </c>
      <c r="H19" s="138">
        <f>SUM(G11+H11+C19+E19+F19+G19)</f>
        <v>0</v>
      </c>
      <c r="I19" s="126"/>
      <c r="J19" s="128"/>
      <c r="K19" s="128"/>
      <c r="L19" s="128"/>
    </row>
    <row r="20" spans="1:12" s="124" customFormat="1" ht="23.25" x14ac:dyDescent="0.25">
      <c r="B20" s="233" t="s">
        <v>113</v>
      </c>
      <c r="C20" s="147">
        <v>0</v>
      </c>
      <c r="D20" s="146"/>
      <c r="E20" s="149">
        <f>ROUND(SUM(0.49*D20),0)</f>
        <v>0</v>
      </c>
      <c r="F20" s="147">
        <v>0</v>
      </c>
      <c r="G20" s="147">
        <v>0</v>
      </c>
      <c r="H20" s="138">
        <f>SUM(G12+H12+C20+E20+F20+G20)</f>
        <v>0</v>
      </c>
      <c r="I20" s="126"/>
      <c r="J20" s="128"/>
      <c r="K20" s="128"/>
      <c r="L20" s="128"/>
    </row>
    <row r="21" spans="1:12" s="124" customFormat="1" ht="23.25" x14ac:dyDescent="0.25">
      <c r="B21" s="153" t="s">
        <v>202</v>
      </c>
      <c r="H21" s="127">
        <f>SUM(H16:H20)</f>
        <v>0</v>
      </c>
      <c r="J21" s="128"/>
      <c r="K21" s="128"/>
      <c r="L21" s="128"/>
    </row>
    <row r="22" spans="1:12" s="124" customFormat="1" ht="23.25" x14ac:dyDescent="0.25">
      <c r="J22" s="128"/>
      <c r="K22" s="128"/>
      <c r="L22" s="128"/>
    </row>
    <row r="23" spans="1:12" s="133" customFormat="1" ht="18" customHeight="1" x14ac:dyDescent="0.25">
      <c r="C23" s="317" t="s">
        <v>383</v>
      </c>
      <c r="D23" s="183"/>
      <c r="J23" s="162"/>
      <c r="K23" s="162"/>
      <c r="L23" s="162"/>
    </row>
    <row r="24" spans="1:12" s="124" customFormat="1" ht="21.95" customHeight="1" x14ac:dyDescent="0.25">
      <c r="B24" s="316" t="s">
        <v>109</v>
      </c>
      <c r="C24" s="586"/>
      <c r="D24" s="586"/>
      <c r="E24" s="586"/>
      <c r="F24" s="586"/>
      <c r="G24" s="586"/>
      <c r="H24" s="606"/>
      <c r="J24" s="128"/>
      <c r="K24" s="128"/>
      <c r="L24" s="128"/>
    </row>
    <row r="25" spans="1:12" s="124" customFormat="1" ht="21.95" customHeight="1" x14ac:dyDescent="0.25">
      <c r="B25" s="316" t="s">
        <v>110</v>
      </c>
      <c r="C25" s="586"/>
      <c r="D25" s="586"/>
      <c r="E25" s="586"/>
      <c r="F25" s="586"/>
      <c r="G25" s="586"/>
      <c r="H25" s="606"/>
      <c r="J25" s="128"/>
      <c r="K25" s="128"/>
      <c r="L25" s="128"/>
    </row>
    <row r="26" spans="1:12" s="124" customFormat="1" ht="21.95" customHeight="1" x14ac:dyDescent="0.25">
      <c r="B26" s="316" t="s">
        <v>111</v>
      </c>
      <c r="C26" s="586"/>
      <c r="D26" s="586"/>
      <c r="E26" s="586"/>
      <c r="F26" s="586"/>
      <c r="G26" s="586"/>
      <c r="H26" s="606"/>
      <c r="J26" s="128"/>
      <c r="K26" s="128"/>
      <c r="L26" s="128"/>
    </row>
    <row r="27" spans="1:12" s="124" customFormat="1" ht="23.25" customHeight="1" x14ac:dyDescent="0.25">
      <c r="B27" s="316" t="s">
        <v>112</v>
      </c>
      <c r="C27" s="586"/>
      <c r="D27" s="586"/>
      <c r="E27" s="586"/>
      <c r="F27" s="586"/>
      <c r="G27" s="586"/>
      <c r="H27" s="606"/>
      <c r="J27" s="128"/>
      <c r="K27" s="128"/>
      <c r="L27" s="128"/>
    </row>
    <row r="28" spans="1:12" s="124" customFormat="1" ht="21" customHeight="1" x14ac:dyDescent="0.25">
      <c r="B28" s="316" t="s">
        <v>113</v>
      </c>
      <c r="C28" s="586"/>
      <c r="D28" s="586"/>
      <c r="E28" s="586"/>
      <c r="F28" s="586"/>
      <c r="G28" s="586"/>
      <c r="H28" s="606"/>
      <c r="J28" s="128"/>
      <c r="K28" s="128"/>
      <c r="L28" s="128"/>
    </row>
    <row r="29" spans="1:12" s="124" customFormat="1" ht="29.45" customHeight="1" x14ac:dyDescent="0.25">
      <c r="A29" s="135"/>
      <c r="B29" s="136"/>
      <c r="C29" s="136"/>
      <c r="D29" s="136"/>
      <c r="E29" s="136"/>
      <c r="F29" s="136"/>
      <c r="G29" s="136"/>
      <c r="J29" s="128"/>
      <c r="K29" s="128"/>
      <c r="L29" s="128"/>
    </row>
    <row r="30" spans="1:12" s="124" customFormat="1" ht="23.25" x14ac:dyDescent="0.25">
      <c r="B30" s="315" t="s">
        <v>384</v>
      </c>
      <c r="C30" s="127">
        <f>SUM(I41:I45)</f>
        <v>0</v>
      </c>
      <c r="J30" s="128"/>
      <c r="K30" s="128"/>
      <c r="L30" s="128"/>
    </row>
    <row r="31" spans="1:12" s="124" customFormat="1" ht="23.25" x14ac:dyDescent="0.25">
      <c r="J31" s="128"/>
      <c r="K31" s="128"/>
      <c r="L31" s="128"/>
    </row>
    <row r="32" spans="1:12" s="124" customFormat="1" ht="45" x14ac:dyDescent="0.25">
      <c r="C32" s="173" t="s">
        <v>85</v>
      </c>
      <c r="D32" s="173" t="s">
        <v>86</v>
      </c>
      <c r="E32" s="173" t="s">
        <v>119</v>
      </c>
      <c r="F32" s="173" t="s">
        <v>120</v>
      </c>
      <c r="G32" s="173" t="s">
        <v>107</v>
      </c>
      <c r="H32" s="173" t="s">
        <v>197</v>
      </c>
      <c r="J32" s="128"/>
      <c r="K32" s="128"/>
      <c r="L32" s="128"/>
    </row>
    <row r="33" spans="2:12" s="124" customFormat="1" ht="23.25" x14ac:dyDescent="0.25">
      <c r="B33" s="233" t="s">
        <v>109</v>
      </c>
      <c r="C33" s="146"/>
      <c r="D33" s="146"/>
      <c r="E33" s="146"/>
      <c r="F33" s="146"/>
      <c r="G33" s="152"/>
      <c r="H33" s="138">
        <f>SUM(52*F33*D33)*C33</f>
        <v>0</v>
      </c>
      <c r="J33" s="163"/>
      <c r="K33" s="128"/>
      <c r="L33" s="128"/>
    </row>
    <row r="34" spans="2:12" s="124" customFormat="1" ht="23.25" x14ac:dyDescent="0.25">
      <c r="B34" s="233" t="s">
        <v>110</v>
      </c>
      <c r="C34" s="146"/>
      <c r="D34" s="146"/>
      <c r="E34" s="146"/>
      <c r="F34" s="146"/>
      <c r="G34" s="152"/>
      <c r="H34" s="138">
        <f>SUM(52*F34*D34)*C34</f>
        <v>0</v>
      </c>
      <c r="J34" s="128"/>
      <c r="K34" s="128"/>
      <c r="L34" s="128"/>
    </row>
    <row r="35" spans="2:12" s="124" customFormat="1" ht="23.25" x14ac:dyDescent="0.25">
      <c r="B35" s="233" t="s">
        <v>111</v>
      </c>
      <c r="C35" s="146"/>
      <c r="D35" s="146"/>
      <c r="E35" s="146"/>
      <c r="F35" s="146"/>
      <c r="G35" s="152"/>
      <c r="H35" s="138">
        <f>SUM(52*F35*D35)*C35</f>
        <v>0</v>
      </c>
      <c r="J35" s="128"/>
      <c r="K35" s="128"/>
      <c r="L35" s="128"/>
    </row>
    <row r="36" spans="2:12" s="124" customFormat="1" ht="23.25" x14ac:dyDescent="0.25">
      <c r="B36" s="233" t="s">
        <v>112</v>
      </c>
      <c r="C36" s="146"/>
      <c r="D36" s="146"/>
      <c r="E36" s="146"/>
      <c r="F36" s="146"/>
      <c r="G36" s="152"/>
      <c r="H36" s="138">
        <f>SUM(52*F36*D36)*C36</f>
        <v>0</v>
      </c>
      <c r="J36" s="128"/>
      <c r="K36" s="128"/>
      <c r="L36" s="128"/>
    </row>
    <row r="37" spans="2:12" s="124" customFormat="1" ht="23.25" x14ac:dyDescent="0.25">
      <c r="B37" s="233" t="s">
        <v>113</v>
      </c>
      <c r="C37" s="146"/>
      <c r="D37" s="146"/>
      <c r="E37" s="146"/>
      <c r="F37" s="146"/>
      <c r="G37" s="152"/>
      <c r="H37" s="138">
        <f>SUM(52*F37*D37)*C37</f>
        <v>0</v>
      </c>
      <c r="J37" s="128"/>
      <c r="K37" s="128"/>
      <c r="L37" s="128"/>
    </row>
    <row r="38" spans="2:12" s="124" customFormat="1" ht="23.25" x14ac:dyDescent="0.25">
      <c r="B38" s="153"/>
      <c r="G38" s="184"/>
      <c r="H38" s="127"/>
      <c r="J38" s="128"/>
      <c r="K38" s="128"/>
      <c r="L38" s="128"/>
    </row>
    <row r="39" spans="2:12" s="124" customFormat="1" ht="23.25" x14ac:dyDescent="0.25">
      <c r="B39" s="135"/>
      <c r="J39" s="128"/>
      <c r="K39" s="128"/>
      <c r="L39" s="128"/>
    </row>
    <row r="40" spans="2:12" s="124" customFormat="1" ht="45" x14ac:dyDescent="0.25">
      <c r="C40" s="173" t="s">
        <v>121</v>
      </c>
      <c r="D40" s="173" t="s">
        <v>122</v>
      </c>
      <c r="E40" s="173" t="s">
        <v>200</v>
      </c>
      <c r="F40" s="173" t="s">
        <v>115</v>
      </c>
      <c r="G40" s="173" t="s">
        <v>124</v>
      </c>
      <c r="H40" s="154" t="s">
        <v>125</v>
      </c>
      <c r="I40" s="318" t="s">
        <v>117</v>
      </c>
      <c r="J40" s="128"/>
      <c r="K40" s="128"/>
      <c r="L40" s="163"/>
    </row>
    <row r="41" spans="2:12" s="124" customFormat="1" ht="23.25" x14ac:dyDescent="0.25">
      <c r="B41" s="233" t="s">
        <v>109</v>
      </c>
      <c r="C41" s="147">
        <v>0</v>
      </c>
      <c r="D41" s="146"/>
      <c r="E41" s="138">
        <f>ROUND(SUM(0.49*D41),0)</f>
        <v>0</v>
      </c>
      <c r="F41" s="147">
        <v>0</v>
      </c>
      <c r="G41" s="147">
        <v>0</v>
      </c>
      <c r="H41" s="147">
        <v>0</v>
      </c>
      <c r="I41" s="149">
        <f>SUM(G33+H33+C41+E41+F41+G41+H41)</f>
        <v>0</v>
      </c>
      <c r="J41" s="128"/>
      <c r="K41" s="128"/>
      <c r="L41" s="128"/>
    </row>
    <row r="42" spans="2:12" s="124" customFormat="1" ht="23.25" x14ac:dyDescent="0.25">
      <c r="B42" s="233" t="s">
        <v>110</v>
      </c>
      <c r="C42" s="147">
        <v>0</v>
      </c>
      <c r="D42" s="146"/>
      <c r="E42" s="138">
        <f>ROUND(SUM(0.49*D42),0)</f>
        <v>0</v>
      </c>
      <c r="F42" s="147">
        <v>0</v>
      </c>
      <c r="G42" s="147">
        <v>0</v>
      </c>
      <c r="H42" s="147">
        <v>0</v>
      </c>
      <c r="I42" s="149">
        <f>SUM(G34+H34+C42+E42+F42+G42+H42)</f>
        <v>0</v>
      </c>
      <c r="J42" s="128"/>
      <c r="K42" s="128"/>
      <c r="L42" s="128"/>
    </row>
    <row r="43" spans="2:12" s="124" customFormat="1" ht="23.25" x14ac:dyDescent="0.25">
      <c r="B43" s="233" t="s">
        <v>111</v>
      </c>
      <c r="C43" s="147">
        <v>0</v>
      </c>
      <c r="D43" s="146"/>
      <c r="E43" s="138">
        <f>ROUND(SUM(0.49*D43),0)</f>
        <v>0</v>
      </c>
      <c r="F43" s="147">
        <v>0</v>
      </c>
      <c r="G43" s="147">
        <v>0</v>
      </c>
      <c r="H43" s="147">
        <v>0</v>
      </c>
      <c r="I43" s="149">
        <f>SUM(G35+H35+C43+E43+F43+G43+H43)</f>
        <v>0</v>
      </c>
      <c r="J43" s="128"/>
      <c r="K43" s="128"/>
      <c r="L43" s="128"/>
    </row>
    <row r="44" spans="2:12" s="124" customFormat="1" ht="23.25" x14ac:dyDescent="0.25">
      <c r="B44" s="233" t="s">
        <v>112</v>
      </c>
      <c r="C44" s="147">
        <v>0</v>
      </c>
      <c r="D44" s="146"/>
      <c r="E44" s="138">
        <f>ROUND(SUM(0.49*D44),0)</f>
        <v>0</v>
      </c>
      <c r="F44" s="147">
        <v>0</v>
      </c>
      <c r="G44" s="147">
        <v>0</v>
      </c>
      <c r="H44" s="147">
        <v>0</v>
      </c>
      <c r="I44" s="149">
        <f>SUM(G36+H36+C44+E44+F44+G44+H44)</f>
        <v>0</v>
      </c>
      <c r="J44" s="128"/>
      <c r="K44" s="128"/>
      <c r="L44" s="128"/>
    </row>
    <row r="45" spans="2:12" s="124" customFormat="1" ht="23.25" x14ac:dyDescent="0.25">
      <c r="B45" s="233" t="s">
        <v>113</v>
      </c>
      <c r="C45" s="147">
        <v>0</v>
      </c>
      <c r="D45" s="146"/>
      <c r="E45" s="138">
        <f>ROUND(SUM(0.49*D45),0)</f>
        <v>0</v>
      </c>
      <c r="F45" s="147">
        <v>0</v>
      </c>
      <c r="G45" s="147">
        <v>0</v>
      </c>
      <c r="H45" s="147">
        <v>0</v>
      </c>
      <c r="I45" s="149">
        <f>SUM(G37+H37+C45+E45+F45+G45+H45)</f>
        <v>0</v>
      </c>
      <c r="J45" s="128"/>
      <c r="K45" s="128"/>
      <c r="L45" s="128"/>
    </row>
    <row r="46" spans="2:12" s="124" customFormat="1" ht="23.25" x14ac:dyDescent="0.25">
      <c r="B46" s="153" t="s">
        <v>202</v>
      </c>
      <c r="I46" s="137">
        <f>SUM(I41:I45)</f>
        <v>0</v>
      </c>
      <c r="J46" s="128"/>
      <c r="K46" s="128"/>
      <c r="L46" s="128"/>
    </row>
    <row r="47" spans="2:12" s="124" customFormat="1" ht="23.25" x14ac:dyDescent="0.25">
      <c r="J47" s="128"/>
      <c r="K47" s="128"/>
      <c r="L47" s="128"/>
    </row>
    <row r="48" spans="2:12" s="133" customFormat="1" ht="37.15" customHeight="1" x14ac:dyDescent="0.25">
      <c r="C48" s="317" t="s">
        <v>385</v>
      </c>
      <c r="D48" s="319"/>
      <c r="E48" s="320"/>
      <c r="J48" s="162"/>
      <c r="K48" s="162"/>
      <c r="L48" s="162"/>
    </row>
    <row r="49" spans="2:12" s="124" customFormat="1" ht="25.5" customHeight="1" x14ac:dyDescent="0.25">
      <c r="B49" s="316" t="s">
        <v>109</v>
      </c>
      <c r="C49" s="586"/>
      <c r="D49" s="586"/>
      <c r="E49" s="586"/>
      <c r="F49" s="586"/>
      <c r="G49" s="586"/>
      <c r="H49" s="606"/>
      <c r="J49" s="128"/>
      <c r="K49" s="128"/>
      <c r="L49" s="128"/>
    </row>
    <row r="50" spans="2:12" s="124" customFormat="1" ht="25.5" customHeight="1" x14ac:dyDescent="0.25">
      <c r="B50" s="316" t="s">
        <v>110</v>
      </c>
      <c r="C50" s="586"/>
      <c r="D50" s="586"/>
      <c r="E50" s="586"/>
      <c r="F50" s="586"/>
      <c r="G50" s="586"/>
      <c r="H50" s="606"/>
      <c r="J50" s="128"/>
      <c r="K50" s="128"/>
      <c r="L50" s="128"/>
    </row>
    <row r="51" spans="2:12" s="124" customFormat="1" ht="25.5" customHeight="1" x14ac:dyDescent="0.25">
      <c r="B51" s="316" t="s">
        <v>111</v>
      </c>
      <c r="C51" s="586"/>
      <c r="D51" s="586"/>
      <c r="E51" s="586"/>
      <c r="F51" s="586"/>
      <c r="G51" s="586"/>
      <c r="H51" s="606"/>
      <c r="J51" s="128"/>
      <c r="K51" s="128"/>
      <c r="L51" s="128"/>
    </row>
    <row r="52" spans="2:12" s="124" customFormat="1" ht="25.5" customHeight="1" x14ac:dyDescent="0.25">
      <c r="B52" s="316" t="s">
        <v>112</v>
      </c>
      <c r="C52" s="586"/>
      <c r="D52" s="586"/>
      <c r="E52" s="586"/>
      <c r="F52" s="586"/>
      <c r="G52" s="586"/>
      <c r="H52" s="606"/>
      <c r="J52" s="128"/>
      <c r="K52" s="128"/>
      <c r="L52" s="128"/>
    </row>
    <row r="53" spans="2:12" s="124" customFormat="1" ht="25.5" customHeight="1" x14ac:dyDescent="0.25">
      <c r="B53" s="316" t="s">
        <v>113</v>
      </c>
      <c r="C53" s="586"/>
      <c r="D53" s="586"/>
      <c r="E53" s="586"/>
      <c r="F53" s="586"/>
      <c r="G53" s="586"/>
      <c r="H53" s="606"/>
      <c r="J53" s="128"/>
      <c r="K53" s="128"/>
      <c r="L53" s="128"/>
    </row>
  </sheetData>
  <sheetProtection algorithmName="SHA-512" hashValue="ebp8w4OucwqJ99PZrIm94u+X7T5K/9XhHE0KR6nZatBwE3fXTu/7/1m/6ZfoCwjnXQQRxr6wO09ovLTzyylDZQ==" saltValue="6mfVhxNb6xM5+x2Hu4YF3Q==" spinCount="100000" sheet="1" objects="1" scenarios="1" formatCells="0" formatColumns="0" formatRows="0" insertColumns="0" insertRows="0"/>
  <mergeCells count="12">
    <mergeCell ref="C51:H51"/>
    <mergeCell ref="C52:H52"/>
    <mergeCell ref="C53:H53"/>
    <mergeCell ref="A2:B2"/>
    <mergeCell ref="C24:H24"/>
    <mergeCell ref="C25:H25"/>
    <mergeCell ref="C26:H26"/>
    <mergeCell ref="C27:H27"/>
    <mergeCell ref="C28:H28"/>
    <mergeCell ref="C5:H5"/>
    <mergeCell ref="C49:H49"/>
    <mergeCell ref="C50:H50"/>
  </mergeCells>
  <pageMargins left="0.7" right="0.7" top="0.75" bottom="0.75" header="0.3" footer="0.3"/>
  <pageSetup scale="33" orientation="portrait"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INDEX</vt:lpstr>
      <vt:lpstr>Instructions</vt:lpstr>
      <vt:lpstr>SF424A</vt:lpstr>
      <vt:lpstr>Summary </vt:lpstr>
      <vt:lpstr>FTE's</vt:lpstr>
      <vt:lpstr>On-Site Consultants</vt:lpstr>
      <vt:lpstr>On-Site Consultant Travel</vt:lpstr>
      <vt:lpstr>Off-Site Consultant</vt:lpstr>
      <vt:lpstr>Off-Site Consultant Travel</vt:lpstr>
      <vt:lpstr>Equipment</vt:lpstr>
      <vt:lpstr>Supplies</vt:lpstr>
      <vt:lpstr>FTE Travel</vt:lpstr>
      <vt:lpstr>Other</vt:lpstr>
      <vt:lpstr>Contractual</vt:lpstr>
      <vt:lpstr>Direct Cost</vt:lpstr>
      <vt:lpstr>Indirect Costs</vt:lpstr>
      <vt:lpstr>Contractual!Print_Area</vt:lpstr>
      <vt:lpstr>Equipment!Print_Area</vt:lpstr>
      <vt:lpstr>'FTE Travel'!Print_Area</vt:lpstr>
      <vt:lpstr>'FTE''s'!Print_Area</vt:lpstr>
      <vt:lpstr>INDEX!Print_Area</vt:lpstr>
      <vt:lpstr>'Off-Site Consultant'!Print_Area</vt:lpstr>
      <vt:lpstr>'Off-Site Consultant Travel'!Print_Area</vt:lpstr>
      <vt:lpstr>'On-Site Consultant Travel'!Print_Area</vt:lpstr>
      <vt:lpstr>'On-Site Consultants'!Print_Area</vt:lpstr>
      <vt:lpstr>Other!Print_Area</vt:lpstr>
      <vt:lpstr>'Summary '!Print_Area</vt:lpstr>
      <vt:lpstr>Supplies!Print_Area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Kelly</dc:creator>
  <cp:keywords/>
  <dc:description/>
  <cp:lastModifiedBy>Gettis, Jolene</cp:lastModifiedBy>
  <cp:revision/>
  <cp:lastPrinted>2025-06-03T14:57:22Z</cp:lastPrinted>
  <dcterms:created xsi:type="dcterms:W3CDTF">2024-08-30T14:41:06Z</dcterms:created>
  <dcterms:modified xsi:type="dcterms:W3CDTF">2025-07-23T14:19:54Z</dcterms:modified>
  <cp:category/>
  <cp:contentStatus/>
</cp:coreProperties>
</file>