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Foutz\Downloads\"/>
    </mc:Choice>
  </mc:AlternateContent>
  <xr:revisionPtr revIDLastSave="0" documentId="8_{B485F0DA-3435-4B04-8F83-2E363EE14DCE}" xr6:coauthVersionLast="47" xr6:coauthVersionMax="47" xr10:uidLastSave="{00000000-0000-0000-0000-000000000000}"/>
  <bookViews>
    <workbookView xWindow="-120" yWindow="-120" windowWidth="24240" windowHeight="13020" firstSheet="12" activeTab="11" xr2:uid="{00000000-000D-0000-FFFF-FFFF00000000}"/>
  </bookViews>
  <sheets>
    <sheet name="Summary" sheetId="1" r:id="rId1"/>
    <sheet name="Year 1 - A" sheetId="2" r:id="rId2"/>
    <sheet name="Year 1 - B" sheetId="3" r:id="rId3"/>
    <sheet name="Year 1 - C" sheetId="7" r:id="rId4"/>
    <sheet name="Year 2 - A " sheetId="8" r:id="rId5"/>
    <sheet name="Year 2 - B" sheetId="9" r:id="rId6"/>
    <sheet name="Year 2 - C" sheetId="10" r:id="rId7"/>
    <sheet name="Year 3 - A" sheetId="11" r:id="rId8"/>
    <sheet name="Year 3 - B" sheetId="13" r:id="rId9"/>
    <sheet name="Year 3 - C" sheetId="12" r:id="rId10"/>
    <sheet name="Year 4 - A" sheetId="14" r:id="rId11"/>
    <sheet name="Year 4 - B" sheetId="15" r:id="rId12"/>
    <sheet name="Year 4 - C" sheetId="16" r:id="rId13"/>
    <sheet name="Budget Definitions" sheetId="6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0" l="1"/>
  <c r="G84" i="1" l="1"/>
  <c r="G69" i="1"/>
  <c r="L35" i="16"/>
  <c r="I35" i="16"/>
  <c r="G35" i="16"/>
  <c r="N35" i="16" s="1"/>
  <c r="L34" i="16"/>
  <c r="I34" i="16"/>
  <c r="G34" i="16"/>
  <c r="N34" i="16" s="1"/>
  <c r="L33" i="16"/>
  <c r="I33" i="16"/>
  <c r="N33" i="16" s="1"/>
  <c r="G33" i="16"/>
  <c r="L32" i="16"/>
  <c r="I32" i="16"/>
  <c r="G32" i="16"/>
  <c r="N32" i="16" s="1"/>
  <c r="L31" i="16"/>
  <c r="I31" i="16"/>
  <c r="G31" i="16"/>
  <c r="N31" i="16" s="1"/>
  <c r="L30" i="16"/>
  <c r="I30" i="16"/>
  <c r="N30" i="16" s="1"/>
  <c r="G30" i="16"/>
  <c r="L29" i="16"/>
  <c r="I29" i="16"/>
  <c r="G29" i="16"/>
  <c r="N29" i="16" s="1"/>
  <c r="L28" i="16"/>
  <c r="I28" i="16"/>
  <c r="G28" i="16"/>
  <c r="N28" i="16" s="1"/>
  <c r="L27" i="16"/>
  <c r="I27" i="16"/>
  <c r="N27" i="16" s="1"/>
  <c r="G27" i="16"/>
  <c r="L26" i="16"/>
  <c r="I26" i="16"/>
  <c r="G26" i="16"/>
  <c r="J18" i="16"/>
  <c r="H18" i="16"/>
  <c r="F18" i="16"/>
  <c r="K18" i="16" s="1"/>
  <c r="N18" i="16" s="1"/>
  <c r="J17" i="16"/>
  <c r="H17" i="16"/>
  <c r="F17" i="16"/>
  <c r="K17" i="16" s="1"/>
  <c r="N17" i="16" s="1"/>
  <c r="J16" i="16"/>
  <c r="H16" i="16"/>
  <c r="F16" i="16"/>
  <c r="K16" i="16" s="1"/>
  <c r="N16" i="16" s="1"/>
  <c r="K15" i="16"/>
  <c r="N15" i="16" s="1"/>
  <c r="J15" i="16"/>
  <c r="H15" i="16"/>
  <c r="F15" i="16"/>
  <c r="J14" i="16"/>
  <c r="H14" i="16"/>
  <c r="F14" i="16"/>
  <c r="K14" i="16" s="1"/>
  <c r="N14" i="16" s="1"/>
  <c r="J13" i="16"/>
  <c r="H13" i="16"/>
  <c r="K13" i="16" s="1"/>
  <c r="N13" i="16" s="1"/>
  <c r="F13" i="16"/>
  <c r="J12" i="16"/>
  <c r="H12" i="16"/>
  <c r="F12" i="16"/>
  <c r="K12" i="16" s="1"/>
  <c r="N12" i="16" s="1"/>
  <c r="J11" i="16"/>
  <c r="H11" i="16"/>
  <c r="F11" i="16"/>
  <c r="K11" i="16" s="1"/>
  <c r="N11" i="16" s="1"/>
  <c r="J10" i="16"/>
  <c r="H10" i="16"/>
  <c r="F10" i="16"/>
  <c r="J9" i="16"/>
  <c r="H9" i="16"/>
  <c r="F9" i="16"/>
  <c r="K9" i="16" s="1"/>
  <c r="N9" i="16" s="1"/>
  <c r="B2" i="16"/>
  <c r="H124" i="15"/>
  <c r="H123" i="15"/>
  <c r="H122" i="15"/>
  <c r="H121" i="15"/>
  <c r="H120" i="15"/>
  <c r="H119" i="15"/>
  <c r="H118" i="15"/>
  <c r="H117" i="15"/>
  <c r="H116" i="15"/>
  <c r="H115" i="15"/>
  <c r="H125" i="15" s="1"/>
  <c r="H111" i="15"/>
  <c r="H110" i="15"/>
  <c r="H109" i="15"/>
  <c r="H108" i="15"/>
  <c r="H107" i="15"/>
  <c r="H106" i="15"/>
  <c r="H112" i="15" s="1"/>
  <c r="G102" i="15"/>
  <c r="G101" i="15"/>
  <c r="G100" i="15"/>
  <c r="G99" i="15"/>
  <c r="G98" i="15"/>
  <c r="G97" i="15"/>
  <c r="G96" i="15"/>
  <c r="H89" i="15"/>
  <c r="H88" i="15"/>
  <c r="H87" i="15"/>
  <c r="H86" i="15"/>
  <c r="H85" i="15"/>
  <c r="H84" i="15"/>
  <c r="H83" i="15"/>
  <c r="H81" i="15"/>
  <c r="H80" i="15"/>
  <c r="H79" i="15"/>
  <c r="H78" i="15"/>
  <c r="H77" i="15"/>
  <c r="H75" i="15"/>
  <c r="H74" i="15"/>
  <c r="H73" i="15"/>
  <c r="H72" i="15"/>
  <c r="H71" i="15"/>
  <c r="H69" i="15"/>
  <c r="H68" i="15"/>
  <c r="H67" i="15"/>
  <c r="H66" i="15"/>
  <c r="H65" i="15"/>
  <c r="H63" i="15"/>
  <c r="H62" i="15"/>
  <c r="H61" i="15"/>
  <c r="H60" i="15"/>
  <c r="H59" i="15"/>
  <c r="H58" i="15"/>
  <c r="H56" i="15"/>
  <c r="H55" i="15"/>
  <c r="H54" i="15"/>
  <c r="H53" i="15"/>
  <c r="H52" i="15"/>
  <c r="H51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B2" i="15"/>
  <c r="H193" i="14"/>
  <c r="H187" i="14"/>
  <c r="H181" i="14"/>
  <c r="E151" i="14" s="1"/>
  <c r="H175" i="14"/>
  <c r="E150" i="14" s="1"/>
  <c r="H168" i="14"/>
  <c r="H161" i="14"/>
  <c r="E153" i="14"/>
  <c r="D153" i="14"/>
  <c r="B153" i="14"/>
  <c r="E152" i="14"/>
  <c r="D152" i="14"/>
  <c r="B152" i="14"/>
  <c r="D151" i="14"/>
  <c r="B151" i="14"/>
  <c r="D150" i="14"/>
  <c r="B150" i="14"/>
  <c r="E149" i="14"/>
  <c r="D149" i="14"/>
  <c r="B149" i="14"/>
  <c r="E148" i="14"/>
  <c r="E154" i="14" s="1"/>
  <c r="A145" i="14" s="1"/>
  <c r="D148" i="14"/>
  <c r="B148" i="14"/>
  <c r="C141" i="14"/>
  <c r="B141" i="14"/>
  <c r="D140" i="14"/>
  <c r="H140" i="14" s="1"/>
  <c r="C140" i="14"/>
  <c r="B140" i="14"/>
  <c r="C139" i="14"/>
  <c r="B139" i="14"/>
  <c r="C138" i="14"/>
  <c r="B138" i="14"/>
  <c r="C137" i="14"/>
  <c r="B137" i="14"/>
  <c r="C136" i="14"/>
  <c r="B136" i="14"/>
  <c r="C135" i="14"/>
  <c r="B135" i="14"/>
  <c r="D134" i="14"/>
  <c r="H134" i="14" s="1"/>
  <c r="C134" i="14"/>
  <c r="B134" i="14"/>
  <c r="D133" i="14"/>
  <c r="H133" i="14" s="1"/>
  <c r="C133" i="14"/>
  <c r="B133" i="14"/>
  <c r="C132" i="14"/>
  <c r="B132" i="14"/>
  <c r="D131" i="14"/>
  <c r="H131" i="14" s="1"/>
  <c r="C131" i="14"/>
  <c r="B131" i="14"/>
  <c r="H130" i="14"/>
  <c r="D130" i="14"/>
  <c r="C130" i="14"/>
  <c r="B130" i="14"/>
  <c r="C129" i="14"/>
  <c r="B129" i="14"/>
  <c r="D128" i="14"/>
  <c r="H128" i="14" s="1"/>
  <c r="C128" i="14"/>
  <c r="B128" i="14"/>
  <c r="C127" i="14"/>
  <c r="B127" i="14"/>
  <c r="C126" i="14"/>
  <c r="B126" i="14"/>
  <c r="C125" i="14"/>
  <c r="B125" i="14"/>
  <c r="C124" i="14"/>
  <c r="B124" i="14"/>
  <c r="C123" i="14"/>
  <c r="B123" i="14"/>
  <c r="D122" i="14"/>
  <c r="H122" i="14" s="1"/>
  <c r="C122" i="14"/>
  <c r="B122" i="14"/>
  <c r="D121" i="14"/>
  <c r="H121" i="14" s="1"/>
  <c r="C121" i="14"/>
  <c r="B121" i="14"/>
  <c r="C120" i="14"/>
  <c r="B120" i="14"/>
  <c r="D119" i="14"/>
  <c r="H119" i="14" s="1"/>
  <c r="C119" i="14"/>
  <c r="B119" i="14"/>
  <c r="D118" i="14"/>
  <c r="H118" i="14" s="1"/>
  <c r="C118" i="14"/>
  <c r="B118" i="14"/>
  <c r="C117" i="14"/>
  <c r="B117" i="14"/>
  <c r="D116" i="14"/>
  <c r="H116" i="14" s="1"/>
  <c r="C116" i="14"/>
  <c r="B116" i="14"/>
  <c r="C115" i="14"/>
  <c r="B115" i="14"/>
  <c r="C114" i="14"/>
  <c r="B114" i="14"/>
  <c r="C113" i="14"/>
  <c r="B113" i="14"/>
  <c r="C112" i="14"/>
  <c r="B112" i="14"/>
  <c r="C111" i="14"/>
  <c r="B111" i="14"/>
  <c r="D110" i="14"/>
  <c r="H110" i="14" s="1"/>
  <c r="C110" i="14"/>
  <c r="B110" i="14"/>
  <c r="H109" i="14"/>
  <c r="D109" i="14"/>
  <c r="C109" i="14"/>
  <c r="B109" i="14"/>
  <c r="C108" i="14"/>
  <c r="B108" i="14"/>
  <c r="D107" i="14"/>
  <c r="H107" i="14" s="1"/>
  <c r="C107" i="14"/>
  <c r="B107" i="14"/>
  <c r="D106" i="14"/>
  <c r="H106" i="14" s="1"/>
  <c r="C106" i="14"/>
  <c r="B106" i="14"/>
  <c r="C105" i="14"/>
  <c r="B105" i="14"/>
  <c r="D104" i="14"/>
  <c r="H104" i="14" s="1"/>
  <c r="C104" i="14"/>
  <c r="B104" i="14"/>
  <c r="C103" i="14"/>
  <c r="B103" i="14"/>
  <c r="C102" i="14"/>
  <c r="B102" i="14"/>
  <c r="C101" i="14"/>
  <c r="B101" i="14"/>
  <c r="C100" i="14"/>
  <c r="B100" i="14"/>
  <c r="C99" i="14"/>
  <c r="B99" i="14"/>
  <c r="D98" i="14"/>
  <c r="H98" i="14" s="1"/>
  <c r="C98" i="14"/>
  <c r="B98" i="14"/>
  <c r="H97" i="14"/>
  <c r="D97" i="14"/>
  <c r="C97" i="14"/>
  <c r="B97" i="14"/>
  <c r="C96" i="14"/>
  <c r="B96" i="14"/>
  <c r="D95" i="14"/>
  <c r="H95" i="14" s="1"/>
  <c r="C95" i="14"/>
  <c r="B95" i="14"/>
  <c r="D94" i="14"/>
  <c r="H94" i="14" s="1"/>
  <c r="C94" i="14"/>
  <c r="B94" i="14"/>
  <c r="C93" i="14"/>
  <c r="B93" i="14"/>
  <c r="D92" i="14"/>
  <c r="H92" i="14" s="1"/>
  <c r="C92" i="14"/>
  <c r="B92" i="14"/>
  <c r="C91" i="14"/>
  <c r="B91" i="14"/>
  <c r="C90" i="14"/>
  <c r="B90" i="14"/>
  <c r="C89" i="14"/>
  <c r="B89" i="14"/>
  <c r="C88" i="14"/>
  <c r="B88" i="14"/>
  <c r="C87" i="14"/>
  <c r="B87" i="14"/>
  <c r="D86" i="14"/>
  <c r="H86" i="14" s="1"/>
  <c r="C86" i="14"/>
  <c r="B86" i="14"/>
  <c r="D85" i="14"/>
  <c r="H85" i="14" s="1"/>
  <c r="C85" i="14"/>
  <c r="B85" i="14"/>
  <c r="C84" i="14"/>
  <c r="B84" i="14"/>
  <c r="D83" i="14"/>
  <c r="H83" i="14" s="1"/>
  <c r="C83" i="14"/>
  <c r="B83" i="14"/>
  <c r="C82" i="14"/>
  <c r="B82" i="14"/>
  <c r="C81" i="14"/>
  <c r="B81" i="14"/>
  <c r="C80" i="14"/>
  <c r="B80" i="14"/>
  <c r="G79" i="14"/>
  <c r="F79" i="14"/>
  <c r="G77" i="14"/>
  <c r="F77" i="14"/>
  <c r="E77" i="14"/>
  <c r="H70" i="14"/>
  <c r="D141" i="14" s="1"/>
  <c r="H141" i="14" s="1"/>
  <c r="H69" i="14"/>
  <c r="H68" i="14"/>
  <c r="D139" i="14" s="1"/>
  <c r="H139" i="14" s="1"/>
  <c r="H67" i="14"/>
  <c r="D138" i="14" s="1"/>
  <c r="H138" i="14" s="1"/>
  <c r="H66" i="14"/>
  <c r="D137" i="14" s="1"/>
  <c r="H137" i="14" s="1"/>
  <c r="H65" i="14"/>
  <c r="D136" i="14" s="1"/>
  <c r="H136" i="14" s="1"/>
  <c r="H64" i="14"/>
  <c r="D135" i="14" s="1"/>
  <c r="H135" i="14" s="1"/>
  <c r="H63" i="14"/>
  <c r="H62" i="14"/>
  <c r="H61" i="14"/>
  <c r="D132" i="14" s="1"/>
  <c r="H132" i="14" s="1"/>
  <c r="H60" i="14"/>
  <c r="H59" i="14"/>
  <c r="H58" i="14"/>
  <c r="D129" i="14" s="1"/>
  <c r="H129" i="14" s="1"/>
  <c r="H57" i="14"/>
  <c r="H56" i="14"/>
  <c r="D127" i="14" s="1"/>
  <c r="H127" i="14" s="1"/>
  <c r="H55" i="14"/>
  <c r="D126" i="14" s="1"/>
  <c r="H126" i="14" s="1"/>
  <c r="H54" i="14"/>
  <c r="D125" i="14" s="1"/>
  <c r="H125" i="14" s="1"/>
  <c r="H53" i="14"/>
  <c r="D124" i="14" s="1"/>
  <c r="H124" i="14" s="1"/>
  <c r="H52" i="14"/>
  <c r="D123" i="14" s="1"/>
  <c r="H123" i="14" s="1"/>
  <c r="H51" i="14"/>
  <c r="H50" i="14"/>
  <c r="H49" i="14"/>
  <c r="D120" i="14" s="1"/>
  <c r="H120" i="14" s="1"/>
  <c r="H48" i="14"/>
  <c r="H47" i="14"/>
  <c r="H46" i="14"/>
  <c r="D117" i="14" s="1"/>
  <c r="H117" i="14" s="1"/>
  <c r="H45" i="14"/>
  <c r="H44" i="14"/>
  <c r="D115" i="14" s="1"/>
  <c r="H115" i="14" s="1"/>
  <c r="H43" i="14"/>
  <c r="D114" i="14" s="1"/>
  <c r="H114" i="14" s="1"/>
  <c r="H42" i="14"/>
  <c r="D113" i="14" s="1"/>
  <c r="H113" i="14" s="1"/>
  <c r="H41" i="14"/>
  <c r="D112" i="14" s="1"/>
  <c r="H112" i="14" s="1"/>
  <c r="H40" i="14"/>
  <c r="D111" i="14" s="1"/>
  <c r="H111" i="14" s="1"/>
  <c r="H39" i="14"/>
  <c r="H38" i="14"/>
  <c r="H37" i="14"/>
  <c r="D108" i="14" s="1"/>
  <c r="H108" i="14" s="1"/>
  <c r="H36" i="14"/>
  <c r="H35" i="14"/>
  <c r="H34" i="14"/>
  <c r="D105" i="14" s="1"/>
  <c r="H105" i="14" s="1"/>
  <c r="H33" i="14"/>
  <c r="H32" i="14"/>
  <c r="D103" i="14" s="1"/>
  <c r="H103" i="14" s="1"/>
  <c r="H31" i="14"/>
  <c r="D102" i="14" s="1"/>
  <c r="H102" i="14" s="1"/>
  <c r="H30" i="14"/>
  <c r="D101" i="14" s="1"/>
  <c r="H101" i="14" s="1"/>
  <c r="H29" i="14"/>
  <c r="D100" i="14" s="1"/>
  <c r="H100" i="14" s="1"/>
  <c r="H28" i="14"/>
  <c r="D99" i="14" s="1"/>
  <c r="H99" i="14" s="1"/>
  <c r="H27" i="14"/>
  <c r="H26" i="14"/>
  <c r="H25" i="14"/>
  <c r="D96" i="14" s="1"/>
  <c r="H96" i="14" s="1"/>
  <c r="H24" i="14"/>
  <c r="H23" i="14"/>
  <c r="H22" i="14"/>
  <c r="D93" i="14" s="1"/>
  <c r="H93" i="14" s="1"/>
  <c r="H21" i="14"/>
  <c r="H20" i="14"/>
  <c r="D91" i="14" s="1"/>
  <c r="H91" i="14" s="1"/>
  <c r="H19" i="14"/>
  <c r="D90" i="14" s="1"/>
  <c r="H90" i="14" s="1"/>
  <c r="H18" i="14"/>
  <c r="D89" i="14" s="1"/>
  <c r="H89" i="14" s="1"/>
  <c r="H17" i="14"/>
  <c r="D88" i="14" s="1"/>
  <c r="H88" i="14" s="1"/>
  <c r="H16" i="14"/>
  <c r="D87" i="14" s="1"/>
  <c r="H87" i="14" s="1"/>
  <c r="H15" i="14"/>
  <c r="H14" i="14"/>
  <c r="H13" i="14"/>
  <c r="D84" i="14" s="1"/>
  <c r="H84" i="14" s="1"/>
  <c r="H12" i="14"/>
  <c r="H11" i="14"/>
  <c r="D82" i="14" s="1"/>
  <c r="H82" i="14" s="1"/>
  <c r="H10" i="14"/>
  <c r="D81" i="14" s="1"/>
  <c r="H81" i="14" s="1"/>
  <c r="H9" i="14"/>
  <c r="D80" i="14" s="1"/>
  <c r="H80" i="14" s="1"/>
  <c r="B2" i="14"/>
  <c r="H124" i="13"/>
  <c r="H123" i="13"/>
  <c r="H122" i="13"/>
  <c r="H121" i="13"/>
  <c r="H120" i="13"/>
  <c r="H119" i="13"/>
  <c r="H118" i="13"/>
  <c r="H117" i="13"/>
  <c r="H116" i="13"/>
  <c r="H115" i="13"/>
  <c r="H125" i="13" s="1"/>
  <c r="H111" i="13"/>
  <c r="H110" i="13"/>
  <c r="H109" i="13"/>
  <c r="H108" i="13"/>
  <c r="H107" i="13"/>
  <c r="H112" i="13" s="1"/>
  <c r="H106" i="13"/>
  <c r="G102" i="13"/>
  <c r="G101" i="13"/>
  <c r="G100" i="13"/>
  <c r="G99" i="13"/>
  <c r="G98" i="13"/>
  <c r="G103" i="13" s="1"/>
  <c r="G97" i="13"/>
  <c r="G96" i="13"/>
  <c r="H89" i="13"/>
  <c r="H88" i="13"/>
  <c r="H87" i="13"/>
  <c r="H86" i="13"/>
  <c r="H85" i="13"/>
  <c r="H84" i="13"/>
  <c r="H83" i="13"/>
  <c r="H81" i="13"/>
  <c r="H80" i="13"/>
  <c r="H79" i="13"/>
  <c r="H78" i="13"/>
  <c r="H77" i="13"/>
  <c r="H75" i="13"/>
  <c r="H74" i="13"/>
  <c r="H73" i="13"/>
  <c r="H72" i="13"/>
  <c r="H71" i="13"/>
  <c r="H69" i="13"/>
  <c r="H68" i="13"/>
  <c r="H67" i="13"/>
  <c r="H66" i="13"/>
  <c r="H65" i="13"/>
  <c r="H63" i="13"/>
  <c r="H62" i="13"/>
  <c r="H61" i="13"/>
  <c r="H60" i="13"/>
  <c r="H59" i="13"/>
  <c r="H58" i="13"/>
  <c r="H56" i="13"/>
  <c r="H55" i="13"/>
  <c r="H54" i="13"/>
  <c r="H53" i="13"/>
  <c r="H52" i="13"/>
  <c r="H51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44" i="13" s="1"/>
  <c r="A25" i="13" s="1"/>
  <c r="G70" i="1" s="1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22" i="13" s="1"/>
  <c r="A5" i="13" s="1"/>
  <c r="B2" i="13"/>
  <c r="N35" i="12"/>
  <c r="L35" i="12"/>
  <c r="I35" i="12"/>
  <c r="G35" i="12"/>
  <c r="L34" i="12"/>
  <c r="I34" i="12"/>
  <c r="G34" i="12"/>
  <c r="N34" i="12" s="1"/>
  <c r="L33" i="12"/>
  <c r="N33" i="12" s="1"/>
  <c r="I33" i="12"/>
  <c r="G33" i="12"/>
  <c r="N32" i="12"/>
  <c r="L32" i="12"/>
  <c r="I32" i="12"/>
  <c r="G32" i="12"/>
  <c r="L31" i="12"/>
  <c r="I31" i="12"/>
  <c r="G31" i="12"/>
  <c r="N31" i="12" s="1"/>
  <c r="L30" i="12"/>
  <c r="N30" i="12" s="1"/>
  <c r="I30" i="12"/>
  <c r="G30" i="12"/>
  <c r="N29" i="12"/>
  <c r="L29" i="12"/>
  <c r="I29" i="12"/>
  <c r="G29" i="12"/>
  <c r="L28" i="12"/>
  <c r="I28" i="12"/>
  <c r="G28" i="12"/>
  <c r="N28" i="12" s="1"/>
  <c r="L27" i="12"/>
  <c r="N27" i="12" s="1"/>
  <c r="I27" i="12"/>
  <c r="G27" i="12"/>
  <c r="L26" i="12"/>
  <c r="I26" i="12"/>
  <c r="G26" i="12"/>
  <c r="J18" i="12"/>
  <c r="H18" i="12"/>
  <c r="K18" i="12" s="1"/>
  <c r="N18" i="12" s="1"/>
  <c r="F18" i="12"/>
  <c r="K17" i="12"/>
  <c r="N17" i="12" s="1"/>
  <c r="J17" i="12"/>
  <c r="H17" i="12"/>
  <c r="F17" i="12"/>
  <c r="J16" i="12"/>
  <c r="H16" i="12"/>
  <c r="F16" i="12"/>
  <c r="K16" i="12" s="1"/>
  <c r="N16" i="12" s="1"/>
  <c r="J15" i="12"/>
  <c r="H15" i="12"/>
  <c r="K15" i="12" s="1"/>
  <c r="N15" i="12" s="1"/>
  <c r="F15" i="12"/>
  <c r="J14" i="12"/>
  <c r="H14" i="12"/>
  <c r="F14" i="12"/>
  <c r="K14" i="12" s="1"/>
  <c r="N14" i="12" s="1"/>
  <c r="J13" i="12"/>
  <c r="K13" i="12" s="1"/>
  <c r="N13" i="12" s="1"/>
  <c r="H13" i="12"/>
  <c r="F13" i="12"/>
  <c r="J12" i="12"/>
  <c r="H12" i="12"/>
  <c r="F12" i="12"/>
  <c r="K12" i="12" s="1"/>
  <c r="N12" i="12" s="1"/>
  <c r="J11" i="12"/>
  <c r="H11" i="12"/>
  <c r="F11" i="12"/>
  <c r="K11" i="12" s="1"/>
  <c r="N11" i="12" s="1"/>
  <c r="J10" i="12"/>
  <c r="H10" i="12"/>
  <c r="F10" i="12"/>
  <c r="J9" i="12"/>
  <c r="H9" i="12"/>
  <c r="F9" i="12"/>
  <c r="K9" i="12" s="1"/>
  <c r="N9" i="12" s="1"/>
  <c r="B2" i="12"/>
  <c r="H193" i="11"/>
  <c r="H187" i="11"/>
  <c r="H181" i="11"/>
  <c r="E151" i="11" s="1"/>
  <c r="H175" i="11"/>
  <c r="H168" i="11"/>
  <c r="H161" i="11"/>
  <c r="E153" i="11"/>
  <c r="D153" i="11"/>
  <c r="B153" i="11"/>
  <c r="E152" i="11"/>
  <c r="D152" i="11"/>
  <c r="B152" i="11"/>
  <c r="D151" i="11"/>
  <c r="B151" i="11"/>
  <c r="E150" i="11"/>
  <c r="D150" i="11"/>
  <c r="B150" i="11"/>
  <c r="E149" i="11"/>
  <c r="D149" i="11"/>
  <c r="B149" i="11"/>
  <c r="E148" i="11"/>
  <c r="D148" i="11"/>
  <c r="B148" i="11"/>
  <c r="C141" i="11"/>
  <c r="B141" i="11"/>
  <c r="D140" i="11"/>
  <c r="H140" i="11" s="1"/>
  <c r="C140" i="11"/>
  <c r="B140" i="11"/>
  <c r="C139" i="11"/>
  <c r="B139" i="11"/>
  <c r="C138" i="11"/>
  <c r="B138" i="11"/>
  <c r="C137" i="11"/>
  <c r="B137" i="11"/>
  <c r="C136" i="11"/>
  <c r="B136" i="11"/>
  <c r="C135" i="11"/>
  <c r="B135" i="11"/>
  <c r="D134" i="11"/>
  <c r="H134" i="11" s="1"/>
  <c r="C134" i="11"/>
  <c r="B134" i="11"/>
  <c r="C133" i="11"/>
  <c r="B133" i="11"/>
  <c r="C132" i="11"/>
  <c r="B132" i="11"/>
  <c r="D131" i="11"/>
  <c r="H131" i="11" s="1"/>
  <c r="C131" i="11"/>
  <c r="B131" i="11"/>
  <c r="C130" i="11"/>
  <c r="B130" i="11"/>
  <c r="C129" i="11"/>
  <c r="B129" i="11"/>
  <c r="D128" i="11"/>
  <c r="H128" i="11" s="1"/>
  <c r="C128" i="11"/>
  <c r="B128" i="11"/>
  <c r="C127" i="11"/>
  <c r="B127" i="11"/>
  <c r="C126" i="11"/>
  <c r="B126" i="11"/>
  <c r="C125" i="11"/>
  <c r="B125" i="11"/>
  <c r="C124" i="11"/>
  <c r="B124" i="11"/>
  <c r="C123" i="11"/>
  <c r="B123" i="11"/>
  <c r="D122" i="11"/>
  <c r="H122" i="11" s="1"/>
  <c r="C122" i="11"/>
  <c r="B122" i="11"/>
  <c r="C121" i="11"/>
  <c r="B121" i="11"/>
  <c r="C120" i="11"/>
  <c r="B120" i="11"/>
  <c r="D119" i="11"/>
  <c r="H119" i="11" s="1"/>
  <c r="C119" i="11"/>
  <c r="B119" i="11"/>
  <c r="C118" i="11"/>
  <c r="B118" i="11"/>
  <c r="C117" i="11"/>
  <c r="B117" i="11"/>
  <c r="D116" i="11"/>
  <c r="H116" i="11" s="1"/>
  <c r="C116" i="11"/>
  <c r="B116" i="11"/>
  <c r="C115" i="11"/>
  <c r="B115" i="11"/>
  <c r="C114" i="11"/>
  <c r="B114" i="11"/>
  <c r="C113" i="11"/>
  <c r="B113" i="11"/>
  <c r="C112" i="11"/>
  <c r="B112" i="11"/>
  <c r="C111" i="11"/>
  <c r="B111" i="11"/>
  <c r="D110" i="11"/>
  <c r="H110" i="11" s="1"/>
  <c r="C110" i="11"/>
  <c r="B110" i="11"/>
  <c r="C109" i="11"/>
  <c r="B109" i="11"/>
  <c r="C108" i="11"/>
  <c r="B108" i="11"/>
  <c r="D107" i="11"/>
  <c r="H107" i="11" s="1"/>
  <c r="C107" i="11"/>
  <c r="B107" i="11"/>
  <c r="C106" i="11"/>
  <c r="B106" i="11"/>
  <c r="C105" i="11"/>
  <c r="B105" i="11"/>
  <c r="D104" i="11"/>
  <c r="H104" i="11" s="1"/>
  <c r="C104" i="11"/>
  <c r="B104" i="11"/>
  <c r="C103" i="11"/>
  <c r="B103" i="11"/>
  <c r="C102" i="11"/>
  <c r="B102" i="11"/>
  <c r="C101" i="11"/>
  <c r="B101" i="11"/>
  <c r="C100" i="11"/>
  <c r="B100" i="11"/>
  <c r="C99" i="11"/>
  <c r="B99" i="11"/>
  <c r="D98" i="11"/>
  <c r="H98" i="11" s="1"/>
  <c r="C98" i="11"/>
  <c r="B98" i="11"/>
  <c r="C97" i="11"/>
  <c r="B97" i="11"/>
  <c r="C96" i="11"/>
  <c r="B96" i="11"/>
  <c r="D95" i="11"/>
  <c r="H95" i="11" s="1"/>
  <c r="C95" i="11"/>
  <c r="B95" i="11"/>
  <c r="C94" i="11"/>
  <c r="B94" i="11"/>
  <c r="C93" i="11"/>
  <c r="B93" i="11"/>
  <c r="D92" i="11"/>
  <c r="H92" i="11" s="1"/>
  <c r="C92" i="11"/>
  <c r="B92" i="11"/>
  <c r="C91" i="11"/>
  <c r="B91" i="11"/>
  <c r="C90" i="11"/>
  <c r="B90" i="11"/>
  <c r="C89" i="11"/>
  <c r="B89" i="11"/>
  <c r="C88" i="11"/>
  <c r="B88" i="11"/>
  <c r="C87" i="11"/>
  <c r="B87" i="11"/>
  <c r="D86" i="11"/>
  <c r="H86" i="11" s="1"/>
  <c r="C86" i="11"/>
  <c r="B86" i="11"/>
  <c r="C85" i="11"/>
  <c r="B85" i="11"/>
  <c r="C84" i="11"/>
  <c r="B84" i="11"/>
  <c r="D83" i="11"/>
  <c r="H83" i="11" s="1"/>
  <c r="C83" i="11"/>
  <c r="B83" i="11"/>
  <c r="C82" i="11"/>
  <c r="B82" i="11"/>
  <c r="C81" i="11"/>
  <c r="B81" i="11"/>
  <c r="C80" i="11"/>
  <c r="B80" i="11"/>
  <c r="G79" i="11"/>
  <c r="F79" i="11"/>
  <c r="G77" i="11"/>
  <c r="F77" i="11"/>
  <c r="E77" i="11"/>
  <c r="H70" i="11"/>
  <c r="D141" i="11" s="1"/>
  <c r="H141" i="11" s="1"/>
  <c r="H69" i="11"/>
  <c r="H68" i="11"/>
  <c r="D139" i="11" s="1"/>
  <c r="H139" i="11" s="1"/>
  <c r="H67" i="11"/>
  <c r="D138" i="11" s="1"/>
  <c r="H138" i="11" s="1"/>
  <c r="H66" i="11"/>
  <c r="D137" i="11" s="1"/>
  <c r="H137" i="11" s="1"/>
  <c r="H65" i="11"/>
  <c r="D136" i="11" s="1"/>
  <c r="H136" i="11" s="1"/>
  <c r="H64" i="11"/>
  <c r="D135" i="11" s="1"/>
  <c r="H135" i="11" s="1"/>
  <c r="H63" i="11"/>
  <c r="H62" i="11"/>
  <c r="D133" i="11" s="1"/>
  <c r="H133" i="11" s="1"/>
  <c r="H61" i="11"/>
  <c r="D132" i="11" s="1"/>
  <c r="H132" i="11" s="1"/>
  <c r="H60" i="11"/>
  <c r="H59" i="11"/>
  <c r="D130" i="11" s="1"/>
  <c r="H130" i="11" s="1"/>
  <c r="H58" i="11"/>
  <c r="D129" i="11" s="1"/>
  <c r="H129" i="11" s="1"/>
  <c r="H57" i="11"/>
  <c r="H56" i="11"/>
  <c r="D127" i="11" s="1"/>
  <c r="H127" i="11" s="1"/>
  <c r="H55" i="11"/>
  <c r="D126" i="11" s="1"/>
  <c r="H126" i="11" s="1"/>
  <c r="H54" i="11"/>
  <c r="D125" i="11" s="1"/>
  <c r="H125" i="11" s="1"/>
  <c r="H53" i="11"/>
  <c r="D124" i="11" s="1"/>
  <c r="H124" i="11" s="1"/>
  <c r="H52" i="11"/>
  <c r="D123" i="11" s="1"/>
  <c r="H123" i="11" s="1"/>
  <c r="H51" i="11"/>
  <c r="H50" i="11"/>
  <c r="D121" i="11" s="1"/>
  <c r="H121" i="11" s="1"/>
  <c r="H49" i="11"/>
  <c r="D120" i="11" s="1"/>
  <c r="H120" i="11" s="1"/>
  <c r="H48" i="11"/>
  <c r="H47" i="11"/>
  <c r="D118" i="11" s="1"/>
  <c r="H118" i="11" s="1"/>
  <c r="H46" i="11"/>
  <c r="D117" i="11" s="1"/>
  <c r="H117" i="11" s="1"/>
  <c r="H45" i="11"/>
  <c r="H44" i="11"/>
  <c r="D115" i="11" s="1"/>
  <c r="H115" i="11" s="1"/>
  <c r="H43" i="11"/>
  <c r="D114" i="11" s="1"/>
  <c r="H114" i="11" s="1"/>
  <c r="H42" i="11"/>
  <c r="D113" i="11" s="1"/>
  <c r="H113" i="11" s="1"/>
  <c r="H41" i="11"/>
  <c r="D112" i="11" s="1"/>
  <c r="H112" i="11" s="1"/>
  <c r="H40" i="11"/>
  <c r="D111" i="11" s="1"/>
  <c r="H111" i="11" s="1"/>
  <c r="H39" i="11"/>
  <c r="H38" i="11"/>
  <c r="D109" i="11" s="1"/>
  <c r="H109" i="11" s="1"/>
  <c r="H37" i="11"/>
  <c r="D108" i="11" s="1"/>
  <c r="H108" i="11" s="1"/>
  <c r="H36" i="11"/>
  <c r="H35" i="11"/>
  <c r="D106" i="11" s="1"/>
  <c r="H106" i="11" s="1"/>
  <c r="H34" i="11"/>
  <c r="D105" i="11" s="1"/>
  <c r="H105" i="11" s="1"/>
  <c r="H33" i="11"/>
  <c r="H32" i="11"/>
  <c r="D103" i="11" s="1"/>
  <c r="H103" i="11" s="1"/>
  <c r="H31" i="11"/>
  <c r="D102" i="11" s="1"/>
  <c r="H102" i="11" s="1"/>
  <c r="H30" i="11"/>
  <c r="D101" i="11" s="1"/>
  <c r="H101" i="11" s="1"/>
  <c r="H29" i="11"/>
  <c r="D100" i="11" s="1"/>
  <c r="H100" i="11" s="1"/>
  <c r="H28" i="11"/>
  <c r="D99" i="11" s="1"/>
  <c r="H99" i="11" s="1"/>
  <c r="H27" i="11"/>
  <c r="H26" i="11"/>
  <c r="D97" i="11" s="1"/>
  <c r="H97" i="11" s="1"/>
  <c r="H25" i="11"/>
  <c r="D96" i="11" s="1"/>
  <c r="H96" i="11" s="1"/>
  <c r="H24" i="11"/>
  <c r="H23" i="11"/>
  <c r="D94" i="11" s="1"/>
  <c r="H94" i="11" s="1"/>
  <c r="H22" i="11"/>
  <c r="D93" i="11" s="1"/>
  <c r="H93" i="11" s="1"/>
  <c r="H21" i="11"/>
  <c r="H20" i="11"/>
  <c r="D91" i="11" s="1"/>
  <c r="H91" i="11" s="1"/>
  <c r="H19" i="11"/>
  <c r="D90" i="11" s="1"/>
  <c r="H90" i="11" s="1"/>
  <c r="H18" i="11"/>
  <c r="D89" i="11" s="1"/>
  <c r="H89" i="11" s="1"/>
  <c r="H17" i="11"/>
  <c r="D88" i="11" s="1"/>
  <c r="H88" i="11" s="1"/>
  <c r="H16" i="11"/>
  <c r="D87" i="11" s="1"/>
  <c r="H87" i="11" s="1"/>
  <c r="H15" i="11"/>
  <c r="H14" i="11"/>
  <c r="D85" i="11" s="1"/>
  <c r="H85" i="11" s="1"/>
  <c r="H13" i="11"/>
  <c r="D84" i="11" s="1"/>
  <c r="H84" i="11" s="1"/>
  <c r="H12" i="11"/>
  <c r="H11" i="11"/>
  <c r="D82" i="11" s="1"/>
  <c r="H82" i="11" s="1"/>
  <c r="H10" i="11"/>
  <c r="D81" i="11" s="1"/>
  <c r="H81" i="11" s="1"/>
  <c r="H9" i="11"/>
  <c r="B2" i="11"/>
  <c r="L35" i="10"/>
  <c r="I35" i="10"/>
  <c r="N35" i="10" s="1"/>
  <c r="G35" i="10"/>
  <c r="L34" i="10"/>
  <c r="I34" i="10"/>
  <c r="G34" i="10"/>
  <c r="N34" i="10" s="1"/>
  <c r="L33" i="10"/>
  <c r="I33" i="10"/>
  <c r="G33" i="10"/>
  <c r="N33" i="10" s="1"/>
  <c r="L32" i="10"/>
  <c r="I32" i="10"/>
  <c r="N32" i="10" s="1"/>
  <c r="G32" i="10"/>
  <c r="L31" i="10"/>
  <c r="I31" i="10"/>
  <c r="G31" i="10"/>
  <c r="N31" i="10" s="1"/>
  <c r="L30" i="10"/>
  <c r="I30" i="10"/>
  <c r="G30" i="10"/>
  <c r="N30" i="10" s="1"/>
  <c r="L29" i="10"/>
  <c r="I29" i="10"/>
  <c r="N29" i="10" s="1"/>
  <c r="G29" i="10"/>
  <c r="L28" i="10"/>
  <c r="I28" i="10"/>
  <c r="G28" i="10"/>
  <c r="N28" i="10" s="1"/>
  <c r="L27" i="10"/>
  <c r="I27" i="10"/>
  <c r="G27" i="10"/>
  <c r="N27" i="10" s="1"/>
  <c r="L26" i="10"/>
  <c r="I26" i="10"/>
  <c r="G26" i="10"/>
  <c r="K18" i="10"/>
  <c r="N18" i="10" s="1"/>
  <c r="J18" i="10"/>
  <c r="H18" i="10"/>
  <c r="F18" i="10"/>
  <c r="J17" i="10"/>
  <c r="H17" i="10"/>
  <c r="K17" i="10" s="1"/>
  <c r="N17" i="10" s="1"/>
  <c r="F17" i="10"/>
  <c r="J16" i="10"/>
  <c r="H16" i="10"/>
  <c r="K16" i="10" s="1"/>
  <c r="N16" i="10" s="1"/>
  <c r="F16" i="10"/>
  <c r="J15" i="10"/>
  <c r="H15" i="10"/>
  <c r="F15" i="10"/>
  <c r="K15" i="10" s="1"/>
  <c r="N15" i="10" s="1"/>
  <c r="J14" i="10"/>
  <c r="H14" i="10"/>
  <c r="K14" i="10" s="1"/>
  <c r="N14" i="10" s="1"/>
  <c r="F14" i="10"/>
  <c r="J13" i="10"/>
  <c r="H13" i="10"/>
  <c r="F13" i="10"/>
  <c r="K13" i="10" s="1"/>
  <c r="N13" i="10" s="1"/>
  <c r="J12" i="10"/>
  <c r="K12" i="10" s="1"/>
  <c r="N12" i="10" s="1"/>
  <c r="H12" i="10"/>
  <c r="F12" i="10"/>
  <c r="J11" i="10"/>
  <c r="K11" i="10" s="1"/>
  <c r="N11" i="10" s="1"/>
  <c r="H11" i="10"/>
  <c r="F11" i="10"/>
  <c r="J10" i="10"/>
  <c r="F10" i="10"/>
  <c r="J9" i="10"/>
  <c r="H9" i="10"/>
  <c r="F9" i="10"/>
  <c r="K9" i="10" s="1"/>
  <c r="N9" i="10" s="1"/>
  <c r="B2" i="10"/>
  <c r="H124" i="9"/>
  <c r="H123" i="9"/>
  <c r="H122" i="9"/>
  <c r="H121" i="9"/>
  <c r="H120" i="9"/>
  <c r="H119" i="9"/>
  <c r="H118" i="9"/>
  <c r="H117" i="9"/>
  <c r="H116" i="9"/>
  <c r="H115" i="9"/>
  <c r="H125" i="9" s="1"/>
  <c r="H111" i="9"/>
  <c r="H110" i="9"/>
  <c r="H109" i="9"/>
  <c r="H108" i="9"/>
  <c r="H107" i="9"/>
  <c r="H106" i="9"/>
  <c r="G102" i="9"/>
  <c r="G101" i="9"/>
  <c r="G100" i="9"/>
  <c r="G99" i="9"/>
  <c r="G98" i="9"/>
  <c r="G97" i="9"/>
  <c r="G96" i="9"/>
  <c r="G103" i="9" s="1"/>
  <c r="H89" i="9"/>
  <c r="H88" i="9"/>
  <c r="H87" i="9"/>
  <c r="H86" i="9"/>
  <c r="H85" i="9"/>
  <c r="H84" i="9"/>
  <c r="H83" i="9"/>
  <c r="H81" i="9"/>
  <c r="H80" i="9"/>
  <c r="H79" i="9"/>
  <c r="H78" i="9"/>
  <c r="H77" i="9"/>
  <c r="H75" i="9"/>
  <c r="H74" i="9"/>
  <c r="H73" i="9"/>
  <c r="H72" i="9"/>
  <c r="H71" i="9"/>
  <c r="H69" i="9"/>
  <c r="H68" i="9"/>
  <c r="H67" i="9"/>
  <c r="H66" i="9"/>
  <c r="H65" i="9"/>
  <c r="H63" i="9"/>
  <c r="H62" i="9"/>
  <c r="H61" i="9"/>
  <c r="H60" i="9"/>
  <c r="H59" i="9"/>
  <c r="H58" i="9"/>
  <c r="H56" i="9"/>
  <c r="H55" i="9"/>
  <c r="H54" i="9"/>
  <c r="H53" i="9"/>
  <c r="H52" i="9"/>
  <c r="H51" i="9"/>
  <c r="H90" i="9" s="1"/>
  <c r="A47" i="9" s="1"/>
  <c r="G54" i="1" s="1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44" i="9" s="1"/>
  <c r="A25" i="9" s="1"/>
  <c r="G53" i="1" s="1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22" i="9" s="1"/>
  <c r="A5" i="9" s="1"/>
  <c r="G52" i="1" s="1"/>
  <c r="B2" i="9"/>
  <c r="H193" i="8"/>
  <c r="H187" i="8"/>
  <c r="E152" i="8" s="1"/>
  <c r="H181" i="8"/>
  <c r="E151" i="8" s="1"/>
  <c r="H175" i="8"/>
  <c r="H168" i="8"/>
  <c r="H161" i="8"/>
  <c r="E148" i="8" s="1"/>
  <c r="E153" i="8"/>
  <c r="D153" i="8"/>
  <c r="B153" i="8"/>
  <c r="D152" i="8"/>
  <c r="B152" i="8"/>
  <c r="D151" i="8"/>
  <c r="B151" i="8"/>
  <c r="E150" i="8"/>
  <c r="D150" i="8"/>
  <c r="B150" i="8"/>
  <c r="E149" i="8"/>
  <c r="D149" i="8"/>
  <c r="B149" i="8"/>
  <c r="D148" i="8"/>
  <c r="B148" i="8"/>
  <c r="C141" i="8"/>
  <c r="B141" i="8"/>
  <c r="D140" i="8"/>
  <c r="H140" i="8" s="1"/>
  <c r="C140" i="8"/>
  <c r="B140" i="8"/>
  <c r="C139" i="8"/>
  <c r="B139" i="8"/>
  <c r="D138" i="8"/>
  <c r="H138" i="8" s="1"/>
  <c r="C138" i="8"/>
  <c r="B138" i="8"/>
  <c r="D137" i="8"/>
  <c r="H137" i="8" s="1"/>
  <c r="C137" i="8"/>
  <c r="B137" i="8"/>
  <c r="D136" i="8"/>
  <c r="H136" i="8" s="1"/>
  <c r="C136" i="8"/>
  <c r="B136" i="8"/>
  <c r="D135" i="8"/>
  <c r="H135" i="8" s="1"/>
  <c r="C135" i="8"/>
  <c r="B135" i="8"/>
  <c r="D134" i="8"/>
  <c r="H134" i="8" s="1"/>
  <c r="C134" i="8"/>
  <c r="B134" i="8"/>
  <c r="C133" i="8"/>
  <c r="B133" i="8"/>
  <c r="D132" i="8"/>
  <c r="H132" i="8" s="1"/>
  <c r="C132" i="8"/>
  <c r="B132" i="8"/>
  <c r="D131" i="8"/>
  <c r="H131" i="8" s="1"/>
  <c r="C131" i="8"/>
  <c r="B131" i="8"/>
  <c r="C130" i="8"/>
  <c r="B130" i="8"/>
  <c r="C129" i="8"/>
  <c r="B129" i="8"/>
  <c r="D128" i="8"/>
  <c r="H128" i="8" s="1"/>
  <c r="C128" i="8"/>
  <c r="B128" i="8"/>
  <c r="C127" i="8"/>
  <c r="B127" i="8"/>
  <c r="D126" i="8"/>
  <c r="H126" i="8" s="1"/>
  <c r="C126" i="8"/>
  <c r="B126" i="8"/>
  <c r="D125" i="8"/>
  <c r="H125" i="8" s="1"/>
  <c r="C125" i="8"/>
  <c r="B125" i="8"/>
  <c r="D124" i="8"/>
  <c r="H124" i="8" s="1"/>
  <c r="C124" i="8"/>
  <c r="B124" i="8"/>
  <c r="D123" i="8"/>
  <c r="H123" i="8" s="1"/>
  <c r="C123" i="8"/>
  <c r="B123" i="8"/>
  <c r="D122" i="8"/>
  <c r="H122" i="8" s="1"/>
  <c r="C122" i="8"/>
  <c r="B122" i="8"/>
  <c r="C121" i="8"/>
  <c r="B121" i="8"/>
  <c r="D120" i="8"/>
  <c r="H120" i="8" s="1"/>
  <c r="C120" i="8"/>
  <c r="B120" i="8"/>
  <c r="D119" i="8"/>
  <c r="H119" i="8" s="1"/>
  <c r="C119" i="8"/>
  <c r="B119" i="8"/>
  <c r="C118" i="8"/>
  <c r="B118" i="8"/>
  <c r="C117" i="8"/>
  <c r="B117" i="8"/>
  <c r="D116" i="8"/>
  <c r="H116" i="8" s="1"/>
  <c r="C116" i="8"/>
  <c r="B116" i="8"/>
  <c r="C115" i="8"/>
  <c r="B115" i="8"/>
  <c r="D114" i="8"/>
  <c r="H114" i="8" s="1"/>
  <c r="C114" i="8"/>
  <c r="B114" i="8"/>
  <c r="D113" i="8"/>
  <c r="H113" i="8" s="1"/>
  <c r="C113" i="8"/>
  <c r="B113" i="8"/>
  <c r="D112" i="8"/>
  <c r="H112" i="8" s="1"/>
  <c r="C112" i="8"/>
  <c r="B112" i="8"/>
  <c r="D111" i="8"/>
  <c r="H111" i="8" s="1"/>
  <c r="C111" i="8"/>
  <c r="B111" i="8"/>
  <c r="D110" i="8"/>
  <c r="H110" i="8" s="1"/>
  <c r="C110" i="8"/>
  <c r="B110" i="8"/>
  <c r="C109" i="8"/>
  <c r="B109" i="8"/>
  <c r="D108" i="8"/>
  <c r="H108" i="8" s="1"/>
  <c r="C108" i="8"/>
  <c r="B108" i="8"/>
  <c r="D107" i="8"/>
  <c r="H107" i="8" s="1"/>
  <c r="C107" i="8"/>
  <c r="B107" i="8"/>
  <c r="C106" i="8"/>
  <c r="B106" i="8"/>
  <c r="C105" i="8"/>
  <c r="B105" i="8"/>
  <c r="D104" i="8"/>
  <c r="H104" i="8" s="1"/>
  <c r="C104" i="8"/>
  <c r="B104" i="8"/>
  <c r="C103" i="8"/>
  <c r="B103" i="8"/>
  <c r="D102" i="8"/>
  <c r="H102" i="8" s="1"/>
  <c r="C102" i="8"/>
  <c r="B102" i="8"/>
  <c r="D101" i="8"/>
  <c r="H101" i="8" s="1"/>
  <c r="C101" i="8"/>
  <c r="B101" i="8"/>
  <c r="D100" i="8"/>
  <c r="H100" i="8" s="1"/>
  <c r="C100" i="8"/>
  <c r="B100" i="8"/>
  <c r="D99" i="8"/>
  <c r="H99" i="8" s="1"/>
  <c r="C99" i="8"/>
  <c r="B99" i="8"/>
  <c r="D98" i="8"/>
  <c r="H98" i="8" s="1"/>
  <c r="C98" i="8"/>
  <c r="B98" i="8"/>
  <c r="C97" i="8"/>
  <c r="B97" i="8"/>
  <c r="D96" i="8"/>
  <c r="H96" i="8" s="1"/>
  <c r="C96" i="8"/>
  <c r="B96" i="8"/>
  <c r="D95" i="8"/>
  <c r="H95" i="8" s="1"/>
  <c r="C95" i="8"/>
  <c r="B95" i="8"/>
  <c r="C94" i="8"/>
  <c r="B94" i="8"/>
  <c r="C93" i="8"/>
  <c r="B93" i="8"/>
  <c r="D92" i="8"/>
  <c r="H92" i="8" s="1"/>
  <c r="C92" i="8"/>
  <c r="B92" i="8"/>
  <c r="C91" i="8"/>
  <c r="B91" i="8"/>
  <c r="D90" i="8"/>
  <c r="H90" i="8" s="1"/>
  <c r="C90" i="8"/>
  <c r="B90" i="8"/>
  <c r="D89" i="8"/>
  <c r="H89" i="8" s="1"/>
  <c r="C89" i="8"/>
  <c r="B89" i="8"/>
  <c r="D88" i="8"/>
  <c r="H88" i="8" s="1"/>
  <c r="C88" i="8"/>
  <c r="B88" i="8"/>
  <c r="D87" i="8"/>
  <c r="H87" i="8" s="1"/>
  <c r="C87" i="8"/>
  <c r="B87" i="8"/>
  <c r="D86" i="8"/>
  <c r="H86" i="8" s="1"/>
  <c r="C86" i="8"/>
  <c r="B86" i="8"/>
  <c r="C85" i="8"/>
  <c r="B85" i="8"/>
  <c r="D84" i="8"/>
  <c r="H84" i="8" s="1"/>
  <c r="C84" i="8"/>
  <c r="B84" i="8"/>
  <c r="D83" i="8"/>
  <c r="H83" i="8" s="1"/>
  <c r="C83" i="8"/>
  <c r="B83" i="8"/>
  <c r="C82" i="8"/>
  <c r="B82" i="8"/>
  <c r="C81" i="8"/>
  <c r="B81" i="8"/>
  <c r="C80" i="8"/>
  <c r="B80" i="8"/>
  <c r="G79" i="8"/>
  <c r="F79" i="8"/>
  <c r="G77" i="8"/>
  <c r="F77" i="8"/>
  <c r="E77" i="8"/>
  <c r="H70" i="8"/>
  <c r="D141" i="8" s="1"/>
  <c r="H141" i="8" s="1"/>
  <c r="H69" i="8"/>
  <c r="H68" i="8"/>
  <c r="D139" i="8" s="1"/>
  <c r="H139" i="8" s="1"/>
  <c r="H67" i="8"/>
  <c r="H66" i="8"/>
  <c r="H65" i="8"/>
  <c r="H64" i="8"/>
  <c r="H63" i="8"/>
  <c r="H62" i="8"/>
  <c r="D133" i="8" s="1"/>
  <c r="H133" i="8" s="1"/>
  <c r="H61" i="8"/>
  <c r="H60" i="8"/>
  <c r="H59" i="8"/>
  <c r="D130" i="8" s="1"/>
  <c r="H130" i="8" s="1"/>
  <c r="H58" i="8"/>
  <c r="D129" i="8" s="1"/>
  <c r="H129" i="8" s="1"/>
  <c r="H57" i="8"/>
  <c r="H56" i="8"/>
  <c r="D127" i="8" s="1"/>
  <c r="H127" i="8" s="1"/>
  <c r="H55" i="8"/>
  <c r="H54" i="8"/>
  <c r="H53" i="8"/>
  <c r="H52" i="8"/>
  <c r="H51" i="8"/>
  <c r="H50" i="8"/>
  <c r="D121" i="8" s="1"/>
  <c r="H121" i="8" s="1"/>
  <c r="H49" i="8"/>
  <c r="H48" i="8"/>
  <c r="H47" i="8"/>
  <c r="D118" i="8" s="1"/>
  <c r="H118" i="8" s="1"/>
  <c r="H46" i="8"/>
  <c r="D117" i="8" s="1"/>
  <c r="H117" i="8" s="1"/>
  <c r="H45" i="8"/>
  <c r="H44" i="8"/>
  <c r="D115" i="8" s="1"/>
  <c r="H115" i="8" s="1"/>
  <c r="H43" i="8"/>
  <c r="H42" i="8"/>
  <c r="H41" i="8"/>
  <c r="H40" i="8"/>
  <c r="H39" i="8"/>
  <c r="H38" i="8"/>
  <c r="D109" i="8" s="1"/>
  <c r="H109" i="8" s="1"/>
  <c r="H37" i="8"/>
  <c r="H36" i="8"/>
  <c r="H35" i="8"/>
  <c r="D106" i="8" s="1"/>
  <c r="H106" i="8" s="1"/>
  <c r="H34" i="8"/>
  <c r="D105" i="8" s="1"/>
  <c r="H105" i="8" s="1"/>
  <c r="H33" i="8"/>
  <c r="H32" i="8"/>
  <c r="D103" i="8" s="1"/>
  <c r="H103" i="8" s="1"/>
  <c r="H31" i="8"/>
  <c r="H30" i="8"/>
  <c r="H29" i="8"/>
  <c r="H28" i="8"/>
  <c r="H27" i="8"/>
  <c r="H26" i="8"/>
  <c r="D97" i="8" s="1"/>
  <c r="H97" i="8" s="1"/>
  <c r="H25" i="8"/>
  <c r="H24" i="8"/>
  <c r="H23" i="8"/>
  <c r="D94" i="8" s="1"/>
  <c r="H94" i="8" s="1"/>
  <c r="H22" i="8"/>
  <c r="D93" i="8" s="1"/>
  <c r="H93" i="8" s="1"/>
  <c r="H21" i="8"/>
  <c r="H20" i="8"/>
  <c r="D91" i="8" s="1"/>
  <c r="H91" i="8" s="1"/>
  <c r="H19" i="8"/>
  <c r="H18" i="8"/>
  <c r="H17" i="8"/>
  <c r="H16" i="8"/>
  <c r="H15" i="8"/>
  <c r="H14" i="8"/>
  <c r="D85" i="8" s="1"/>
  <c r="H85" i="8" s="1"/>
  <c r="H13" i="8"/>
  <c r="H12" i="8"/>
  <c r="H11" i="8"/>
  <c r="D82" i="8" s="1"/>
  <c r="H82" i="8" s="1"/>
  <c r="H10" i="8"/>
  <c r="D81" i="8" s="1"/>
  <c r="H81" i="8" s="1"/>
  <c r="H9" i="8"/>
  <c r="H71" i="8" s="1"/>
  <c r="A6" i="8" s="1"/>
  <c r="G48" i="1" s="1"/>
  <c r="B2" i="8"/>
  <c r="H115" i="3"/>
  <c r="H124" i="3"/>
  <c r="H123" i="3"/>
  <c r="H122" i="3"/>
  <c r="H121" i="3"/>
  <c r="H120" i="3"/>
  <c r="H119" i="3"/>
  <c r="H118" i="3"/>
  <c r="H117" i="3"/>
  <c r="H116" i="3"/>
  <c r="H111" i="3"/>
  <c r="H110" i="3"/>
  <c r="H109" i="3"/>
  <c r="H108" i="3"/>
  <c r="H107" i="3"/>
  <c r="H106" i="3"/>
  <c r="G102" i="3"/>
  <c r="G101" i="3"/>
  <c r="G100" i="3"/>
  <c r="G99" i="3"/>
  <c r="G98" i="3"/>
  <c r="G97" i="3"/>
  <c r="G96" i="3"/>
  <c r="H89" i="3"/>
  <c r="H88" i="3"/>
  <c r="H87" i="3"/>
  <c r="H86" i="3"/>
  <c r="H85" i="3"/>
  <c r="H84" i="3"/>
  <c r="H83" i="3"/>
  <c r="H81" i="3"/>
  <c r="H80" i="3"/>
  <c r="H79" i="3"/>
  <c r="H78" i="3"/>
  <c r="H77" i="3"/>
  <c r="H75" i="3"/>
  <c r="H74" i="3"/>
  <c r="H73" i="3"/>
  <c r="H72" i="3"/>
  <c r="H71" i="3"/>
  <c r="H69" i="3"/>
  <c r="H68" i="3"/>
  <c r="H67" i="3"/>
  <c r="H66" i="3"/>
  <c r="H65" i="3"/>
  <c r="H63" i="3"/>
  <c r="H62" i="3"/>
  <c r="H61" i="3"/>
  <c r="H60" i="3"/>
  <c r="H59" i="3"/>
  <c r="H58" i="3"/>
  <c r="H56" i="3"/>
  <c r="H55" i="3"/>
  <c r="H54" i="3"/>
  <c r="H53" i="3"/>
  <c r="H52" i="3"/>
  <c r="H51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B3" i="7"/>
  <c r="B3" i="3"/>
  <c r="N27" i="7"/>
  <c r="N28" i="7"/>
  <c r="N29" i="7"/>
  <c r="N30" i="7"/>
  <c r="N31" i="7"/>
  <c r="N32" i="7"/>
  <c r="N33" i="7"/>
  <c r="N34" i="7"/>
  <c r="N35" i="7"/>
  <c r="L27" i="7"/>
  <c r="L28" i="7"/>
  <c r="L29" i="7"/>
  <c r="L30" i="7"/>
  <c r="L31" i="7"/>
  <c r="L32" i="7"/>
  <c r="L33" i="7"/>
  <c r="L34" i="7"/>
  <c r="L35" i="7"/>
  <c r="I27" i="7"/>
  <c r="I28" i="7"/>
  <c r="I29" i="7"/>
  <c r="I30" i="7"/>
  <c r="I31" i="7"/>
  <c r="I32" i="7"/>
  <c r="I33" i="7"/>
  <c r="I34" i="7"/>
  <c r="I35" i="7"/>
  <c r="G27" i="7"/>
  <c r="G28" i="7"/>
  <c r="G29" i="7"/>
  <c r="G30" i="7"/>
  <c r="G31" i="7"/>
  <c r="G32" i="7"/>
  <c r="G33" i="7"/>
  <c r="G34" i="7"/>
  <c r="G35" i="7"/>
  <c r="J10" i="7"/>
  <c r="J11" i="7"/>
  <c r="J12" i="7"/>
  <c r="J13" i="7"/>
  <c r="J14" i="7"/>
  <c r="J15" i="7"/>
  <c r="J16" i="7"/>
  <c r="J17" i="7"/>
  <c r="J18" i="7"/>
  <c r="H10" i="7"/>
  <c r="H11" i="7"/>
  <c r="H12" i="7"/>
  <c r="H13" i="7"/>
  <c r="H14" i="7"/>
  <c r="H15" i="7"/>
  <c r="H16" i="7"/>
  <c r="H17" i="7"/>
  <c r="H18" i="7"/>
  <c r="F10" i="7"/>
  <c r="F11" i="7"/>
  <c r="K11" i="7" s="1"/>
  <c r="N11" i="7" s="1"/>
  <c r="F12" i="7"/>
  <c r="K12" i="7" s="1"/>
  <c r="N12" i="7" s="1"/>
  <c r="F13" i="7"/>
  <c r="F14" i="7"/>
  <c r="K14" i="7" s="1"/>
  <c r="N14" i="7" s="1"/>
  <c r="F15" i="7"/>
  <c r="F16" i="7"/>
  <c r="K16" i="7" s="1"/>
  <c r="N16" i="7" s="1"/>
  <c r="F17" i="7"/>
  <c r="F18" i="7"/>
  <c r="E153" i="2"/>
  <c r="D153" i="2"/>
  <c r="B153" i="2"/>
  <c r="E152" i="2"/>
  <c r="D152" i="2"/>
  <c r="B152" i="2"/>
  <c r="E151" i="2"/>
  <c r="D151" i="2"/>
  <c r="B151" i="2"/>
  <c r="E150" i="2"/>
  <c r="D150" i="2"/>
  <c r="B150" i="2"/>
  <c r="E149" i="2"/>
  <c r="D149" i="2"/>
  <c r="B149" i="2"/>
  <c r="D148" i="2"/>
  <c r="B148" i="2"/>
  <c r="H193" i="2"/>
  <c r="H187" i="2"/>
  <c r="H181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80" i="2"/>
  <c r="H28" i="2"/>
  <c r="D99" i="2" s="1"/>
  <c r="H99" i="2" s="1"/>
  <c r="H27" i="2"/>
  <c r="D98" i="2" s="1"/>
  <c r="H98" i="2" s="1"/>
  <c r="H26" i="2"/>
  <c r="D97" i="2" s="1"/>
  <c r="H97" i="2" s="1"/>
  <c r="H25" i="2"/>
  <c r="D96" i="2" s="1"/>
  <c r="H96" i="2" s="1"/>
  <c r="H24" i="2"/>
  <c r="D95" i="2" s="1"/>
  <c r="H95" i="2" s="1"/>
  <c r="H23" i="2"/>
  <c r="D94" i="2" s="1"/>
  <c r="H94" i="2" s="1"/>
  <c r="H22" i="2"/>
  <c r="D93" i="2" s="1"/>
  <c r="H93" i="2" s="1"/>
  <c r="H21" i="2"/>
  <c r="D92" i="2" s="1"/>
  <c r="H92" i="2" s="1"/>
  <c r="H20" i="2"/>
  <c r="D91" i="2" s="1"/>
  <c r="H91" i="2" s="1"/>
  <c r="H19" i="2"/>
  <c r="D90" i="2" s="1"/>
  <c r="H90" i="2" s="1"/>
  <c r="H18" i="2"/>
  <c r="D89" i="2" s="1"/>
  <c r="H89" i="2" s="1"/>
  <c r="H17" i="2"/>
  <c r="D88" i="2" s="1"/>
  <c r="H88" i="2" s="1"/>
  <c r="H16" i="2"/>
  <c r="D87" i="2" s="1"/>
  <c r="H87" i="2" s="1"/>
  <c r="H15" i="2"/>
  <c r="D86" i="2" s="1"/>
  <c r="H86" i="2" s="1"/>
  <c r="H14" i="2"/>
  <c r="D85" i="2" s="1"/>
  <c r="H85" i="2" s="1"/>
  <c r="H13" i="2"/>
  <c r="D84" i="2" s="1"/>
  <c r="H84" i="2" s="1"/>
  <c r="H12" i="2"/>
  <c r="D83" i="2" s="1"/>
  <c r="H83" i="2" s="1"/>
  <c r="H11" i="2"/>
  <c r="D82" i="2" s="1"/>
  <c r="H82" i="2" s="1"/>
  <c r="H10" i="2"/>
  <c r="D81" i="2" s="1"/>
  <c r="H81" i="2" s="1"/>
  <c r="H9" i="2"/>
  <c r="D80" i="2" s="1"/>
  <c r="H80" i="2" s="1"/>
  <c r="H55" i="2"/>
  <c r="D126" i="2" s="1"/>
  <c r="H126" i="2" s="1"/>
  <c r="H54" i="2"/>
  <c r="D125" i="2" s="1"/>
  <c r="H125" i="2" s="1"/>
  <c r="H53" i="2"/>
  <c r="D124" i="2" s="1"/>
  <c r="H124" i="2" s="1"/>
  <c r="H52" i="2"/>
  <c r="D123" i="2" s="1"/>
  <c r="H123" i="2" s="1"/>
  <c r="H51" i="2"/>
  <c r="D122" i="2" s="1"/>
  <c r="H122" i="2" s="1"/>
  <c r="H50" i="2"/>
  <c r="D121" i="2" s="1"/>
  <c r="H121" i="2" s="1"/>
  <c r="H49" i="2"/>
  <c r="D120" i="2" s="1"/>
  <c r="H120" i="2" s="1"/>
  <c r="H48" i="2"/>
  <c r="D119" i="2" s="1"/>
  <c r="H119" i="2" s="1"/>
  <c r="H47" i="2"/>
  <c r="D118" i="2" s="1"/>
  <c r="H118" i="2" s="1"/>
  <c r="H46" i="2"/>
  <c r="D117" i="2" s="1"/>
  <c r="H117" i="2" s="1"/>
  <c r="H45" i="2"/>
  <c r="D116" i="2" s="1"/>
  <c r="H116" i="2" s="1"/>
  <c r="H44" i="2"/>
  <c r="D115" i="2" s="1"/>
  <c r="H115" i="2" s="1"/>
  <c r="H38" i="2"/>
  <c r="D109" i="2" s="1"/>
  <c r="H109" i="2" s="1"/>
  <c r="H37" i="2"/>
  <c r="D108" i="2" s="1"/>
  <c r="H108" i="2" s="1"/>
  <c r="H36" i="2"/>
  <c r="D107" i="2" s="1"/>
  <c r="H107" i="2" s="1"/>
  <c r="H35" i="2"/>
  <c r="D106" i="2" s="1"/>
  <c r="H106" i="2" s="1"/>
  <c r="H34" i="2"/>
  <c r="D105" i="2" s="1"/>
  <c r="H105" i="2" s="1"/>
  <c r="H33" i="2"/>
  <c r="D104" i="2" s="1"/>
  <c r="H104" i="2" s="1"/>
  <c r="H32" i="2"/>
  <c r="D103" i="2" s="1"/>
  <c r="H103" i="2" s="1"/>
  <c r="H31" i="2"/>
  <c r="D102" i="2" s="1"/>
  <c r="H102" i="2" s="1"/>
  <c r="H30" i="2"/>
  <c r="D101" i="2" s="1"/>
  <c r="H101" i="2" s="1"/>
  <c r="H29" i="2"/>
  <c r="D100" i="2" s="1"/>
  <c r="H100" i="2" s="1"/>
  <c r="H60" i="2"/>
  <c r="D131" i="2" s="1"/>
  <c r="H131" i="2" s="1"/>
  <c r="H59" i="2"/>
  <c r="D130" i="2" s="1"/>
  <c r="H130" i="2" s="1"/>
  <c r="H58" i="2"/>
  <c r="D129" i="2" s="1"/>
  <c r="H129" i="2" s="1"/>
  <c r="H57" i="2"/>
  <c r="D128" i="2" s="1"/>
  <c r="H128" i="2" s="1"/>
  <c r="H56" i="2"/>
  <c r="D127" i="2" s="1"/>
  <c r="H127" i="2" s="1"/>
  <c r="H43" i="2"/>
  <c r="D114" i="2" s="1"/>
  <c r="H114" i="2" s="1"/>
  <c r="H42" i="2"/>
  <c r="D113" i="2" s="1"/>
  <c r="H113" i="2" s="1"/>
  <c r="H41" i="2"/>
  <c r="D112" i="2" s="1"/>
  <c r="H112" i="2" s="1"/>
  <c r="H40" i="2"/>
  <c r="D111" i="2" s="1"/>
  <c r="H111" i="2" s="1"/>
  <c r="H39" i="2"/>
  <c r="D110" i="2" s="1"/>
  <c r="H110" i="2" s="1"/>
  <c r="I26" i="7"/>
  <c r="H9" i="7"/>
  <c r="F9" i="7"/>
  <c r="G26" i="7"/>
  <c r="J9" i="7"/>
  <c r="H71" i="11" l="1"/>
  <c r="A6" i="11" s="1"/>
  <c r="G65" i="1" s="1"/>
  <c r="D80" i="11"/>
  <c r="H80" i="11" s="1"/>
  <c r="N26" i="16"/>
  <c r="N36" i="16" s="1"/>
  <c r="A22" i="16" s="1"/>
  <c r="G92" i="1" s="1"/>
  <c r="N26" i="12"/>
  <c r="N36" i="12" s="1"/>
  <c r="A22" i="12" s="1"/>
  <c r="G75" i="1" s="1"/>
  <c r="K10" i="16"/>
  <c r="N10" i="16" s="1"/>
  <c r="K10" i="12"/>
  <c r="N10" i="12" s="1"/>
  <c r="N26" i="10"/>
  <c r="N36" i="10" s="1"/>
  <c r="A22" i="10" s="1"/>
  <c r="G58" i="1" s="1"/>
  <c r="K10" i="10"/>
  <c r="N10" i="10" s="1"/>
  <c r="N19" i="10" s="1"/>
  <c r="A5" i="10" s="1"/>
  <c r="G57" i="1" s="1"/>
  <c r="H125" i="3"/>
  <c r="A93" i="13"/>
  <c r="G72" i="1" s="1"/>
  <c r="H112" i="9"/>
  <c r="A93" i="9"/>
  <c r="G55" i="1" s="1"/>
  <c r="G103" i="15"/>
  <c r="H90" i="13"/>
  <c r="A47" i="13" s="1"/>
  <c r="G71" i="1" s="1"/>
  <c r="H90" i="15"/>
  <c r="A47" i="15" s="1"/>
  <c r="G88" i="1" s="1"/>
  <c r="H44" i="15"/>
  <c r="A25" i="15" s="1"/>
  <c r="G87" i="1" s="1"/>
  <c r="H22" i="15"/>
  <c r="A5" i="15" s="1"/>
  <c r="G86" i="1" s="1"/>
  <c r="H71" i="14"/>
  <c r="A6" i="14" s="1"/>
  <c r="G82" i="1" s="1"/>
  <c r="D80" i="8"/>
  <c r="H80" i="8" s="1"/>
  <c r="H142" i="8" s="1"/>
  <c r="A74" i="8" s="1"/>
  <c r="G49" i="1" s="1"/>
  <c r="H112" i="3"/>
  <c r="H44" i="3"/>
  <c r="A25" i="3" s="1"/>
  <c r="H22" i="3"/>
  <c r="A5" i="3" s="1"/>
  <c r="H90" i="3"/>
  <c r="A47" i="3" s="1"/>
  <c r="G103" i="3"/>
  <c r="N19" i="16"/>
  <c r="A5" i="16" s="1"/>
  <c r="G91" i="1" s="1"/>
  <c r="A93" i="15"/>
  <c r="G89" i="1" s="1"/>
  <c r="H142" i="14"/>
  <c r="A74" i="14" s="1"/>
  <c r="G83" i="1" s="1"/>
  <c r="N19" i="12"/>
  <c r="A5" i="12" s="1"/>
  <c r="G74" i="1" s="1"/>
  <c r="E154" i="11"/>
  <c r="A145" i="11" s="1"/>
  <c r="G67" i="1" s="1"/>
  <c r="H142" i="11"/>
  <c r="A74" i="11" s="1"/>
  <c r="G66" i="1" s="1"/>
  <c r="E154" i="8"/>
  <c r="A145" i="8" s="1"/>
  <c r="G50" i="1" s="1"/>
  <c r="K17" i="7"/>
  <c r="N17" i="7" s="1"/>
  <c r="K18" i="7"/>
  <c r="N18" i="7" s="1"/>
  <c r="K10" i="7"/>
  <c r="N10" i="7" s="1"/>
  <c r="K15" i="7"/>
  <c r="N15" i="7" s="1"/>
  <c r="K13" i="7"/>
  <c r="N13" i="7" s="1"/>
  <c r="K9" i="7"/>
  <c r="N9" i="7" s="1"/>
  <c r="N19" i="7" s="1"/>
  <c r="A5" i="7" s="1"/>
  <c r="G76" i="1" l="1"/>
  <c r="G78" i="1" s="1"/>
  <c r="G93" i="1"/>
  <c r="G95" i="1" s="1"/>
  <c r="G59" i="1"/>
  <c r="G61" i="1"/>
  <c r="A93" i="3"/>
  <c r="G40" i="1"/>
  <c r="B2" i="3" l="1"/>
  <c r="L26" i="7"/>
  <c r="B2" i="7"/>
  <c r="N26" i="7" l="1"/>
  <c r="N36" i="7" s="1"/>
  <c r="A22" i="7" s="1"/>
  <c r="G38" i="1" l="1"/>
  <c r="G36" i="1"/>
  <c r="G35" i="1"/>
  <c r="G37" i="1"/>
  <c r="G41" i="1"/>
  <c r="G42" i="1" s="1"/>
  <c r="H175" i="2"/>
  <c r="H168" i="2"/>
  <c r="H161" i="2"/>
  <c r="E148" i="2" s="1"/>
  <c r="E154" i="2" s="1"/>
  <c r="G77" i="2"/>
  <c r="F77" i="2"/>
  <c r="E77" i="2"/>
  <c r="H62" i="2"/>
  <c r="D133" i="2" s="1"/>
  <c r="H133" i="2" s="1"/>
  <c r="H63" i="2"/>
  <c r="D134" i="2" s="1"/>
  <c r="H134" i="2" s="1"/>
  <c r="H64" i="2"/>
  <c r="D135" i="2" s="1"/>
  <c r="H135" i="2" s="1"/>
  <c r="H65" i="2"/>
  <c r="D136" i="2" s="1"/>
  <c r="H136" i="2" s="1"/>
  <c r="H66" i="2"/>
  <c r="D137" i="2" s="1"/>
  <c r="H137" i="2" s="1"/>
  <c r="H67" i="2"/>
  <c r="D138" i="2" s="1"/>
  <c r="H138" i="2" s="1"/>
  <c r="H68" i="2"/>
  <c r="D139" i="2" s="1"/>
  <c r="H139" i="2" s="1"/>
  <c r="H69" i="2"/>
  <c r="D140" i="2" s="1"/>
  <c r="H140" i="2" s="1"/>
  <c r="H70" i="2"/>
  <c r="D141" i="2" s="1"/>
  <c r="H141" i="2" s="1"/>
  <c r="G79" i="2"/>
  <c r="F79" i="2"/>
  <c r="H61" i="2"/>
  <c r="D132" i="2" s="1"/>
  <c r="H132" i="2" s="1"/>
  <c r="B2" i="2"/>
  <c r="H142" i="2" l="1"/>
  <c r="H71" i="2"/>
  <c r="A6" i="2" s="1"/>
  <c r="G31" i="1" s="1"/>
  <c r="A145" i="2" l="1"/>
  <c r="G33" i="1" s="1"/>
  <c r="A74" i="2"/>
  <c r="G32" i="1" s="1"/>
  <c r="G44" i="1" l="1"/>
  <c r="E27" i="1" s="1"/>
</calcChain>
</file>

<file path=xl/sharedStrings.xml><?xml version="1.0" encoding="utf-8"?>
<sst xmlns="http://schemas.openxmlformats.org/spreadsheetml/2006/main" count="1259" uniqueCount="227">
  <si>
    <t>Mental Health Fund October 1, 2026 - September 30, 2030</t>
  </si>
  <si>
    <t>Budget Template</t>
  </si>
  <si>
    <t xml:space="preserve">Name of Organization: </t>
  </si>
  <si>
    <t>Worksheet Notes:</t>
  </si>
  <si>
    <t>Employer ID Number (EIN)</t>
  </si>
  <si>
    <t>Fiscal Years</t>
  </si>
  <si>
    <t>2026-2030</t>
  </si>
  <si>
    <t>Please use whole numbers only to avoid rounding issues</t>
  </si>
  <si>
    <t>Yellow highlighted cells require program input</t>
  </si>
  <si>
    <t xml:space="preserve">Address: </t>
  </si>
  <si>
    <t>Gray cells contain formulas; cells are locked and cannot be modified</t>
  </si>
  <si>
    <t xml:space="preserve">City: </t>
  </si>
  <si>
    <t xml:space="preserve">State: </t>
  </si>
  <si>
    <t>Indiana</t>
  </si>
  <si>
    <t xml:space="preserve">Zip: </t>
  </si>
  <si>
    <r>
      <t>See "</t>
    </r>
    <r>
      <rPr>
        <sz val="11"/>
        <color rgb="FF7030A0"/>
        <rFont val="Times New Roman"/>
        <family val="1"/>
      </rPr>
      <t>Budget Definitions</t>
    </r>
    <r>
      <rPr>
        <sz val="11"/>
        <color theme="1"/>
        <rFont val="Times New Roman"/>
        <family val="1"/>
      </rPr>
      <t>" tab for more information</t>
    </r>
  </si>
  <si>
    <t>Rounded whole numbers used for totals</t>
  </si>
  <si>
    <t xml:space="preserve">Phone: </t>
  </si>
  <si>
    <t xml:space="preserve">Fax: </t>
  </si>
  <si>
    <t xml:space="preserve">Website: </t>
  </si>
  <si>
    <t xml:space="preserve">Name of Chief Executive: </t>
  </si>
  <si>
    <t xml:space="preserve">Title: </t>
  </si>
  <si>
    <t xml:space="preserve">Email:  </t>
  </si>
  <si>
    <t xml:space="preserve">Name of Program Contact:  </t>
  </si>
  <si>
    <t xml:space="preserve">Name of Contract Signatory:  </t>
  </si>
  <si>
    <t>Total Award:</t>
  </si>
  <si>
    <r>
      <rPr>
        <b/>
        <sz val="11"/>
        <color rgb="FFFF0000"/>
        <rFont val="Calibri"/>
      </rPr>
      <t>GRANT Name</t>
    </r>
    <r>
      <rPr>
        <b/>
        <sz val="11"/>
        <color rgb="FF000000"/>
        <rFont val="Calibri"/>
      </rPr>
      <t xml:space="preserve"> Budget  Year 1
</t>
    </r>
    <r>
      <rPr>
        <b/>
        <sz val="11"/>
        <color rgb="FFFF0000"/>
        <rFont val="Calibri"/>
      </rPr>
      <t>Budget Period Year 1</t>
    </r>
  </si>
  <si>
    <t>Year 1 - A
Personnel Worksheet</t>
  </si>
  <si>
    <t xml:space="preserve">Salary Total:  </t>
  </si>
  <si>
    <t xml:space="preserve">Fringe Benefits Total:  </t>
  </si>
  <si>
    <t xml:space="preserve">Contracts Total:  </t>
  </si>
  <si>
    <t xml:space="preserve">Year 1 - B
Expense Worksheet
</t>
  </si>
  <si>
    <t xml:space="preserve">Equipment Total: </t>
  </si>
  <si>
    <t xml:space="preserve">Supplies Total: </t>
  </si>
  <si>
    <t xml:space="preserve">Contractual Services Total: </t>
  </si>
  <si>
    <t xml:space="preserve">Other Operating Total: </t>
  </si>
  <si>
    <t>Year 1 - C
Travel Worksheet</t>
  </si>
  <si>
    <t xml:space="preserve">In-State Travel: </t>
  </si>
  <si>
    <t xml:space="preserve">Out of State Travel: </t>
  </si>
  <si>
    <t xml:space="preserve">Travel Total:  </t>
  </si>
  <si>
    <t xml:space="preserve"> Total Year 1</t>
  </si>
  <si>
    <r>
      <rPr>
        <b/>
        <sz val="11"/>
        <color rgb="FFFF0000"/>
        <rFont val="Calibri"/>
      </rPr>
      <t>GRANT Name</t>
    </r>
    <r>
      <rPr>
        <b/>
        <sz val="11"/>
        <color rgb="FF000000"/>
        <rFont val="Calibri"/>
      </rPr>
      <t xml:space="preserve"> Budget  Year 2
</t>
    </r>
    <r>
      <rPr>
        <b/>
        <sz val="11"/>
        <color rgb="FFFF0000"/>
        <rFont val="Calibri"/>
      </rPr>
      <t>Budget Period Year 2</t>
    </r>
  </si>
  <si>
    <t>Year 2 - A
Personnel Worksheet</t>
  </si>
  <si>
    <t xml:space="preserve">Year 2 - B
Expense Worksheet
</t>
  </si>
  <si>
    <t>Year 2 - C
Travel Worksheet</t>
  </si>
  <si>
    <t xml:space="preserve"> Total Year 2</t>
  </si>
  <si>
    <r>
      <rPr>
        <b/>
        <sz val="11"/>
        <color rgb="FFFF0000"/>
        <rFont val="Calibri"/>
      </rPr>
      <t>GRANT Name</t>
    </r>
    <r>
      <rPr>
        <b/>
        <sz val="11"/>
        <color rgb="FF000000"/>
        <rFont val="Calibri"/>
      </rPr>
      <t xml:space="preserve"> Budget  Year 3
</t>
    </r>
    <r>
      <rPr>
        <b/>
        <sz val="11"/>
        <color rgb="FFFF0000"/>
        <rFont val="Calibri"/>
      </rPr>
      <t>Budget Period Year 3</t>
    </r>
  </si>
  <si>
    <t>Year 3 - A
Personnel Worksheet</t>
  </si>
  <si>
    <t xml:space="preserve">Year 3 - B
Expense Worksheet
</t>
  </si>
  <si>
    <t>Year 3 - C
Travel Worksheet</t>
  </si>
  <si>
    <t xml:space="preserve"> Total Year 3</t>
  </si>
  <si>
    <r>
      <rPr>
        <b/>
        <sz val="11"/>
        <color rgb="FFFF0000"/>
        <rFont val="Calibri"/>
      </rPr>
      <t>GRANT Name</t>
    </r>
    <r>
      <rPr>
        <b/>
        <sz val="11"/>
        <color rgb="FF000000"/>
        <rFont val="Calibri"/>
      </rPr>
      <t xml:space="preserve"> Budget  Year 4
</t>
    </r>
    <r>
      <rPr>
        <b/>
        <sz val="11"/>
        <color rgb="FFFF0000"/>
        <rFont val="Calibri"/>
      </rPr>
      <t>Budget Period Year 4</t>
    </r>
  </si>
  <si>
    <t>Year 4 - A
Personnel Worksheet</t>
  </si>
  <si>
    <t xml:space="preserve">Year 4 - B
Expense Worksheet
</t>
  </si>
  <si>
    <t>Year 4 - C
Travel Worksheet</t>
  </si>
  <si>
    <t xml:space="preserve"> Total Year 4</t>
  </si>
  <si>
    <t>Year 1 - A:  Personnel Worksheet
Salary, Fringe, Consultants &amp; Temporary Employees Budgets</t>
  </si>
  <si>
    <t>Subrecipient Name:</t>
  </si>
  <si>
    <t>Budget Period:</t>
  </si>
  <si>
    <t>10/1/2026-9/30/2027</t>
  </si>
  <si>
    <t>*Salaries and Wages</t>
  </si>
  <si>
    <t xml:space="preserve">*Rounded whole numbers used for total </t>
  </si>
  <si>
    <t>Name</t>
  </si>
  <si>
    <t>Position Title</t>
  </si>
  <si>
    <t>Justification</t>
  </si>
  <si>
    <t>Annual Salary</t>
  </si>
  <si>
    <t>% of Time</t>
  </si>
  <si>
    <t>Months</t>
  </si>
  <si>
    <t>Subtotal</t>
  </si>
  <si>
    <t xml:space="preserve">LSW </t>
  </si>
  <si>
    <t>Serving County XX</t>
  </si>
  <si>
    <t>Total</t>
  </si>
  <si>
    <t>*Fringe Benefits</t>
  </si>
  <si>
    <r>
      <rPr>
        <b/>
        <sz val="11"/>
        <color theme="1"/>
        <rFont val="Times New Roman"/>
        <family val="1"/>
      </rPr>
      <t>Note:</t>
    </r>
    <r>
      <rPr>
        <sz val="11"/>
        <color theme="1"/>
        <rFont val="Times New Roman"/>
        <family val="1"/>
      </rPr>
      <t xml:space="preserve"> Enter in the calculated percentage of fringe benefits for all employees. 
Enter any additional benefits (Health, Dental, Vision &amp; Other Benefits) individually for each employee as a dollar amount. </t>
    </r>
  </si>
  <si>
    <t>Fringe Calculation for all Salaried Employees</t>
  </si>
  <si>
    <t>Health, Dental, Vision</t>
  </si>
  <si>
    <t>Other Benefit</t>
  </si>
  <si>
    <t>Fringe</t>
  </si>
  <si>
    <t>HDV</t>
  </si>
  <si>
    <t>*Consultants &amp; Temporary Staff</t>
  </si>
  <si>
    <t>Consultant Name</t>
  </si>
  <si>
    <t>Contract Total</t>
  </si>
  <si>
    <t xml:space="preserve">Total </t>
  </si>
  <si>
    <t>Organization Name - Staff Name</t>
  </si>
  <si>
    <t>Hourly Bill Rate:</t>
  </si>
  <si>
    <t xml:space="preserve">Director of Healthcare Systems </t>
  </si>
  <si>
    <t>Hours per Month:</t>
  </si>
  <si>
    <t>Nature of Services Rendered &amp; Relevance of Service to Project</t>
  </si>
  <si>
    <t>Engagement of healthcare systems ensuring continued support on all levels</t>
  </si>
  <si>
    <t>Number of Months:</t>
  </si>
  <si>
    <t>Travel Justification</t>
  </si>
  <si>
    <t>N/A</t>
  </si>
  <si>
    <t>Travel Expense:</t>
  </si>
  <si>
    <t>Method of Accountability</t>
  </si>
  <si>
    <t>Weekly Meetings</t>
  </si>
  <si>
    <t>Contract Total:</t>
  </si>
  <si>
    <t>Year 1 - B:  Expenses Worksheet
Equipment, Supplies, Contractual &amp; Other Budgets</t>
  </si>
  <si>
    <t>Equipment Total</t>
  </si>
  <si>
    <t xml:space="preserve">Note:  Equipment are items greater than $500 per unit and with a lifespan greater than one year. </t>
  </si>
  <si>
    <t>Item Description</t>
  </si>
  <si>
    <t>Quanity</t>
  </si>
  <si>
    <t>Unit of Measure</t>
  </si>
  <si>
    <t>Cost Per Unit</t>
  </si>
  <si>
    <t>Laptop/tablet, printers</t>
  </si>
  <si>
    <t xml:space="preserve">For new staff to be used for remote work </t>
  </si>
  <si>
    <t>LSW</t>
  </si>
  <si>
    <t xml:space="preserve">Supplies Total </t>
  </si>
  <si>
    <t xml:space="preserve">Note:  Supplies are items less than $5,000 per unit typically consumed in less than one year. </t>
  </si>
  <si>
    <t>Office Supplies</t>
  </si>
  <si>
    <t>General office supplies - paper, files, pens, etc.</t>
  </si>
  <si>
    <t xml:space="preserve">bundles of supplies </t>
  </si>
  <si>
    <t>NCAST Replacement Materials</t>
  </si>
  <si>
    <t>Pipe Materials</t>
  </si>
  <si>
    <t>Client Support Materials</t>
  </si>
  <si>
    <t>Site Outreach Materials</t>
  </si>
  <si>
    <t>Copies of facilitator forms</t>
  </si>
  <si>
    <t>Medical and Program Supplies</t>
  </si>
  <si>
    <t>Postage</t>
  </si>
  <si>
    <t>Materials mailing and notification</t>
  </si>
  <si>
    <t xml:space="preserve">per bundle of supplies </t>
  </si>
  <si>
    <t>Shipping</t>
  </si>
  <si>
    <t>Printing</t>
  </si>
  <si>
    <t>Enter any additional supplies</t>
  </si>
  <si>
    <t>Contractual Services Total</t>
  </si>
  <si>
    <t>Note:  Include NSO fees under 'Contract Services'</t>
  </si>
  <si>
    <t>Vendor Name</t>
  </si>
  <si>
    <t>Description of Services</t>
  </si>
  <si>
    <t>Cost per Unit</t>
  </si>
  <si>
    <t>Contract Services</t>
  </si>
  <si>
    <t>Maintenance Agreements</t>
  </si>
  <si>
    <t>Equipment Leases</t>
  </si>
  <si>
    <t>Copy Group</t>
  </si>
  <si>
    <t>Copier Lease</t>
  </si>
  <si>
    <t xml:space="preserve">per team </t>
  </si>
  <si>
    <t xml:space="preserve">Licensing Fees </t>
  </si>
  <si>
    <t>Computer Group</t>
  </si>
  <si>
    <t>Computer charting system</t>
  </si>
  <si>
    <t>Insurance</t>
  </si>
  <si>
    <t>Other Contractual Services</t>
  </si>
  <si>
    <t>Total Contractual Services</t>
  </si>
  <si>
    <t>Other Operating Total</t>
  </si>
  <si>
    <t xml:space="preserve">Rent &amp; Utilities </t>
  </si>
  <si>
    <t>Justification for Program Use</t>
  </si>
  <si>
    <t>Frequency per Year</t>
  </si>
  <si>
    <t>Rent</t>
  </si>
  <si>
    <t>county office space</t>
  </si>
  <si>
    <t>Total Rent &amp; Utilities</t>
  </si>
  <si>
    <t>Communication</t>
  </si>
  <si>
    <t>Number of People</t>
  </si>
  <si>
    <t>Telephone</t>
  </si>
  <si>
    <t>Cell Phone Reimburse (max $60/month)</t>
  </si>
  <si>
    <t>Cell phones for new staff</t>
  </si>
  <si>
    <t>Total Communication</t>
  </si>
  <si>
    <t>Other Expenses</t>
  </si>
  <si>
    <t xml:space="preserve">Mental Health support kits </t>
  </si>
  <si>
    <t xml:space="preserve">provide clients with mental health kits to (kits with self care materials) </t>
  </si>
  <si>
    <t xml:space="preserve">per client </t>
  </si>
  <si>
    <t>Total Other Expenses</t>
  </si>
  <si>
    <t>Year 1 - C:  Travel Worksheet
In-State &amp; Out of State Travel</t>
  </si>
  <si>
    <t>In-State Travel Total</t>
  </si>
  <si>
    <t xml:space="preserve">Note:  Per diem &amp; lodging only allowed if trip is 2 or more days </t>
  </si>
  <si>
    <t xml:space="preserve">Trip </t>
  </si>
  <si>
    <t xml:space="preserve">Justification for Travel </t>
  </si>
  <si>
    <t>Registration Fee 
(per person)</t>
  </si>
  <si>
    <t>Round Trip Miles</t>
  </si>
  <si>
    <t>Mileage 
per trip
(.49/mile)</t>
  </si>
  <si>
    <t>Number of Days 
(2 or more)</t>
  </si>
  <si>
    <t>Per Diem per trip
($41/day)</t>
  </si>
  <si>
    <t>Number of Nights</t>
  </si>
  <si>
    <t>Lodging 
per trip
 ($96/night)</t>
  </si>
  <si>
    <t>Total per trip</t>
  </si>
  <si>
    <t>Number of Travelers</t>
  </si>
  <si>
    <t>Number of Trips</t>
  </si>
  <si>
    <t>Total all travelers, All trips</t>
  </si>
  <si>
    <t>Trip #1</t>
  </si>
  <si>
    <t xml:space="preserve">PSI Conference </t>
  </si>
  <si>
    <t>Trip #2</t>
  </si>
  <si>
    <t>Statewide conference TBD</t>
  </si>
  <si>
    <t>Trip #3</t>
  </si>
  <si>
    <t>Trip #4</t>
  </si>
  <si>
    <t>Trip #5</t>
  </si>
  <si>
    <t>Trip #6</t>
  </si>
  <si>
    <t>Trip #7</t>
  </si>
  <si>
    <t>Trip #8</t>
  </si>
  <si>
    <t>Trip #9</t>
  </si>
  <si>
    <t>Trip #10</t>
  </si>
  <si>
    <t>Total In-StateTravel</t>
  </si>
  <si>
    <t>Out of State Travel Total</t>
  </si>
  <si>
    <t>Note:  Out of State Travel is typically not permitted for subrecipients, unless otherwise specified.</t>
  </si>
  <si>
    <t>Airfare 
(per person)</t>
  </si>
  <si>
    <t xml:space="preserve">Number of Days </t>
  </si>
  <si>
    <t>Per Diem
($52/day)</t>
  </si>
  <si>
    <t>Estimated Hotel Expenses</t>
  </si>
  <si>
    <t>Lodging</t>
  </si>
  <si>
    <t xml:space="preserve">Approved out of state travel </t>
  </si>
  <si>
    <t>Total Out of State Travel</t>
  </si>
  <si>
    <t>10/1/2027-9/30/2028</t>
  </si>
  <si>
    <t>10/1/2028-9/30/2029</t>
  </si>
  <si>
    <t>10/1/2029-9/30/2030</t>
  </si>
  <si>
    <t>Personnel &amp; Fringe Benefits:</t>
  </si>
  <si>
    <r>
      <t xml:space="preserve">Items in the </t>
    </r>
    <r>
      <rPr>
        <b/>
        <sz val="11"/>
        <color theme="1"/>
        <rFont val="Calibri"/>
        <family val="2"/>
        <scheme val="minor"/>
      </rPr>
      <t>Personnel</t>
    </r>
    <r>
      <rPr>
        <sz val="11"/>
        <color theme="1"/>
        <rFont val="Calibri"/>
        <family val="2"/>
        <scheme val="minor"/>
      </rPr>
      <t xml:space="preserve"> category are salary costs associated with staff members who will be supported by grant funds.  </t>
    </r>
  </si>
  <si>
    <t xml:space="preserve">Each position should be listed by the name and/or title of the employee, show the annual salary rate and the percentage of time to be devoted to the project. </t>
  </si>
  <si>
    <r>
      <t xml:space="preserve">Items in the </t>
    </r>
    <r>
      <rPr>
        <b/>
        <sz val="11"/>
        <color theme="1"/>
        <rFont val="Calibri"/>
        <family val="2"/>
        <scheme val="minor"/>
      </rPr>
      <t>Fringe Benefits</t>
    </r>
    <r>
      <rPr>
        <sz val="11"/>
        <color theme="1"/>
        <rFont val="Calibri"/>
        <family val="2"/>
        <scheme val="minor"/>
      </rPr>
      <t xml:space="preserve"> category are benefit costs associated with staff members in Personnel, at the same percentage of time charged in this category.  </t>
    </r>
  </si>
  <si>
    <t>Consultants &amp; Temporaray Staff</t>
  </si>
  <si>
    <t xml:space="preserve">Consultants or temporary staff are contracted staff that are not considered standard employees. </t>
  </si>
  <si>
    <t xml:space="preserve">Travel – In State and Out of State: </t>
  </si>
  <si>
    <t>Items in the Travel category are costs for grant-related travel presented according to the policies and reimbursement limits determined by IDOA.</t>
  </si>
  <si>
    <t xml:space="preserve">Mileage reimbursement is limited to $0.49 per mile.  </t>
  </si>
  <si>
    <t xml:space="preserve">Lodging maximum within Indiana varies from $96 to $128 per night, depending on the city, with a Government rate.  </t>
  </si>
  <si>
    <t xml:space="preserve">Per Diem subsistence reimbursement may be claimed only when travel includes an overnight stay.  </t>
  </si>
  <si>
    <t xml:space="preserve">The rates for per diem subsistence are $41 per day within Indiana and $52 per day outside Indiana </t>
  </si>
  <si>
    <t>For out of state travel, the following limits apply: Airport Parking $9 per day, Airline Baggage fee $50 roundtrip (1 bag limit)</t>
  </si>
  <si>
    <t>For out-of-state travel, the following limits apply: Rental car $27.49 per day, ground transportation (airport shuttle) $50 per trip</t>
  </si>
  <si>
    <t>Supplies</t>
  </si>
  <si>
    <t xml:space="preserve">Items in the Supplies category are consumable materials costing less than $5,000 per unit that will be expended during the course of the project.  </t>
  </si>
  <si>
    <t xml:space="preserve">Equipment </t>
  </si>
  <si>
    <t xml:space="preserve">Items in the Equipment category are non-expendable physical acquisitions with unit price of at least $5,000 and a useful life of multiple years.  </t>
  </si>
  <si>
    <t>Contractual Expenses</t>
  </si>
  <si>
    <t xml:space="preserve">The Contractual Expenses category includes vendors. </t>
  </si>
  <si>
    <r>
      <t xml:space="preserve">A </t>
    </r>
    <r>
      <rPr>
        <b/>
        <sz val="11"/>
        <color theme="1"/>
        <rFont val="Calibri"/>
        <family val="2"/>
        <scheme val="minor"/>
      </rPr>
      <t>Vendor</t>
    </r>
    <r>
      <rPr>
        <sz val="11"/>
        <color theme="1"/>
        <rFont val="Calibri"/>
        <family val="2"/>
        <scheme val="minor"/>
      </rPr>
      <t xml:space="preserve"> (1) provides goods/services within normal business operations, </t>
    </r>
  </si>
  <si>
    <t xml:space="preserve"> (2) provides similar goods/services to many different purchasers,</t>
  </si>
  <si>
    <t xml:space="preserve"> (3) operates in a competitive environment, </t>
  </si>
  <si>
    <t xml:space="preserve"> (4) provides goods/services that are ancillary to the program, and </t>
  </si>
  <si>
    <t xml:space="preserve"> (5) is not subject to compliance requirements of the Federal program.  </t>
  </si>
  <si>
    <t xml:space="preserve">Other </t>
  </si>
  <si>
    <t xml:space="preserve">Items in the Other category include costs that do not fit into any other category.  </t>
  </si>
  <si>
    <t xml:space="preserve">Typical costs in this category include operational expenses necessary to perform grant activities.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</si>
</sst>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[&lt;=9999999]###\-####;\(###\)\ ###\-####"/>
    <numFmt numFmtId="165" formatCode="0.000"/>
    <numFmt numFmtId="166" formatCode="_(&quot;$&quot;* #,##0_);_(&quot;$&quot;* \(#,##0\);_(&quot;$&quot;* &quot;-&quot;??_);_(@_)"/>
    <numFmt numFmtId="167" formatCode="&quot;$&quot;#,##0"/>
    <numFmt numFmtId="168" formatCode="&quot;$&quot;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20"/>
      <color theme="3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sz val="11"/>
      <color rgb="FFFFFFFF"/>
      <name val="Times New Roman"/>
      <family val="1"/>
    </font>
    <font>
      <sz val="11"/>
      <color rgb="FF7030A0"/>
      <name val="Times New Roman"/>
      <family val="1"/>
    </font>
    <font>
      <b/>
      <i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  <font>
      <i/>
      <sz val="11"/>
      <color rgb="FF000000"/>
      <name val="Times New Roman"/>
      <family val="1"/>
    </font>
    <font>
      <sz val="8"/>
      <name val="Calibri"/>
      <family val="2"/>
      <scheme val="minor"/>
    </font>
    <font>
      <b/>
      <sz val="11"/>
      <color rgb="FF000000"/>
      <name val="Calibri"/>
      <charset val="1"/>
    </font>
    <font>
      <sz val="11"/>
      <color rgb="FFFF0000"/>
      <name val="Times New Roman"/>
    </font>
    <font>
      <b/>
      <sz val="20"/>
      <color rgb="FFFF0000"/>
      <name val="Times New Roman"/>
    </font>
    <font>
      <b/>
      <sz val="11"/>
      <color rgb="FFFF0000"/>
      <name val="Calibri"/>
    </font>
    <font>
      <b/>
      <sz val="11"/>
      <color rgb="FF000000"/>
      <name val="Calibri"/>
    </font>
    <font>
      <b/>
      <sz val="11"/>
      <color theme="1"/>
      <name val="Calibri"/>
    </font>
    <font>
      <b/>
      <sz val="11"/>
      <color rgb="FFFF0000"/>
      <name val="Calibri"/>
      <charset val="1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BFBFBF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90">
    <xf numFmtId="0" fontId="0" fillId="0" borderId="0" xfId="0"/>
    <xf numFmtId="42" fontId="13" fillId="6" borderId="1" xfId="0" applyNumberFormat="1" applyFont="1" applyFill="1" applyBorder="1" applyAlignment="1" applyProtection="1">
      <alignment vertical="center" wrapText="1"/>
      <protection locked="0"/>
    </xf>
    <xf numFmtId="9" fontId="13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6" borderId="1" xfId="0" applyFont="1" applyFill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0" fontId="3" fillId="6" borderId="2" xfId="0" applyFont="1" applyFill="1" applyBorder="1" applyAlignment="1" applyProtection="1">
      <alignment vertical="center" wrapText="1"/>
      <protection locked="0"/>
    </xf>
    <xf numFmtId="0" fontId="3" fillId="6" borderId="1" xfId="0" applyFont="1" applyFill="1" applyBorder="1" applyAlignment="1" applyProtection="1">
      <alignment vertical="center" wrapText="1"/>
      <protection locked="0"/>
    </xf>
    <xf numFmtId="44" fontId="3" fillId="6" borderId="1" xfId="0" applyNumberFormat="1" applyFont="1" applyFill="1" applyBorder="1" applyAlignment="1" applyProtection="1">
      <alignment vertical="center"/>
      <protection locked="0"/>
    </xf>
    <xf numFmtId="1" fontId="13" fillId="6" borderId="1" xfId="0" applyNumberFormat="1" applyFont="1" applyFill="1" applyBorder="1" applyAlignment="1" applyProtection="1">
      <alignment horizontal="center" vertical="center"/>
      <protection locked="0"/>
    </xf>
    <xf numFmtId="168" fontId="3" fillId="6" borderId="1" xfId="0" applyNumberFormat="1" applyFont="1" applyFill="1" applyBorder="1" applyAlignment="1" applyProtection="1">
      <alignment horizontal="center" vertical="center"/>
      <protection locked="0"/>
    </xf>
    <xf numFmtId="44" fontId="13" fillId="6" borderId="1" xfId="1" applyFont="1" applyFill="1" applyBorder="1" applyAlignment="1" applyProtection="1">
      <alignment horizontal="center" vertical="center"/>
      <protection locked="0"/>
    </xf>
    <xf numFmtId="10" fontId="3" fillId="6" borderId="1" xfId="0" applyNumberFormat="1" applyFont="1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wrapText="1"/>
      <protection locked="0"/>
    </xf>
    <xf numFmtId="0" fontId="20" fillId="9" borderId="1" xfId="0" applyFont="1" applyFill="1" applyBorder="1" applyAlignment="1" applyProtection="1">
      <alignment vertical="center"/>
      <protection locked="0"/>
    </xf>
    <xf numFmtId="44" fontId="20" fillId="9" borderId="1" xfId="0" applyNumberFormat="1" applyFont="1" applyFill="1" applyBorder="1" applyAlignment="1" applyProtection="1">
      <alignment vertical="center"/>
      <protection locked="0"/>
    </xf>
    <xf numFmtId="0" fontId="20" fillId="9" borderId="1" xfId="0" applyFont="1" applyFill="1" applyBorder="1" applyAlignment="1" applyProtection="1">
      <alignment horizontal="center" vertical="center" wrapText="1"/>
      <protection locked="0"/>
    </xf>
    <xf numFmtId="0" fontId="20" fillId="9" borderId="1" xfId="0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44" fontId="20" fillId="9" borderId="1" xfId="0" applyNumberFormat="1" applyFont="1" applyFill="1" applyBorder="1" applyAlignment="1" applyProtection="1">
      <alignment horizontal="center" vertical="center"/>
      <protection locked="0"/>
    </xf>
    <xf numFmtId="0" fontId="0" fillId="6" borderId="1" xfId="0" applyFill="1" applyBorder="1" applyProtection="1">
      <protection locked="0"/>
    </xf>
    <xf numFmtId="2" fontId="20" fillId="9" borderId="1" xfId="0" applyNumberFormat="1" applyFont="1" applyFill="1" applyBorder="1" applyAlignment="1" applyProtection="1">
      <alignment horizontal="center" vertical="center"/>
      <protection locked="0"/>
    </xf>
    <xf numFmtId="44" fontId="20" fillId="9" borderId="1" xfId="1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2" applyFill="1" applyAlignment="1" applyProtection="1">
      <alignment vertical="center"/>
    </xf>
    <xf numFmtId="0" fontId="9" fillId="0" borderId="0" xfId="0" applyFont="1"/>
    <xf numFmtId="0" fontId="3" fillId="0" borderId="0" xfId="0" applyFont="1" applyAlignment="1">
      <alignment vertical="center"/>
    </xf>
    <xf numFmtId="0" fontId="3" fillId="10" borderId="1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2" borderId="5" xfId="0" applyFont="1" applyFill="1" applyBorder="1" applyAlignment="1">
      <alignment horizontal="right" vertical="center"/>
    </xf>
    <xf numFmtId="165" fontId="6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66" fontId="7" fillId="0" borderId="9" xfId="1" applyNumberFormat="1" applyFont="1" applyFill="1" applyBorder="1" applyAlignment="1" applyProtection="1">
      <alignment horizontal="center" vertical="center"/>
    </xf>
    <xf numFmtId="165" fontId="3" fillId="0" borderId="0" xfId="0" applyNumberFormat="1" applyFont="1" applyAlignment="1">
      <alignment vertical="center"/>
    </xf>
    <xf numFmtId="166" fontId="7" fillId="0" borderId="0" xfId="1" applyNumberFormat="1" applyFont="1" applyFill="1" applyBorder="1" applyAlignment="1" applyProtection="1">
      <alignment vertical="center"/>
    </xf>
    <xf numFmtId="0" fontId="10" fillId="4" borderId="18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2" fontId="6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6" fillId="0" borderId="0" xfId="0" applyFont="1" applyAlignment="1">
      <alignment wrapText="1"/>
    </xf>
    <xf numFmtId="2" fontId="6" fillId="0" borderId="0" xfId="0" applyNumberFormat="1" applyFont="1"/>
    <xf numFmtId="0" fontId="17" fillId="0" borderId="0" xfId="0" applyFont="1" applyAlignment="1">
      <alignment vertical="center"/>
    </xf>
    <xf numFmtId="0" fontId="7" fillId="2" borderId="19" xfId="0" applyFont="1" applyFill="1" applyBorder="1" applyAlignment="1">
      <alignment vertical="center"/>
    </xf>
    <xf numFmtId="167" fontId="7" fillId="0" borderId="0" xfId="0" applyNumberFormat="1" applyFont="1" applyAlignment="1">
      <alignment horizontal="left" vertical="center"/>
    </xf>
    <xf numFmtId="167" fontId="7" fillId="0" borderId="0" xfId="0" applyNumberFormat="1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44" fontId="13" fillId="2" borderId="1" xfId="0" applyNumberFormat="1" applyFont="1" applyFill="1" applyBorder="1" applyAlignment="1">
      <alignment vertical="center" wrapText="1"/>
    </xf>
    <xf numFmtId="0" fontId="3" fillId="7" borderId="0" xfId="0" applyFont="1" applyFill="1" applyAlignment="1">
      <alignment horizontal="left" vertical="center" wrapText="1"/>
    </xf>
    <xf numFmtId="42" fontId="13" fillId="7" borderId="0" xfId="0" applyNumberFormat="1" applyFont="1" applyFill="1" applyAlignment="1">
      <alignment vertical="center" wrapText="1"/>
    </xf>
    <xf numFmtId="9" fontId="13" fillId="7" borderId="0" xfId="0" applyNumberFormat="1" applyFont="1" applyFill="1" applyAlignment="1">
      <alignment horizontal="center" vertical="center" wrapText="1"/>
    </xf>
    <xf numFmtId="44" fontId="12" fillId="2" borderId="1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167" fontId="3" fillId="2" borderId="1" xfId="1" applyNumberFormat="1" applyFont="1" applyFill="1" applyBorder="1" applyAlignment="1" applyProtection="1">
      <alignment horizontal="center" vertical="center"/>
    </xf>
    <xf numFmtId="42" fontId="3" fillId="2" borderId="1" xfId="0" applyNumberFormat="1" applyFont="1" applyFill="1" applyBorder="1" applyAlignment="1">
      <alignment vertical="center"/>
    </xf>
    <xf numFmtId="42" fontId="3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3" fillId="2" borderId="2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right" vertical="center"/>
    </xf>
    <xf numFmtId="168" fontId="13" fillId="0" borderId="0" xfId="0" applyNumberFormat="1" applyFont="1" applyAlignment="1">
      <alignment vertical="center"/>
    </xf>
    <xf numFmtId="1" fontId="13" fillId="0" borderId="0" xfId="0" applyNumberFormat="1" applyFont="1" applyAlignment="1">
      <alignment vertical="center"/>
    </xf>
    <xf numFmtId="0" fontId="13" fillId="2" borderId="1" xfId="0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vertical="center" wrapText="1"/>
    </xf>
    <xf numFmtId="168" fontId="3" fillId="0" borderId="0" xfId="0" applyNumberFormat="1" applyFont="1" applyAlignment="1">
      <alignment vertical="center"/>
    </xf>
    <xf numFmtId="168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1" fillId="0" borderId="0" xfId="0" applyFont="1"/>
    <xf numFmtId="0" fontId="20" fillId="0" borderId="0" xfId="0" applyFont="1" applyAlignment="1">
      <alignment horizontal="center" vertical="center"/>
    </xf>
    <xf numFmtId="44" fontId="15" fillId="8" borderId="1" xfId="0" applyNumberFormat="1" applyFont="1" applyFill="1" applyBorder="1" applyAlignment="1">
      <alignment vertical="center"/>
    </xf>
    <xf numFmtId="0" fontId="20" fillId="12" borderId="1" xfId="0" applyFont="1" applyFill="1" applyBorder="1" applyAlignment="1">
      <alignment horizontal="center" vertical="center"/>
    </xf>
    <xf numFmtId="0" fontId="15" fillId="0" borderId="0" xfId="0" applyFont="1"/>
    <xf numFmtId="0" fontId="15" fillId="12" borderId="1" xfId="0" applyFont="1" applyFill="1" applyBorder="1" applyAlignment="1">
      <alignment horizontal="center" vertical="center" wrapText="1"/>
    </xf>
    <xf numFmtId="44" fontId="20" fillId="12" borderId="1" xfId="0" applyNumberFormat="1" applyFont="1" applyFill="1" applyBorder="1" applyAlignment="1">
      <alignment horizontal="left" vertical="center"/>
    </xf>
    <xf numFmtId="44" fontId="0" fillId="2" borderId="1" xfId="0" applyNumberFormat="1" applyFill="1" applyBorder="1"/>
    <xf numFmtId="44" fontId="20" fillId="12" borderId="1" xfId="1" applyFont="1" applyFill="1" applyBorder="1" applyAlignment="1" applyProtection="1">
      <alignment horizontal="left"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2" fontId="13" fillId="0" borderId="0" xfId="0" applyNumberFormat="1" applyFont="1" applyAlignment="1">
      <alignment vertical="center"/>
    </xf>
    <xf numFmtId="42" fontId="7" fillId="2" borderId="18" xfId="0" applyNumberFormat="1" applyFont="1" applyFill="1" applyBorder="1" applyAlignment="1">
      <alignment horizontal="center" vertical="center"/>
    </xf>
    <xf numFmtId="42" fontId="7" fillId="2" borderId="1" xfId="0" applyNumberFormat="1" applyFont="1" applyFill="1" applyBorder="1" applyAlignment="1">
      <alignment horizontal="center" vertical="center"/>
    </xf>
    <xf numFmtId="42" fontId="15" fillId="8" borderId="1" xfId="0" applyNumberFormat="1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vertical="center" wrapText="1"/>
    </xf>
    <xf numFmtId="44" fontId="0" fillId="6" borderId="1" xfId="0" applyNumberFormat="1" applyFill="1" applyBorder="1" applyProtection="1">
      <protection locked="0"/>
    </xf>
    <xf numFmtId="44" fontId="3" fillId="2" borderId="1" xfId="0" applyNumberFormat="1" applyFont="1" applyFill="1" applyBorder="1" applyAlignment="1">
      <alignment vertical="center"/>
    </xf>
    <xf numFmtId="166" fontId="13" fillId="2" borderId="1" xfId="0" applyNumberFormat="1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right" wrapText="1"/>
    </xf>
    <xf numFmtId="168" fontId="3" fillId="2" borderId="1" xfId="1" applyNumberFormat="1" applyFont="1" applyFill="1" applyBorder="1" applyAlignment="1" applyProtection="1">
      <alignment horizontal="right" vertical="center"/>
    </xf>
    <xf numFmtId="168" fontId="3" fillId="2" borderId="1" xfId="0" applyNumberFormat="1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44" fontId="20" fillId="8" borderId="1" xfId="0" applyNumberFormat="1" applyFont="1" applyFill="1" applyBorder="1" applyAlignment="1">
      <alignment vertical="center"/>
    </xf>
    <xf numFmtId="0" fontId="20" fillId="0" borderId="0" xfId="0" applyFont="1" applyAlignment="1">
      <alignment vertical="center" wrapText="1"/>
    </xf>
    <xf numFmtId="0" fontId="20" fillId="2" borderId="1" xfId="0" applyFont="1" applyFill="1" applyBorder="1" applyAlignment="1">
      <alignment horizontal="right" vertical="center"/>
    </xf>
    <xf numFmtId="0" fontId="20" fillId="0" borderId="0" xfId="0" applyFont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/>
    </xf>
    <xf numFmtId="0" fontId="20" fillId="8" borderId="1" xfId="0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20" fillId="0" borderId="0" xfId="0" applyFont="1" applyAlignment="1">
      <alignment horizontal="left" vertical="center" wrapText="1"/>
    </xf>
    <xf numFmtId="44" fontId="20" fillId="2" borderId="1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0" fillId="6" borderId="1" xfId="0" applyFill="1" applyBorder="1" applyAlignment="1" applyProtection="1">
      <alignment vertical="center"/>
      <protection locked="0"/>
    </xf>
    <xf numFmtId="0" fontId="20" fillId="9" borderId="1" xfId="0" applyFont="1" applyFill="1" applyBorder="1" applyAlignment="1" applyProtection="1">
      <alignment horizontal="left" vertical="center"/>
      <protection locked="0"/>
    </xf>
    <xf numFmtId="44" fontId="20" fillId="8" borderId="1" xfId="0" applyNumberFormat="1" applyFont="1" applyFill="1" applyBorder="1" applyAlignment="1">
      <alignment horizontal="left" vertical="center"/>
    </xf>
    <xf numFmtId="0" fontId="20" fillId="0" borderId="0" xfId="0" applyFont="1" applyAlignment="1">
      <alignment horizontal="right"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wrapText="1"/>
    </xf>
    <xf numFmtId="0" fontId="20" fillId="9" borderId="1" xfId="0" applyFont="1" applyFill="1" applyBorder="1" applyAlignment="1">
      <alignment wrapText="1"/>
    </xf>
    <xf numFmtId="0" fontId="20" fillId="9" borderId="4" xfId="0" applyFont="1" applyFill="1" applyBorder="1" applyAlignment="1">
      <alignment wrapText="1"/>
    </xf>
    <xf numFmtId="8" fontId="13" fillId="9" borderId="4" xfId="0" applyNumberFormat="1" applyFont="1" applyFill="1" applyBorder="1" applyAlignment="1">
      <alignment wrapText="1"/>
    </xf>
    <xf numFmtId="9" fontId="13" fillId="9" borderId="4" xfId="0" applyNumberFormat="1" applyFont="1" applyFill="1" applyBorder="1" applyAlignment="1">
      <alignment horizontal="center" wrapText="1"/>
    </xf>
    <xf numFmtId="0" fontId="13" fillId="9" borderId="4" xfId="0" applyFont="1" applyFill="1" applyBorder="1" applyAlignment="1">
      <alignment horizontal="center" wrapText="1"/>
    </xf>
    <xf numFmtId="0" fontId="20" fillId="9" borderId="36" xfId="0" applyFont="1" applyFill="1" applyBorder="1" applyAlignment="1">
      <alignment wrapText="1"/>
    </xf>
    <xf numFmtId="0" fontId="20" fillId="9" borderId="8" xfId="0" applyFont="1" applyFill="1" applyBorder="1" applyAlignment="1">
      <alignment wrapText="1"/>
    </xf>
    <xf numFmtId="0" fontId="20" fillId="9" borderId="7" xfId="0" applyFont="1" applyFill="1" applyBorder="1" applyAlignment="1">
      <alignment wrapText="1"/>
    </xf>
    <xf numFmtId="8" fontId="13" fillId="9" borderId="7" xfId="0" applyNumberFormat="1" applyFont="1" applyFill="1" applyBorder="1" applyAlignment="1">
      <alignment wrapText="1"/>
    </xf>
    <xf numFmtId="9" fontId="13" fillId="9" borderId="7" xfId="0" applyNumberFormat="1" applyFont="1" applyFill="1" applyBorder="1" applyAlignment="1">
      <alignment horizontal="center" wrapText="1"/>
    </xf>
    <xf numFmtId="0" fontId="13" fillId="9" borderId="7" xfId="0" applyFont="1" applyFill="1" applyBorder="1" applyAlignment="1">
      <alignment horizontal="center" wrapText="1"/>
    </xf>
    <xf numFmtId="0" fontId="20" fillId="9" borderId="2" xfId="0" applyFont="1" applyFill="1" applyBorder="1" applyAlignment="1">
      <alignment vertical="center" wrapText="1"/>
    </xf>
    <xf numFmtId="0" fontId="20" fillId="9" borderId="1" xfId="0" applyFont="1" applyFill="1" applyBorder="1" applyAlignment="1">
      <alignment vertical="center" wrapText="1"/>
    </xf>
    <xf numFmtId="8" fontId="13" fillId="9" borderId="1" xfId="0" applyNumberFormat="1" applyFont="1" applyFill="1" applyBorder="1" applyAlignment="1">
      <alignment vertical="center" wrapText="1"/>
    </xf>
    <xf numFmtId="9" fontId="13" fillId="9" borderId="1" xfId="0" applyNumberFormat="1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wrapText="1"/>
    </xf>
    <xf numFmtId="49" fontId="20" fillId="9" borderId="1" xfId="0" applyNumberFormat="1" applyFont="1" applyFill="1" applyBorder="1" applyAlignment="1" applyProtection="1">
      <alignment horizontal="center" vertical="center"/>
      <protection locked="0"/>
    </xf>
    <xf numFmtId="8" fontId="20" fillId="9" borderId="1" xfId="0" applyNumberFormat="1" applyFont="1" applyFill="1" applyBorder="1" applyAlignment="1">
      <alignment vertical="center"/>
    </xf>
    <xf numFmtId="0" fontId="20" fillId="9" borderId="1" xfId="0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0" fontId="20" fillId="9" borderId="1" xfId="0" applyFont="1" applyFill="1" applyBorder="1" applyAlignment="1">
      <alignment horizontal="center" vertical="center"/>
    </xf>
    <xf numFmtId="8" fontId="20" fillId="9" borderId="1" xfId="0" applyNumberFormat="1" applyFont="1" applyFill="1" applyBorder="1" applyAlignment="1">
      <alignment horizontal="center" vertical="center"/>
    </xf>
    <xf numFmtId="0" fontId="21" fillId="9" borderId="1" xfId="0" applyFont="1" applyFill="1" applyBorder="1"/>
    <xf numFmtId="0" fontId="3" fillId="2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0" fontId="20" fillId="9" borderId="4" xfId="0" applyFont="1" applyFill="1" applyBorder="1" applyAlignment="1">
      <alignment horizontal="left" vertical="center" wrapText="1"/>
    </xf>
    <xf numFmtId="0" fontId="20" fillId="9" borderId="2" xfId="0" applyFont="1" applyFill="1" applyBorder="1" applyAlignment="1" applyProtection="1">
      <alignment horizontal="left" vertical="center" wrapText="1"/>
      <protection locked="0"/>
    </xf>
    <xf numFmtId="0" fontId="20" fillId="9" borderId="4" xfId="0" applyFont="1" applyFill="1" applyBorder="1" applyAlignment="1" applyProtection="1">
      <alignment horizontal="left" vertical="center" wrapText="1"/>
      <protection locked="0"/>
    </xf>
    <xf numFmtId="0" fontId="15" fillId="8" borderId="2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 applyProtection="1">
      <alignment horizontal="center" vertical="center"/>
      <protection locked="0"/>
    </xf>
    <xf numFmtId="0" fontId="20" fillId="9" borderId="4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right" vertical="center"/>
    </xf>
    <xf numFmtId="164" fontId="3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6" borderId="2" xfId="0" applyNumberFormat="1" applyFont="1" applyFill="1" applyBorder="1" applyAlignment="1" applyProtection="1">
      <alignment horizontal="center" vertical="center"/>
      <protection locked="0"/>
    </xf>
    <xf numFmtId="164" fontId="3" fillId="6" borderId="3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2" xfId="0" applyFont="1" applyFill="1" applyBorder="1" applyAlignment="1" applyProtection="1">
      <alignment horizontal="center" vertical="center"/>
      <protection locked="0"/>
    </xf>
    <xf numFmtId="0" fontId="3" fillId="6" borderId="3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left" vertical="center"/>
      <protection locked="0"/>
    </xf>
    <xf numFmtId="0" fontId="3" fillId="6" borderId="2" xfId="0" applyFont="1" applyFill="1" applyBorder="1" applyAlignment="1" applyProtection="1">
      <alignment horizontal="left" vertical="center"/>
      <protection locked="0"/>
    </xf>
    <xf numFmtId="0" fontId="3" fillId="6" borderId="4" xfId="0" applyFont="1" applyFill="1" applyBorder="1" applyAlignment="1" applyProtection="1">
      <alignment horizontal="left"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42" fontId="7" fillId="2" borderId="29" xfId="0" applyNumberFormat="1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2" fillId="6" borderId="1" xfId="2" applyFill="1" applyBorder="1" applyAlignment="1" applyProtection="1">
      <alignment horizontal="center" vertical="center"/>
      <protection locked="0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29" fillId="13" borderId="23" xfId="0" applyFont="1" applyFill="1" applyBorder="1" applyAlignment="1">
      <alignment horizontal="center" vertical="center" wrapText="1"/>
    </xf>
    <xf numFmtId="0" fontId="5" fillId="13" borderId="24" xfId="0" applyFont="1" applyFill="1" applyBorder="1" applyAlignment="1">
      <alignment horizontal="center" vertical="center"/>
    </xf>
    <xf numFmtId="0" fontId="5" fillId="13" borderId="2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42" fontId="7" fillId="2" borderId="7" xfId="1" applyNumberFormat="1" applyFont="1" applyFill="1" applyBorder="1" applyAlignment="1" applyProtection="1">
      <alignment horizontal="center" vertical="center"/>
    </xf>
    <xf numFmtId="42" fontId="7" fillId="2" borderId="8" xfId="1" applyNumberFormat="1" applyFont="1" applyFill="1" applyBorder="1" applyAlignment="1" applyProtection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42" fontId="7" fillId="2" borderId="4" xfId="1" applyNumberFormat="1" applyFont="1" applyFill="1" applyBorder="1" applyAlignment="1" applyProtection="1">
      <alignment horizontal="center" vertical="center"/>
    </xf>
    <xf numFmtId="42" fontId="7" fillId="2" borderId="1" xfId="1" applyNumberFormat="1" applyFont="1" applyFill="1" applyBorder="1" applyAlignment="1" applyProtection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wrapText="1"/>
    </xf>
    <xf numFmtId="165" fontId="7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42" fontId="10" fillId="4" borderId="20" xfId="0" applyNumberFormat="1" applyFont="1" applyFill="1" applyBorder="1" applyAlignment="1">
      <alignment vertical="center"/>
    </xf>
    <xf numFmtId="42" fontId="10" fillId="4" borderId="19" xfId="0" applyNumberFormat="1" applyFont="1" applyFill="1" applyBorder="1" applyAlignment="1">
      <alignment vertical="center"/>
    </xf>
    <xf numFmtId="0" fontId="13" fillId="9" borderId="2" xfId="0" applyFont="1" applyFill="1" applyBorder="1" applyAlignment="1">
      <alignment horizontal="left" vertical="center" wrapText="1"/>
    </xf>
    <xf numFmtId="0" fontId="13" fillId="9" borderId="3" xfId="0" applyFont="1" applyFill="1" applyBorder="1" applyAlignment="1">
      <alignment horizontal="left" vertical="center" wrapText="1"/>
    </xf>
    <xf numFmtId="0" fontId="13" fillId="9" borderId="4" xfId="0" applyFont="1" applyFill="1" applyBorder="1" applyAlignment="1">
      <alignment horizontal="left" vertical="center" wrapText="1"/>
    </xf>
    <xf numFmtId="0" fontId="13" fillId="6" borderId="2" xfId="0" applyFont="1" applyFill="1" applyBorder="1" applyAlignment="1" applyProtection="1">
      <alignment horizontal="left" vertical="center" wrapText="1"/>
      <protection locked="0"/>
    </xf>
    <xf numFmtId="0" fontId="13" fillId="6" borderId="3" xfId="0" applyFont="1" applyFill="1" applyBorder="1" applyAlignment="1" applyProtection="1">
      <alignment horizontal="left" vertical="center" wrapText="1"/>
      <protection locked="0"/>
    </xf>
    <xf numFmtId="0" fontId="13" fillId="6" borderId="4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7" fontId="3" fillId="0" borderId="9" xfId="0" applyNumberFormat="1" applyFont="1" applyBorder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167" fontId="3" fillId="0" borderId="35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30" fillId="4" borderId="34" xfId="0" applyFont="1" applyFill="1" applyBorder="1" applyAlignment="1">
      <alignment horizontal="center" vertical="center"/>
    </xf>
    <xf numFmtId="0" fontId="20" fillId="11" borderId="2" xfId="0" applyFont="1" applyFill="1" applyBorder="1" applyAlignment="1">
      <alignment horizontal="left" vertical="center" wrapText="1"/>
    </xf>
    <xf numFmtId="0" fontId="20" fillId="11" borderId="3" xfId="0" applyFont="1" applyFill="1" applyBorder="1" applyAlignment="1">
      <alignment horizontal="left" vertical="center" wrapText="1"/>
    </xf>
    <xf numFmtId="0" fontId="20" fillId="11" borderId="4" xfId="0" applyFont="1" applyFill="1" applyBorder="1" applyAlignment="1">
      <alignment horizontal="left" vertical="center" wrapText="1"/>
    </xf>
    <xf numFmtId="0" fontId="20" fillId="9" borderId="2" xfId="0" applyFont="1" applyFill="1" applyBorder="1" applyAlignment="1">
      <alignment horizontal="left" vertical="center" wrapText="1"/>
    </xf>
    <xf numFmtId="0" fontId="20" fillId="9" borderId="4" xfId="0" applyFont="1" applyFill="1" applyBorder="1" applyAlignment="1">
      <alignment horizontal="left" vertical="center" wrapText="1"/>
    </xf>
    <xf numFmtId="0" fontId="20" fillId="9" borderId="2" xfId="0" applyFont="1" applyFill="1" applyBorder="1" applyAlignment="1" applyProtection="1">
      <alignment horizontal="left" vertical="center" wrapText="1"/>
      <protection locked="0"/>
    </xf>
    <xf numFmtId="0" fontId="20" fillId="9" borderId="4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 applyProtection="1">
      <alignment horizontal="left" vertical="center" wrapText="1"/>
      <protection locked="0"/>
    </xf>
    <xf numFmtId="0" fontId="15" fillId="8" borderId="1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0" fontId="19" fillId="5" borderId="12" xfId="0" applyFont="1" applyFill="1" applyBorder="1" applyAlignment="1">
      <alignment horizontal="center" vertical="center" wrapText="1"/>
    </xf>
    <xf numFmtId="0" fontId="19" fillId="5" borderId="21" xfId="0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 applyProtection="1">
      <alignment horizontal="center" vertical="center"/>
      <protection locked="0"/>
    </xf>
    <xf numFmtId="0" fontId="20" fillId="9" borderId="4" xfId="0" applyFont="1" applyFill="1" applyBorder="1" applyAlignment="1" applyProtection="1">
      <alignment horizontal="center" vertical="center"/>
      <protection locked="0"/>
    </xf>
    <xf numFmtId="0" fontId="20" fillId="8" borderId="2" xfId="0" applyFont="1" applyFill="1" applyBorder="1" applyAlignment="1">
      <alignment horizontal="left" vertical="center" wrapText="1"/>
    </xf>
    <xf numFmtId="0" fontId="20" fillId="8" borderId="4" xfId="0" applyFont="1" applyFill="1" applyBorder="1" applyAlignment="1">
      <alignment horizontal="left" vertical="center" wrapText="1"/>
    </xf>
    <xf numFmtId="0" fontId="22" fillId="9" borderId="2" xfId="0" applyFont="1" applyFill="1" applyBorder="1" applyAlignment="1" applyProtection="1">
      <alignment horizontal="center" vertical="center" wrapText="1"/>
      <protection locked="0"/>
    </xf>
    <xf numFmtId="0" fontId="22" fillId="9" borderId="4" xfId="0" applyFont="1" applyFill="1" applyBorder="1" applyAlignment="1" applyProtection="1">
      <alignment horizontal="center" vertical="center" wrapText="1"/>
      <protection locked="0"/>
    </xf>
    <xf numFmtId="0" fontId="24" fillId="4" borderId="34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left" vertical="center"/>
    </xf>
    <xf numFmtId="0" fontId="20" fillId="12" borderId="2" xfId="0" applyFont="1" applyFill="1" applyBorder="1" applyAlignment="1">
      <alignment horizontal="left" vertical="center"/>
    </xf>
    <xf numFmtId="0" fontId="20" fillId="12" borderId="4" xfId="0" applyFont="1" applyFill="1" applyBorder="1" applyAlignment="1">
      <alignment horizontal="left" vertical="center"/>
    </xf>
    <xf numFmtId="0" fontId="15" fillId="8" borderId="2" xfId="0" applyFont="1" applyFill="1" applyBorder="1" applyAlignment="1">
      <alignment horizontal="center" vertical="center"/>
    </xf>
    <xf numFmtId="0" fontId="15" fillId="8" borderId="4" xfId="0" applyFont="1" applyFill="1" applyBorder="1" applyAlignment="1">
      <alignment horizontal="center" vertical="center"/>
    </xf>
    <xf numFmtId="0" fontId="20" fillId="9" borderId="2" xfId="0" applyFont="1" applyFill="1" applyBorder="1" applyAlignment="1">
      <alignment horizontal="left" vertical="center"/>
    </xf>
    <xf numFmtId="0" fontId="20" fillId="9" borderId="4" xfId="0" applyFont="1" applyFill="1" applyBorder="1" applyAlignment="1">
      <alignment horizontal="left" vertical="center"/>
    </xf>
    <xf numFmtId="0" fontId="15" fillId="8" borderId="3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19" fillId="5" borderId="14" xfId="0" applyFont="1" applyFill="1" applyBorder="1" applyAlignment="1">
      <alignment horizontal="center" vertical="center" wrapText="1"/>
    </xf>
    <xf numFmtId="0" fontId="19" fillId="5" borderId="15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342900</xdr:rowOff>
    </xdr:from>
    <xdr:to>
      <xdr:col>2</xdr:col>
      <xdr:colOff>438785</xdr:colOff>
      <xdr:row>3</xdr:row>
      <xdr:rowOff>95885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79D022A-C72D-4394-B5D6-94D1FD028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61975"/>
          <a:ext cx="1609725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in.gov/idoa/state-purchasing/travel-service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</sheetPr>
  <dimension ref="A1:O95"/>
  <sheetViews>
    <sheetView topLeftCell="A102" zoomScaleNormal="100" workbookViewId="0">
      <selection activeCell="K12" sqref="K12"/>
    </sheetView>
  </sheetViews>
  <sheetFormatPr defaultColWidth="9.140625" defaultRowHeight="15" x14ac:dyDescent="0.25"/>
  <cols>
    <col min="1" max="2" width="9.140625" style="27"/>
    <col min="3" max="3" width="8.5703125" style="27" bestFit="1" customWidth="1"/>
    <col min="4" max="4" width="9.140625" style="27"/>
    <col min="5" max="5" width="11.28515625" style="27" customWidth="1"/>
    <col min="6" max="6" width="13.42578125" style="27" customWidth="1"/>
    <col min="7" max="8" width="9.140625" style="27"/>
    <col min="9" max="9" width="12.140625" style="27" customWidth="1"/>
    <col min="10" max="12" width="9.140625" style="27"/>
    <col min="13" max="13" width="9.5703125" style="27" bestFit="1" customWidth="1"/>
    <col min="14" max="14" width="19.7109375" style="27" customWidth="1"/>
    <col min="15" max="15" width="9.5703125" style="27" bestFit="1" customWidth="1"/>
    <col min="16" max="16384" width="9.140625" style="27"/>
  </cols>
  <sheetData>
    <row r="1" spans="1:15" ht="17.45" customHeight="1" x14ac:dyDescent="0.25">
      <c r="F1" s="88"/>
      <c r="G1" s="88"/>
      <c r="H1" s="88"/>
      <c r="I1" s="88"/>
    </row>
    <row r="2" spans="1:15" ht="54.95" customHeight="1" x14ac:dyDescent="0.25">
      <c r="D2" s="192" t="s">
        <v>0</v>
      </c>
      <c r="E2" s="193"/>
      <c r="F2" s="193"/>
      <c r="G2" s="193"/>
      <c r="H2" s="193"/>
      <c r="I2" s="193"/>
    </row>
    <row r="3" spans="1:15" ht="24.95" customHeight="1" x14ac:dyDescent="0.25">
      <c r="D3" s="193"/>
      <c r="E3" s="193"/>
      <c r="F3" s="193"/>
      <c r="G3" s="193"/>
      <c r="H3" s="193"/>
      <c r="I3" s="193"/>
    </row>
    <row r="4" spans="1:15" ht="30.6" customHeight="1" x14ac:dyDescent="0.25">
      <c r="D4" s="194" t="s">
        <v>1</v>
      </c>
      <c r="E4" s="194"/>
      <c r="F4" s="194"/>
      <c r="G4" s="194"/>
      <c r="H4" s="194"/>
      <c r="I4" s="194"/>
    </row>
    <row r="5" spans="1:15" ht="15.75" thickBot="1" x14ac:dyDescent="0.3"/>
    <row r="6" spans="1:15" ht="20.45" customHeight="1" x14ac:dyDescent="0.25">
      <c r="A6" s="164" t="s">
        <v>2</v>
      </c>
      <c r="B6" s="164"/>
      <c r="C6" s="164"/>
      <c r="D6" s="169"/>
      <c r="E6" s="170"/>
      <c r="F6" s="170"/>
      <c r="G6" s="170"/>
      <c r="H6" s="170"/>
      <c r="I6" s="171"/>
      <c r="K6" s="195" t="s">
        <v>3</v>
      </c>
      <c r="L6" s="196"/>
      <c r="M6" s="196"/>
      <c r="N6" s="197"/>
    </row>
    <row r="7" spans="1:15" x14ac:dyDescent="0.25">
      <c r="A7" s="164" t="s">
        <v>4</v>
      </c>
      <c r="B7" s="164"/>
      <c r="C7" s="164"/>
      <c r="D7" s="175"/>
      <c r="E7" s="175"/>
      <c r="F7" s="176" t="s">
        <v>5</v>
      </c>
      <c r="G7" s="177"/>
      <c r="H7" s="178" t="s">
        <v>6</v>
      </c>
      <c r="I7" s="179"/>
      <c r="K7" s="213" t="s">
        <v>7</v>
      </c>
      <c r="L7" s="214"/>
      <c r="M7" s="214"/>
      <c r="N7" s="215"/>
    </row>
    <row r="8" spans="1:15" x14ac:dyDescent="0.25">
      <c r="A8" s="222"/>
      <c r="B8" s="222"/>
      <c r="C8" s="222"/>
      <c r="D8" s="222"/>
      <c r="E8" s="222"/>
      <c r="F8" s="222"/>
      <c r="G8" s="222"/>
      <c r="H8" s="222"/>
      <c r="I8" s="222"/>
      <c r="K8" s="216" t="s">
        <v>8</v>
      </c>
      <c r="L8" s="217"/>
      <c r="M8" s="217"/>
      <c r="N8" s="218"/>
    </row>
    <row r="9" spans="1:15" ht="27" customHeight="1" x14ac:dyDescent="0.25">
      <c r="A9" s="164" t="s">
        <v>9</v>
      </c>
      <c r="B9" s="164"/>
      <c r="C9" s="172"/>
      <c r="D9" s="172"/>
      <c r="E9" s="172"/>
      <c r="F9" s="172"/>
      <c r="G9" s="172"/>
      <c r="H9" s="172"/>
      <c r="I9" s="172"/>
      <c r="K9" s="219" t="s">
        <v>10</v>
      </c>
      <c r="L9" s="220"/>
      <c r="M9" s="220"/>
      <c r="N9" s="221"/>
    </row>
    <row r="10" spans="1:15" ht="21" customHeight="1" x14ac:dyDescent="0.25">
      <c r="A10" s="164" t="s">
        <v>11</v>
      </c>
      <c r="B10" s="164"/>
      <c r="C10" s="173"/>
      <c r="D10" s="174"/>
      <c r="E10" s="147" t="s">
        <v>12</v>
      </c>
      <c r="F10" s="28" t="s">
        <v>13</v>
      </c>
      <c r="G10" s="147" t="s">
        <v>14</v>
      </c>
      <c r="H10" s="173"/>
      <c r="I10" s="174"/>
      <c r="K10" s="213" t="s">
        <v>15</v>
      </c>
      <c r="L10" s="214"/>
      <c r="M10" s="214"/>
      <c r="N10" s="215"/>
      <c r="O10" s="29"/>
    </row>
    <row r="11" spans="1:15" ht="15" customHeight="1" thickBot="1" x14ac:dyDescent="0.3">
      <c r="A11" s="222"/>
      <c r="B11" s="222"/>
      <c r="C11" s="222"/>
      <c r="D11" s="222"/>
      <c r="E11" s="222"/>
      <c r="F11" s="222"/>
      <c r="G11" s="222"/>
      <c r="H11" s="222"/>
      <c r="I11" s="222"/>
      <c r="K11" s="189" t="s">
        <v>16</v>
      </c>
      <c r="L11" s="190"/>
      <c r="M11" s="190"/>
      <c r="N11" s="191"/>
    </row>
    <row r="12" spans="1:15" x14ac:dyDescent="0.25">
      <c r="A12" s="164" t="s">
        <v>17</v>
      </c>
      <c r="B12" s="164"/>
      <c r="C12" s="165"/>
      <c r="D12" s="165"/>
      <c r="E12" s="165"/>
      <c r="F12" s="147" t="s">
        <v>18</v>
      </c>
      <c r="G12" s="166"/>
      <c r="H12" s="167"/>
      <c r="I12" s="168"/>
      <c r="M12" s="29"/>
    </row>
    <row r="13" spans="1:15" x14ac:dyDescent="0.25">
      <c r="A13" s="164" t="s">
        <v>19</v>
      </c>
      <c r="B13" s="164"/>
      <c r="C13" s="169"/>
      <c r="D13" s="170"/>
      <c r="E13" s="170"/>
      <c r="F13" s="170"/>
      <c r="G13" s="170"/>
      <c r="H13" s="170"/>
      <c r="I13" s="171"/>
      <c r="M13" s="29"/>
    </row>
    <row r="14" spans="1:15" x14ac:dyDescent="0.25">
      <c r="A14" s="222"/>
      <c r="B14" s="222"/>
      <c r="C14" s="222"/>
      <c r="D14" s="222"/>
      <c r="E14" s="222"/>
      <c r="F14" s="222"/>
      <c r="G14" s="222"/>
      <c r="H14" s="222"/>
      <c r="I14" s="222"/>
      <c r="M14" s="29"/>
    </row>
    <row r="15" spans="1:15" x14ac:dyDescent="0.25">
      <c r="A15" s="164" t="s">
        <v>20</v>
      </c>
      <c r="B15" s="164"/>
      <c r="C15" s="164"/>
      <c r="D15" s="164"/>
      <c r="E15" s="175"/>
      <c r="F15" s="175"/>
      <c r="G15" s="175"/>
      <c r="H15" s="175"/>
      <c r="I15" s="175"/>
      <c r="M15" s="29"/>
    </row>
    <row r="16" spans="1:15" x14ac:dyDescent="0.25">
      <c r="A16" s="164" t="s">
        <v>21</v>
      </c>
      <c r="B16" s="164"/>
      <c r="C16" s="175"/>
      <c r="D16" s="175"/>
      <c r="E16" s="175"/>
      <c r="F16" s="30" t="s">
        <v>17</v>
      </c>
      <c r="G16" s="166"/>
      <c r="H16" s="167"/>
      <c r="I16" s="168"/>
      <c r="M16" s="29"/>
    </row>
    <row r="17" spans="1:13" x14ac:dyDescent="0.25">
      <c r="A17" s="164" t="s">
        <v>22</v>
      </c>
      <c r="B17" s="164"/>
      <c r="C17" s="188"/>
      <c r="D17" s="175"/>
      <c r="E17" s="175"/>
      <c r="F17" s="175"/>
      <c r="G17" s="175"/>
      <c r="H17" s="175"/>
      <c r="I17" s="175"/>
      <c r="M17" s="29"/>
    </row>
    <row r="18" spans="1:13" x14ac:dyDescent="0.25">
      <c r="A18" s="222"/>
      <c r="B18" s="222"/>
      <c r="C18" s="222"/>
      <c r="D18" s="222"/>
      <c r="E18" s="222"/>
      <c r="F18" s="222"/>
      <c r="G18" s="222"/>
      <c r="H18" s="222"/>
      <c r="I18" s="222"/>
    </row>
    <row r="19" spans="1:13" x14ac:dyDescent="0.25">
      <c r="A19" s="164" t="s">
        <v>23</v>
      </c>
      <c r="B19" s="164"/>
      <c r="C19" s="164"/>
      <c r="D19" s="164"/>
      <c r="E19" s="175"/>
      <c r="F19" s="175"/>
      <c r="G19" s="175"/>
      <c r="H19" s="175"/>
      <c r="I19" s="175"/>
    </row>
    <row r="20" spans="1:13" x14ac:dyDescent="0.25">
      <c r="A20" s="164" t="s">
        <v>21</v>
      </c>
      <c r="B20" s="164"/>
      <c r="C20" s="175"/>
      <c r="D20" s="175"/>
      <c r="E20" s="175"/>
      <c r="F20" s="30" t="s">
        <v>17</v>
      </c>
      <c r="G20" s="166"/>
      <c r="H20" s="167"/>
      <c r="I20" s="168"/>
    </row>
    <row r="21" spans="1:13" x14ac:dyDescent="0.25">
      <c r="A21" s="164" t="s">
        <v>22</v>
      </c>
      <c r="B21" s="164"/>
      <c r="C21" s="188"/>
      <c r="D21" s="175"/>
      <c r="E21" s="175"/>
      <c r="F21" s="175"/>
      <c r="G21" s="175"/>
      <c r="H21" s="175"/>
      <c r="I21" s="175"/>
    </row>
    <row r="22" spans="1:13" x14ac:dyDescent="0.25">
      <c r="A22" s="222"/>
      <c r="B22" s="222"/>
      <c r="C22" s="222"/>
      <c r="D22" s="222"/>
      <c r="E22" s="222"/>
      <c r="F22" s="222"/>
      <c r="G22" s="222"/>
      <c r="H22" s="222"/>
      <c r="I22" s="222"/>
    </row>
    <row r="23" spans="1:13" x14ac:dyDescent="0.25">
      <c r="A23" s="164" t="s">
        <v>24</v>
      </c>
      <c r="B23" s="164"/>
      <c r="C23" s="164"/>
      <c r="D23" s="164"/>
      <c r="E23" s="175"/>
      <c r="F23" s="175"/>
      <c r="G23" s="175"/>
      <c r="H23" s="175"/>
      <c r="I23" s="175"/>
    </row>
    <row r="24" spans="1:13" x14ac:dyDescent="0.25">
      <c r="A24" s="164" t="s">
        <v>21</v>
      </c>
      <c r="B24" s="164"/>
      <c r="C24" s="175"/>
      <c r="D24" s="175"/>
      <c r="E24" s="175"/>
      <c r="F24" s="30" t="s">
        <v>17</v>
      </c>
      <c r="G24" s="166"/>
      <c r="H24" s="167"/>
      <c r="I24" s="168"/>
    </row>
    <row r="25" spans="1:13" x14ac:dyDescent="0.25">
      <c r="A25" s="164" t="s">
        <v>22</v>
      </c>
      <c r="B25" s="164"/>
      <c r="C25" s="188"/>
      <c r="D25" s="175"/>
      <c r="E25" s="175"/>
      <c r="F25" s="175"/>
      <c r="G25" s="175"/>
      <c r="H25" s="175"/>
      <c r="I25" s="175"/>
    </row>
    <row r="26" spans="1:13" ht="14.45" customHeight="1" thickBot="1" x14ac:dyDescent="0.3"/>
    <row r="27" spans="1:13" ht="14.45" customHeight="1" x14ac:dyDescent="0.25">
      <c r="B27" s="180" t="s">
        <v>25</v>
      </c>
      <c r="C27" s="181"/>
      <c r="D27" s="181"/>
      <c r="E27" s="184">
        <f>SUM(G44,G61,G78,G95)</f>
        <v>737300</v>
      </c>
      <c r="F27" s="185"/>
    </row>
    <row r="28" spans="1:13" ht="14.45" customHeight="1" thickBot="1" x14ac:dyDescent="0.3">
      <c r="B28" s="182"/>
      <c r="C28" s="183"/>
      <c r="D28" s="183"/>
      <c r="E28" s="186"/>
      <c r="F28" s="187"/>
    </row>
    <row r="29" spans="1:13" ht="15.75" thickBot="1" x14ac:dyDescent="0.3">
      <c r="A29" s="226"/>
      <c r="B29" s="226"/>
      <c r="C29" s="226"/>
      <c r="D29" s="226"/>
      <c r="E29" s="226"/>
      <c r="F29" s="226"/>
      <c r="G29" s="226"/>
      <c r="H29" s="226"/>
      <c r="I29" s="226"/>
    </row>
    <row r="30" spans="1:13" ht="32.450000000000003" customHeight="1" x14ac:dyDescent="0.25">
      <c r="A30" s="198" t="s">
        <v>26</v>
      </c>
      <c r="B30" s="199"/>
      <c r="C30" s="199"/>
      <c r="D30" s="199"/>
      <c r="E30" s="199"/>
      <c r="F30" s="199"/>
      <c r="G30" s="199"/>
      <c r="H30" s="199"/>
      <c r="I30" s="200"/>
    </row>
    <row r="31" spans="1:13" x14ac:dyDescent="0.25">
      <c r="A31" s="206" t="s">
        <v>27</v>
      </c>
      <c r="B31" s="207"/>
      <c r="C31" s="207"/>
      <c r="D31" s="201" t="s">
        <v>28</v>
      </c>
      <c r="E31" s="202"/>
      <c r="F31" s="203"/>
      <c r="G31" s="204">
        <f>'Year 1 - A'!A6</f>
        <v>111554</v>
      </c>
      <c r="H31" s="205"/>
      <c r="I31" s="205"/>
    </row>
    <row r="32" spans="1:13" x14ac:dyDescent="0.25">
      <c r="A32" s="207"/>
      <c r="B32" s="207"/>
      <c r="C32" s="207"/>
      <c r="D32" s="208" t="s">
        <v>29</v>
      </c>
      <c r="E32" s="209"/>
      <c r="F32" s="210"/>
      <c r="G32" s="211">
        <f>'Year 1 - A'!A74</f>
        <v>27889</v>
      </c>
      <c r="H32" s="212"/>
      <c r="I32" s="212"/>
    </row>
    <row r="33" spans="1:9" x14ac:dyDescent="0.25">
      <c r="A33" s="207"/>
      <c r="B33" s="207"/>
      <c r="C33" s="207"/>
      <c r="D33" s="208" t="s">
        <v>30</v>
      </c>
      <c r="E33" s="209"/>
      <c r="F33" s="210"/>
      <c r="G33" s="204">
        <f>'Year 1 - A'!A145</f>
        <v>7500</v>
      </c>
      <c r="H33" s="205"/>
      <c r="I33" s="205"/>
    </row>
    <row r="34" spans="1:9" x14ac:dyDescent="0.25">
      <c r="C34" s="31"/>
      <c r="G34" s="32"/>
      <c r="H34" s="32"/>
      <c r="I34" s="32"/>
    </row>
    <row r="35" spans="1:9" x14ac:dyDescent="0.25">
      <c r="A35" s="223" t="s">
        <v>31</v>
      </c>
      <c r="B35" s="224"/>
      <c r="C35" s="224"/>
      <c r="D35" s="208" t="s">
        <v>32</v>
      </c>
      <c r="E35" s="209"/>
      <c r="F35" s="210"/>
      <c r="G35" s="211">
        <f>'Year 1 - B'!A5</f>
        <v>10000</v>
      </c>
      <c r="H35" s="212"/>
      <c r="I35" s="212"/>
    </row>
    <row r="36" spans="1:9" x14ac:dyDescent="0.25">
      <c r="A36" s="224"/>
      <c r="B36" s="224"/>
      <c r="C36" s="224"/>
      <c r="D36" s="208" t="s">
        <v>33</v>
      </c>
      <c r="E36" s="209"/>
      <c r="F36" s="210"/>
      <c r="G36" s="211">
        <f>'Year 1 - B'!A25</f>
        <v>1500</v>
      </c>
      <c r="H36" s="212"/>
      <c r="I36" s="212"/>
    </row>
    <row r="37" spans="1:9" x14ac:dyDescent="0.25">
      <c r="A37" s="224"/>
      <c r="B37" s="224"/>
      <c r="C37" s="224"/>
      <c r="D37" s="208" t="s">
        <v>34</v>
      </c>
      <c r="E37" s="209"/>
      <c r="F37" s="210"/>
      <c r="G37" s="211">
        <f>'Year 1 - B'!A47</f>
        <v>5260</v>
      </c>
      <c r="H37" s="212"/>
      <c r="I37" s="212"/>
    </row>
    <row r="38" spans="1:9" x14ac:dyDescent="0.25">
      <c r="A38" s="224"/>
      <c r="B38" s="224"/>
      <c r="C38" s="224"/>
      <c r="D38" s="208" t="s">
        <v>35</v>
      </c>
      <c r="E38" s="209"/>
      <c r="F38" s="210"/>
      <c r="G38" s="211">
        <f>'Year 1 - B'!A93</f>
        <v>17442</v>
      </c>
      <c r="H38" s="212"/>
      <c r="I38" s="212"/>
    </row>
    <row r="39" spans="1:9" x14ac:dyDescent="0.25">
      <c r="A39" s="33"/>
      <c r="B39" s="33"/>
      <c r="C39" s="31"/>
      <c r="D39" s="34"/>
      <c r="E39" s="24"/>
      <c r="F39" s="24"/>
      <c r="G39" s="35"/>
      <c r="H39" s="35"/>
      <c r="I39" s="35"/>
    </row>
    <row r="40" spans="1:9" customFormat="1" x14ac:dyDescent="0.25">
      <c r="A40" s="206" t="s">
        <v>36</v>
      </c>
      <c r="B40" s="207"/>
      <c r="C40" s="207"/>
      <c r="D40" s="164" t="s">
        <v>37</v>
      </c>
      <c r="E40" s="225"/>
      <c r="F40" s="225"/>
      <c r="G40" s="212">
        <f>'Year 1 - C'!A5</f>
        <v>766</v>
      </c>
      <c r="H40" s="212"/>
      <c r="I40" s="212"/>
    </row>
    <row r="41" spans="1:9" x14ac:dyDescent="0.25">
      <c r="A41" s="207"/>
      <c r="B41" s="207"/>
      <c r="C41" s="207"/>
      <c r="D41" s="164" t="s">
        <v>38</v>
      </c>
      <c r="E41" s="225"/>
      <c r="F41" s="225"/>
      <c r="G41" s="212">
        <f>'Year 1 - C'!A22</f>
        <v>2414</v>
      </c>
      <c r="H41" s="212"/>
      <c r="I41" s="212"/>
    </row>
    <row r="42" spans="1:9" x14ac:dyDescent="0.25">
      <c r="A42" s="207"/>
      <c r="B42" s="207"/>
      <c r="C42" s="207"/>
      <c r="D42" s="164" t="s">
        <v>39</v>
      </c>
      <c r="E42" s="225"/>
      <c r="F42" s="225"/>
      <c r="G42" s="212">
        <f>SUM(G40:I41)</f>
        <v>3180</v>
      </c>
      <c r="H42" s="212"/>
      <c r="I42" s="212"/>
    </row>
    <row r="43" spans="1:9" ht="15.75" thickBot="1" x14ac:dyDescent="0.3">
      <c r="A43" s="36"/>
      <c r="B43" s="36"/>
      <c r="C43" s="31"/>
      <c r="E43" s="24"/>
      <c r="F43" s="24"/>
      <c r="G43" s="37"/>
      <c r="H43" s="37"/>
      <c r="I43" s="37"/>
    </row>
    <row r="44" spans="1:9" ht="16.5" thickBot="1" x14ac:dyDescent="0.3">
      <c r="F44" s="38" t="s">
        <v>40</v>
      </c>
      <c r="G44" s="227">
        <f>SUM(G31:I33,G35:I38,G42)</f>
        <v>184325</v>
      </c>
      <c r="H44" s="227"/>
      <c r="I44" s="228"/>
    </row>
    <row r="45" spans="1:9" ht="14.45" customHeight="1" thickBot="1" x14ac:dyDescent="0.3">
      <c r="F45" s="39"/>
      <c r="G45" s="40"/>
      <c r="H45" s="40"/>
      <c r="I45" s="40"/>
    </row>
    <row r="46" spans="1:9" customFormat="1" ht="15.75" hidden="1" thickBot="1" x14ac:dyDescent="0.3">
      <c r="A46" s="27"/>
      <c r="B46" s="27"/>
      <c r="C46" s="27"/>
      <c r="D46" s="27"/>
      <c r="E46" s="27"/>
      <c r="F46" s="27"/>
      <c r="G46" s="27"/>
      <c r="H46" s="27"/>
      <c r="I46" s="27"/>
    </row>
    <row r="47" spans="1:9" customFormat="1" ht="33.6" customHeight="1" thickBot="1" x14ac:dyDescent="0.3">
      <c r="A47" s="198" t="s">
        <v>41</v>
      </c>
      <c r="B47" s="199"/>
      <c r="C47" s="199"/>
      <c r="D47" s="199"/>
      <c r="E47" s="199"/>
      <c r="F47" s="199"/>
      <c r="G47" s="199"/>
      <c r="H47" s="199"/>
      <c r="I47" s="200"/>
    </row>
    <row r="48" spans="1:9" customFormat="1" x14ac:dyDescent="0.25">
      <c r="A48" s="206" t="s">
        <v>42</v>
      </c>
      <c r="B48" s="207"/>
      <c r="C48" s="207"/>
      <c r="D48" s="201" t="s">
        <v>28</v>
      </c>
      <c r="E48" s="202"/>
      <c r="F48" s="203"/>
      <c r="G48" s="204">
        <f>'Year 2 - A '!A6</f>
        <v>111554</v>
      </c>
      <c r="H48" s="205"/>
      <c r="I48" s="205"/>
    </row>
    <row r="49" spans="1:9" customFormat="1" x14ac:dyDescent="0.25">
      <c r="A49" s="207"/>
      <c r="B49" s="207"/>
      <c r="C49" s="207"/>
      <c r="D49" s="208" t="s">
        <v>29</v>
      </c>
      <c r="E49" s="209"/>
      <c r="F49" s="210"/>
      <c r="G49" s="211">
        <f>'Year 2 - A '!A74</f>
        <v>27889</v>
      </c>
      <c r="H49" s="212"/>
      <c r="I49" s="212"/>
    </row>
    <row r="50" spans="1:9" customFormat="1" x14ac:dyDescent="0.25">
      <c r="A50" s="207"/>
      <c r="B50" s="207"/>
      <c r="C50" s="207"/>
      <c r="D50" s="208" t="s">
        <v>30</v>
      </c>
      <c r="E50" s="209"/>
      <c r="F50" s="210"/>
      <c r="G50" s="204">
        <f>'Year 2 - A '!A145</f>
        <v>7500</v>
      </c>
      <c r="H50" s="205"/>
      <c r="I50" s="205"/>
    </row>
    <row r="51" spans="1:9" customFormat="1" x14ac:dyDescent="0.25">
      <c r="A51" s="27"/>
      <c r="B51" s="27"/>
      <c r="C51" s="31"/>
      <c r="D51" s="27"/>
      <c r="E51" s="27"/>
      <c r="F51" s="27"/>
      <c r="G51" s="32"/>
      <c r="H51" s="32"/>
      <c r="I51" s="32"/>
    </row>
    <row r="52" spans="1:9" customFormat="1" x14ac:dyDescent="0.25">
      <c r="A52" s="223" t="s">
        <v>43</v>
      </c>
      <c r="B52" s="224"/>
      <c r="C52" s="224"/>
      <c r="D52" s="208" t="s">
        <v>32</v>
      </c>
      <c r="E52" s="209"/>
      <c r="F52" s="210"/>
      <c r="G52" s="211">
        <f>'Year 2 - B'!A5</f>
        <v>10000</v>
      </c>
      <c r="H52" s="212"/>
      <c r="I52" s="212"/>
    </row>
    <row r="53" spans="1:9" customFormat="1" x14ac:dyDescent="0.25">
      <c r="A53" s="224"/>
      <c r="B53" s="224"/>
      <c r="C53" s="224"/>
      <c r="D53" s="208" t="s">
        <v>33</v>
      </c>
      <c r="E53" s="209"/>
      <c r="F53" s="210"/>
      <c r="G53" s="211">
        <f>'Year 2 - B'!A25</f>
        <v>1500</v>
      </c>
      <c r="H53" s="212"/>
      <c r="I53" s="212"/>
    </row>
    <row r="54" spans="1:9" customFormat="1" x14ac:dyDescent="0.25">
      <c r="A54" s="224"/>
      <c r="B54" s="224"/>
      <c r="C54" s="224"/>
      <c r="D54" s="208" t="s">
        <v>34</v>
      </c>
      <c r="E54" s="209"/>
      <c r="F54" s="210"/>
      <c r="G54" s="211">
        <f>'Year 2 - B'!A47</f>
        <v>5260</v>
      </c>
      <c r="H54" s="212"/>
      <c r="I54" s="212"/>
    </row>
    <row r="55" spans="1:9" customFormat="1" x14ac:dyDescent="0.25">
      <c r="A55" s="224"/>
      <c r="B55" s="224"/>
      <c r="C55" s="224"/>
      <c r="D55" s="208" t="s">
        <v>35</v>
      </c>
      <c r="E55" s="209"/>
      <c r="F55" s="210"/>
      <c r="G55" s="211">
        <f>'Year 2 - B'!A93</f>
        <v>17442</v>
      </c>
      <c r="H55" s="212"/>
      <c r="I55" s="212"/>
    </row>
    <row r="56" spans="1:9" customFormat="1" x14ac:dyDescent="0.25">
      <c r="A56" s="33"/>
      <c r="B56" s="33"/>
      <c r="C56" s="31"/>
      <c r="D56" s="34"/>
      <c r="E56" s="24"/>
      <c r="F56" s="24"/>
      <c r="G56" s="35"/>
      <c r="H56" s="35"/>
      <c r="I56" s="35"/>
    </row>
    <row r="57" spans="1:9" customFormat="1" x14ac:dyDescent="0.25">
      <c r="A57" s="206" t="s">
        <v>44</v>
      </c>
      <c r="B57" s="207"/>
      <c r="C57" s="207"/>
      <c r="D57" s="164" t="s">
        <v>37</v>
      </c>
      <c r="E57" s="225"/>
      <c r="F57" s="225"/>
      <c r="G57" s="212">
        <f>'Year 2 - C'!A5</f>
        <v>766</v>
      </c>
      <c r="H57" s="212"/>
      <c r="I57" s="212"/>
    </row>
    <row r="58" spans="1:9" customFormat="1" x14ac:dyDescent="0.25">
      <c r="A58" s="207"/>
      <c r="B58" s="207"/>
      <c r="C58" s="207"/>
      <c r="D58" s="164" t="s">
        <v>38</v>
      </c>
      <c r="E58" s="225"/>
      <c r="F58" s="225"/>
      <c r="G58" s="212">
        <f>'Year 2 - C'!A22</f>
        <v>2414</v>
      </c>
      <c r="H58" s="212"/>
      <c r="I58" s="212"/>
    </row>
    <row r="59" spans="1:9" customFormat="1" x14ac:dyDescent="0.25">
      <c r="A59" s="207"/>
      <c r="B59" s="207"/>
      <c r="C59" s="207"/>
      <c r="D59" s="164" t="s">
        <v>39</v>
      </c>
      <c r="E59" s="225"/>
      <c r="F59" s="225"/>
      <c r="G59" s="212">
        <f>SUM(G57:I58)</f>
        <v>3180</v>
      </c>
      <c r="H59" s="212"/>
      <c r="I59" s="212"/>
    </row>
    <row r="60" spans="1:9" customFormat="1" ht="15.75" thickBot="1" x14ac:dyDescent="0.3">
      <c r="A60" s="36"/>
      <c r="B60" s="36"/>
      <c r="C60" s="31"/>
      <c r="D60" s="27"/>
      <c r="E60" s="24"/>
      <c r="F60" s="24"/>
      <c r="G60" s="37"/>
      <c r="H60" s="37"/>
      <c r="I60" s="37"/>
    </row>
    <row r="61" spans="1:9" customFormat="1" ht="16.5" thickBot="1" x14ac:dyDescent="0.3">
      <c r="A61" s="27"/>
      <c r="B61" s="27"/>
      <c r="C61" s="27"/>
      <c r="D61" s="27"/>
      <c r="E61" s="27"/>
      <c r="F61" s="38" t="s">
        <v>45</v>
      </c>
      <c r="G61" s="227">
        <f>SUM(G48:I50,G52:I55,G59)</f>
        <v>184325</v>
      </c>
      <c r="H61" s="227"/>
      <c r="I61" s="228"/>
    </row>
    <row r="62" spans="1:9" customFormat="1" x14ac:dyDescent="0.25">
      <c r="A62" s="27"/>
      <c r="B62" s="27"/>
      <c r="C62" s="27"/>
      <c r="D62" s="27"/>
      <c r="E62" s="27"/>
      <c r="F62" s="27"/>
      <c r="G62" s="27"/>
      <c r="H62" s="27"/>
      <c r="I62" s="27"/>
    </row>
    <row r="63" spans="1:9" customFormat="1" ht="15.75" thickBot="1" x14ac:dyDescent="0.3">
      <c r="A63" s="27"/>
      <c r="B63" s="27"/>
      <c r="C63" s="27"/>
      <c r="D63" s="27"/>
      <c r="E63" s="27"/>
      <c r="F63" s="27"/>
      <c r="G63" s="27"/>
      <c r="H63" s="27"/>
      <c r="I63" s="27"/>
    </row>
    <row r="64" spans="1:9" customFormat="1" ht="34.9" customHeight="1" thickBot="1" x14ac:dyDescent="0.3">
      <c r="A64" s="198" t="s">
        <v>46</v>
      </c>
      <c r="B64" s="199"/>
      <c r="C64" s="199"/>
      <c r="D64" s="199"/>
      <c r="E64" s="199"/>
      <c r="F64" s="199"/>
      <c r="G64" s="199"/>
      <c r="H64" s="199"/>
      <c r="I64" s="200"/>
    </row>
    <row r="65" spans="1:9" customFormat="1" x14ac:dyDescent="0.25">
      <c r="A65" s="206" t="s">
        <v>47</v>
      </c>
      <c r="B65" s="207"/>
      <c r="C65" s="207"/>
      <c r="D65" s="201" t="s">
        <v>28</v>
      </c>
      <c r="E65" s="202"/>
      <c r="F65" s="203"/>
      <c r="G65" s="204">
        <f>'Year 3 - A'!A6</f>
        <v>111554</v>
      </c>
      <c r="H65" s="205"/>
      <c r="I65" s="205"/>
    </row>
    <row r="66" spans="1:9" customFormat="1" x14ac:dyDescent="0.25">
      <c r="A66" s="207"/>
      <c r="B66" s="207"/>
      <c r="C66" s="207"/>
      <c r="D66" s="208" t="s">
        <v>29</v>
      </c>
      <c r="E66" s="209"/>
      <c r="F66" s="210"/>
      <c r="G66" s="211">
        <f>'Year 3 - A'!A74</f>
        <v>27889</v>
      </c>
      <c r="H66" s="212"/>
      <c r="I66" s="212"/>
    </row>
    <row r="67" spans="1:9" customFormat="1" x14ac:dyDescent="0.25">
      <c r="A67" s="207"/>
      <c r="B67" s="207"/>
      <c r="C67" s="207"/>
      <c r="D67" s="208" t="s">
        <v>30</v>
      </c>
      <c r="E67" s="209"/>
      <c r="F67" s="210"/>
      <c r="G67" s="204">
        <f>'Year 3 - A'!A145</f>
        <v>7500</v>
      </c>
      <c r="H67" s="205"/>
      <c r="I67" s="205"/>
    </row>
    <row r="68" spans="1:9" customFormat="1" x14ac:dyDescent="0.25">
      <c r="A68" s="27"/>
      <c r="B68" s="27"/>
      <c r="C68" s="31"/>
      <c r="D68" s="27"/>
      <c r="E68" s="27"/>
      <c r="F68" s="27"/>
      <c r="G68" s="32"/>
      <c r="H68" s="32"/>
      <c r="I68" s="32"/>
    </row>
    <row r="69" spans="1:9" x14ac:dyDescent="0.25">
      <c r="A69" s="223" t="s">
        <v>48</v>
      </c>
      <c r="B69" s="224"/>
      <c r="C69" s="224"/>
      <c r="D69" s="208" t="s">
        <v>32</v>
      </c>
      <c r="E69" s="209"/>
      <c r="F69" s="210"/>
      <c r="G69" s="211">
        <f>'Year 3 - B'!A5</f>
        <v>10000</v>
      </c>
      <c r="H69" s="212"/>
      <c r="I69" s="212"/>
    </row>
    <row r="70" spans="1:9" x14ac:dyDescent="0.25">
      <c r="A70" s="224"/>
      <c r="B70" s="224"/>
      <c r="C70" s="224"/>
      <c r="D70" s="208" t="s">
        <v>33</v>
      </c>
      <c r="E70" s="209"/>
      <c r="F70" s="210"/>
      <c r="G70" s="211">
        <f>'Year 3 - B'!A25</f>
        <v>1500</v>
      </c>
      <c r="H70" s="212"/>
      <c r="I70" s="212"/>
    </row>
    <row r="71" spans="1:9" x14ac:dyDescent="0.25">
      <c r="A71" s="224"/>
      <c r="B71" s="224"/>
      <c r="C71" s="224"/>
      <c r="D71" s="208" t="s">
        <v>34</v>
      </c>
      <c r="E71" s="209"/>
      <c r="F71" s="210"/>
      <c r="G71" s="211">
        <f>'Year 3 - B'!A47</f>
        <v>5260</v>
      </c>
      <c r="H71" s="212"/>
      <c r="I71" s="212"/>
    </row>
    <row r="72" spans="1:9" x14ac:dyDescent="0.25">
      <c r="A72" s="224"/>
      <c r="B72" s="224"/>
      <c r="C72" s="224"/>
      <c r="D72" s="208" t="s">
        <v>35</v>
      </c>
      <c r="E72" s="209"/>
      <c r="F72" s="210"/>
      <c r="G72" s="211">
        <f>'Year 3 - B'!A93</f>
        <v>17442</v>
      </c>
      <c r="H72" s="212"/>
      <c r="I72" s="212"/>
    </row>
    <row r="73" spans="1:9" x14ac:dyDescent="0.25">
      <c r="A73" s="33"/>
      <c r="B73" s="33"/>
      <c r="C73" s="31"/>
      <c r="D73" s="34"/>
      <c r="E73" s="24"/>
      <c r="F73" s="24"/>
      <c r="G73" s="35"/>
      <c r="H73" s="35"/>
      <c r="I73" s="35"/>
    </row>
    <row r="74" spans="1:9" x14ac:dyDescent="0.25">
      <c r="A74" s="206" t="s">
        <v>49</v>
      </c>
      <c r="B74" s="207"/>
      <c r="C74" s="207"/>
      <c r="D74" s="164" t="s">
        <v>37</v>
      </c>
      <c r="E74" s="225"/>
      <c r="F74" s="225"/>
      <c r="G74" s="212">
        <f>'Year 3 - C'!A5</f>
        <v>766</v>
      </c>
      <c r="H74" s="212"/>
      <c r="I74" s="212"/>
    </row>
    <row r="75" spans="1:9" x14ac:dyDescent="0.25">
      <c r="A75" s="207"/>
      <c r="B75" s="207"/>
      <c r="C75" s="207"/>
      <c r="D75" s="164" t="s">
        <v>38</v>
      </c>
      <c r="E75" s="225"/>
      <c r="F75" s="225"/>
      <c r="G75" s="212">
        <f>'Year 3 - C'!A22</f>
        <v>2414</v>
      </c>
      <c r="H75" s="212"/>
      <c r="I75" s="212"/>
    </row>
    <row r="76" spans="1:9" x14ac:dyDescent="0.25">
      <c r="A76" s="207"/>
      <c r="B76" s="207"/>
      <c r="C76" s="207"/>
      <c r="D76" s="164" t="s">
        <v>39</v>
      </c>
      <c r="E76" s="225"/>
      <c r="F76" s="225"/>
      <c r="G76" s="212">
        <f>SUM(G74:I75)</f>
        <v>3180</v>
      </c>
      <c r="H76" s="212"/>
      <c r="I76" s="212"/>
    </row>
    <row r="77" spans="1:9" ht="15.75" thickBot="1" x14ac:dyDescent="0.3">
      <c r="A77" s="36"/>
      <c r="B77" s="36"/>
      <c r="C77" s="31"/>
      <c r="E77" s="24"/>
      <c r="F77" s="24"/>
      <c r="G77" s="37"/>
      <c r="H77" s="37"/>
      <c r="I77" s="37"/>
    </row>
    <row r="78" spans="1:9" ht="16.5" thickBot="1" x14ac:dyDescent="0.3">
      <c r="F78" s="38" t="s">
        <v>50</v>
      </c>
      <c r="G78" s="227">
        <f>SUM(G65:I67,G69:I72,G76)</f>
        <v>184325</v>
      </c>
      <c r="H78" s="227"/>
      <c r="I78" s="228"/>
    </row>
    <row r="80" spans="1:9" ht="15.75" thickBot="1" x14ac:dyDescent="0.3"/>
    <row r="81" spans="1:9" ht="36" customHeight="1" thickBot="1" x14ac:dyDescent="0.3">
      <c r="A81" s="198" t="s">
        <v>51</v>
      </c>
      <c r="B81" s="199"/>
      <c r="C81" s="199"/>
      <c r="D81" s="199"/>
      <c r="E81" s="199"/>
      <c r="F81" s="199"/>
      <c r="G81" s="199"/>
      <c r="H81" s="199"/>
      <c r="I81" s="200"/>
    </row>
    <row r="82" spans="1:9" x14ac:dyDescent="0.25">
      <c r="A82" s="206" t="s">
        <v>52</v>
      </c>
      <c r="B82" s="207"/>
      <c r="C82" s="207"/>
      <c r="D82" s="201" t="s">
        <v>28</v>
      </c>
      <c r="E82" s="202"/>
      <c r="F82" s="203"/>
      <c r="G82" s="204">
        <f>'Year 4 - A'!A6</f>
        <v>111554</v>
      </c>
      <c r="H82" s="205"/>
      <c r="I82" s="205"/>
    </row>
    <row r="83" spans="1:9" x14ac:dyDescent="0.25">
      <c r="A83" s="207"/>
      <c r="B83" s="207"/>
      <c r="C83" s="207"/>
      <c r="D83" s="208" t="s">
        <v>29</v>
      </c>
      <c r="E83" s="209"/>
      <c r="F83" s="210"/>
      <c r="G83" s="211">
        <f>'Year 4 - A'!A74</f>
        <v>27889</v>
      </c>
      <c r="H83" s="212"/>
      <c r="I83" s="212"/>
    </row>
    <row r="84" spans="1:9" x14ac:dyDescent="0.25">
      <c r="A84" s="207"/>
      <c r="B84" s="207"/>
      <c r="C84" s="207"/>
      <c r="D84" s="208" t="s">
        <v>30</v>
      </c>
      <c r="E84" s="209"/>
      <c r="F84" s="210"/>
      <c r="G84" s="204">
        <f>'Year 4 - A'!A145</f>
        <v>7500</v>
      </c>
      <c r="H84" s="205"/>
      <c r="I84" s="205"/>
    </row>
    <row r="85" spans="1:9" x14ac:dyDescent="0.25">
      <c r="C85" s="31"/>
      <c r="G85" s="32"/>
      <c r="H85" s="32"/>
      <c r="I85" s="32"/>
    </row>
    <row r="86" spans="1:9" x14ac:dyDescent="0.25">
      <c r="A86" s="223" t="s">
        <v>53</v>
      </c>
      <c r="B86" s="224"/>
      <c r="C86" s="224"/>
      <c r="D86" s="208" t="s">
        <v>32</v>
      </c>
      <c r="E86" s="209"/>
      <c r="F86" s="210"/>
      <c r="G86" s="211">
        <f>'Year 4 - B'!A5</f>
        <v>10000</v>
      </c>
      <c r="H86" s="212"/>
      <c r="I86" s="212"/>
    </row>
    <row r="87" spans="1:9" x14ac:dyDescent="0.25">
      <c r="A87" s="224"/>
      <c r="B87" s="224"/>
      <c r="C87" s="224"/>
      <c r="D87" s="208" t="s">
        <v>33</v>
      </c>
      <c r="E87" s="209"/>
      <c r="F87" s="210"/>
      <c r="G87" s="211">
        <f>'Year 4 - B'!A25</f>
        <v>1500</v>
      </c>
      <c r="H87" s="212"/>
      <c r="I87" s="212"/>
    </row>
    <row r="88" spans="1:9" x14ac:dyDescent="0.25">
      <c r="A88" s="224"/>
      <c r="B88" s="224"/>
      <c r="C88" s="224"/>
      <c r="D88" s="208" t="s">
        <v>34</v>
      </c>
      <c r="E88" s="209"/>
      <c r="F88" s="210"/>
      <c r="G88" s="211">
        <f>'Year 4 - B'!A47</f>
        <v>5260</v>
      </c>
      <c r="H88" s="212"/>
      <c r="I88" s="212"/>
    </row>
    <row r="89" spans="1:9" x14ac:dyDescent="0.25">
      <c r="A89" s="224"/>
      <c r="B89" s="224"/>
      <c r="C89" s="224"/>
      <c r="D89" s="208" t="s">
        <v>35</v>
      </c>
      <c r="E89" s="209"/>
      <c r="F89" s="210"/>
      <c r="G89" s="211">
        <f>'Year 4 - B'!A93</f>
        <v>17442</v>
      </c>
      <c r="H89" s="212"/>
      <c r="I89" s="212"/>
    </row>
    <row r="90" spans="1:9" x14ac:dyDescent="0.25">
      <c r="A90" s="33"/>
      <c r="B90" s="33"/>
      <c r="C90" s="31"/>
      <c r="D90" s="34"/>
      <c r="E90" s="24"/>
      <c r="F90" s="24"/>
      <c r="G90" s="35"/>
      <c r="H90" s="35"/>
      <c r="I90" s="35"/>
    </row>
    <row r="91" spans="1:9" x14ac:dyDescent="0.25">
      <c r="A91" s="206" t="s">
        <v>54</v>
      </c>
      <c r="B91" s="207"/>
      <c r="C91" s="207"/>
      <c r="D91" s="164" t="s">
        <v>37</v>
      </c>
      <c r="E91" s="225"/>
      <c r="F91" s="225"/>
      <c r="G91" s="212">
        <f>'Year 4 - C'!A5</f>
        <v>766</v>
      </c>
      <c r="H91" s="212"/>
      <c r="I91" s="212"/>
    </row>
    <row r="92" spans="1:9" x14ac:dyDescent="0.25">
      <c r="A92" s="207"/>
      <c r="B92" s="207"/>
      <c r="C92" s="207"/>
      <c r="D92" s="164" t="s">
        <v>38</v>
      </c>
      <c r="E92" s="225"/>
      <c r="F92" s="225"/>
      <c r="G92" s="212">
        <f>'Year 4 - C'!A22</f>
        <v>2414</v>
      </c>
      <c r="H92" s="212"/>
      <c r="I92" s="212"/>
    </row>
    <row r="93" spans="1:9" x14ac:dyDescent="0.25">
      <c r="A93" s="207"/>
      <c r="B93" s="207"/>
      <c r="C93" s="207"/>
      <c r="D93" s="164" t="s">
        <v>39</v>
      </c>
      <c r="E93" s="225"/>
      <c r="F93" s="225"/>
      <c r="G93" s="212">
        <f>SUM(G91:I92)</f>
        <v>3180</v>
      </c>
      <c r="H93" s="212"/>
      <c r="I93" s="212"/>
    </row>
    <row r="94" spans="1:9" ht="15.75" thickBot="1" x14ac:dyDescent="0.3">
      <c r="A94" s="36"/>
      <c r="B94" s="36"/>
      <c r="C94" s="31"/>
      <c r="E94" s="24"/>
      <c r="F94" s="24"/>
      <c r="G94" s="37"/>
      <c r="H94" s="37"/>
      <c r="I94" s="37"/>
    </row>
    <row r="95" spans="1:9" ht="16.5" thickBot="1" x14ac:dyDescent="0.3">
      <c r="F95" s="38" t="s">
        <v>55</v>
      </c>
      <c r="G95" s="227">
        <f>SUM(G82:I84,G86:I89,G93)</f>
        <v>184325</v>
      </c>
      <c r="H95" s="227"/>
      <c r="I95" s="228"/>
    </row>
  </sheetData>
  <sheetProtection sheet="1" objects="1" scenarios="1"/>
  <protectedRanges>
    <protectedRange sqref="A27:I95" name="Range1"/>
  </protectedRanges>
  <mergeCells count="153">
    <mergeCell ref="G95:I95"/>
    <mergeCell ref="A91:C93"/>
    <mergeCell ref="D91:F91"/>
    <mergeCell ref="G91:I91"/>
    <mergeCell ref="D92:F92"/>
    <mergeCell ref="G92:I92"/>
    <mergeCell ref="D93:F93"/>
    <mergeCell ref="G93:I93"/>
    <mergeCell ref="A86:C89"/>
    <mergeCell ref="D86:F86"/>
    <mergeCell ref="G86:I86"/>
    <mergeCell ref="D87:F87"/>
    <mergeCell ref="G87:I87"/>
    <mergeCell ref="D88:F88"/>
    <mergeCell ref="G88:I88"/>
    <mergeCell ref="D89:F89"/>
    <mergeCell ref="G89:I89"/>
    <mergeCell ref="G78:I78"/>
    <mergeCell ref="A81:I81"/>
    <mergeCell ref="A82:C84"/>
    <mergeCell ref="D82:F82"/>
    <mergeCell ref="G82:I82"/>
    <mergeCell ref="D83:F83"/>
    <mergeCell ref="G83:I83"/>
    <mergeCell ref="D84:F84"/>
    <mergeCell ref="G84:I84"/>
    <mergeCell ref="A74:C76"/>
    <mergeCell ref="D74:F74"/>
    <mergeCell ref="G74:I74"/>
    <mergeCell ref="D75:F75"/>
    <mergeCell ref="G75:I75"/>
    <mergeCell ref="D76:F76"/>
    <mergeCell ref="G76:I76"/>
    <mergeCell ref="A69:C72"/>
    <mergeCell ref="D69:F69"/>
    <mergeCell ref="G69:I69"/>
    <mergeCell ref="D70:F70"/>
    <mergeCell ref="G70:I70"/>
    <mergeCell ref="D71:F71"/>
    <mergeCell ref="G71:I71"/>
    <mergeCell ref="D72:F72"/>
    <mergeCell ref="G72:I72"/>
    <mergeCell ref="G61:I61"/>
    <mergeCell ref="A64:I64"/>
    <mergeCell ref="A65:C67"/>
    <mergeCell ref="D65:F65"/>
    <mergeCell ref="G65:I65"/>
    <mergeCell ref="D66:F66"/>
    <mergeCell ref="G66:I66"/>
    <mergeCell ref="D67:F67"/>
    <mergeCell ref="G67:I67"/>
    <mergeCell ref="A57:C59"/>
    <mergeCell ref="D57:F57"/>
    <mergeCell ref="G57:I57"/>
    <mergeCell ref="D58:F58"/>
    <mergeCell ref="G58:I58"/>
    <mergeCell ref="D59:F59"/>
    <mergeCell ref="G59:I59"/>
    <mergeCell ref="A52:C55"/>
    <mergeCell ref="D52:F52"/>
    <mergeCell ref="G52:I52"/>
    <mergeCell ref="D53:F53"/>
    <mergeCell ref="G53:I53"/>
    <mergeCell ref="D54:F54"/>
    <mergeCell ref="G54:I54"/>
    <mergeCell ref="D55:F55"/>
    <mergeCell ref="G55:I55"/>
    <mergeCell ref="A47:I47"/>
    <mergeCell ref="A48:C50"/>
    <mergeCell ref="D48:F48"/>
    <mergeCell ref="G48:I48"/>
    <mergeCell ref="D49:F49"/>
    <mergeCell ref="G49:I49"/>
    <mergeCell ref="D50:F50"/>
    <mergeCell ref="G50:I50"/>
    <mergeCell ref="A40:C42"/>
    <mergeCell ref="G44:I44"/>
    <mergeCell ref="D42:F42"/>
    <mergeCell ref="G42:I42"/>
    <mergeCell ref="A22:I22"/>
    <mergeCell ref="G24:I24"/>
    <mergeCell ref="A35:C38"/>
    <mergeCell ref="G38:I38"/>
    <mergeCell ref="D36:F36"/>
    <mergeCell ref="G36:I36"/>
    <mergeCell ref="D37:F37"/>
    <mergeCell ref="G37:I37"/>
    <mergeCell ref="D41:F41"/>
    <mergeCell ref="G41:I41"/>
    <mergeCell ref="A29:I29"/>
    <mergeCell ref="D38:F38"/>
    <mergeCell ref="D35:F35"/>
    <mergeCell ref="G35:I35"/>
    <mergeCell ref="D40:F40"/>
    <mergeCell ref="G40:I40"/>
    <mergeCell ref="C16:E16"/>
    <mergeCell ref="G16:I16"/>
    <mergeCell ref="K11:N11"/>
    <mergeCell ref="D2:I3"/>
    <mergeCell ref="D4:I4"/>
    <mergeCell ref="K6:N6"/>
    <mergeCell ref="A30:I30"/>
    <mergeCell ref="D31:F31"/>
    <mergeCell ref="G31:I31"/>
    <mergeCell ref="A31:C33"/>
    <mergeCell ref="A21:B21"/>
    <mergeCell ref="C21:I21"/>
    <mergeCell ref="D32:F32"/>
    <mergeCell ref="G32:I32"/>
    <mergeCell ref="D33:F33"/>
    <mergeCell ref="G33:I33"/>
    <mergeCell ref="K7:N7"/>
    <mergeCell ref="K8:N8"/>
    <mergeCell ref="K9:N9"/>
    <mergeCell ref="K10:N10"/>
    <mergeCell ref="A8:I8"/>
    <mergeCell ref="A11:I11"/>
    <mergeCell ref="A14:I14"/>
    <mergeCell ref="A18:I18"/>
    <mergeCell ref="A6:C6"/>
    <mergeCell ref="D6:I6"/>
    <mergeCell ref="A7:C7"/>
    <mergeCell ref="D7:E7"/>
    <mergeCell ref="F7:G7"/>
    <mergeCell ref="H7:I7"/>
    <mergeCell ref="B27:D28"/>
    <mergeCell ref="E27:F28"/>
    <mergeCell ref="A20:B20"/>
    <mergeCell ref="A15:D15"/>
    <mergeCell ref="E15:I15"/>
    <mergeCell ref="A17:B17"/>
    <mergeCell ref="C17:I17"/>
    <mergeCell ref="A19:D19"/>
    <mergeCell ref="E19:I19"/>
    <mergeCell ref="A25:B25"/>
    <mergeCell ref="C25:I25"/>
    <mergeCell ref="A23:D23"/>
    <mergeCell ref="E23:I23"/>
    <mergeCell ref="A24:B24"/>
    <mergeCell ref="C24:E24"/>
    <mergeCell ref="C20:E20"/>
    <mergeCell ref="G20:I20"/>
    <mergeCell ref="A16:B16"/>
    <mergeCell ref="A12:B12"/>
    <mergeCell ref="C12:E12"/>
    <mergeCell ref="G12:I12"/>
    <mergeCell ref="A13:B13"/>
    <mergeCell ref="C13:I13"/>
    <mergeCell ref="A9:B9"/>
    <mergeCell ref="C9:I9"/>
    <mergeCell ref="A10:B10"/>
    <mergeCell ref="C10:D10"/>
    <mergeCell ref="H10:I10"/>
  </mergeCells>
  <pageMargins left="0.7" right="0.7" top="0.75" bottom="0.75" header="0.3" footer="0.3"/>
  <pageSetup orientation="portrait" r:id="rId1"/>
  <headerFooter scaleWithDoc="0" alignWithMargins="0">
    <oddHeader xml:space="preserve">&amp;CEXAMPLE 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679CE-4AEC-4F68-A61D-1867177E89F8}">
  <sheetPr>
    <tabColor theme="5"/>
  </sheetPr>
  <dimension ref="A1:O36"/>
  <sheetViews>
    <sheetView topLeftCell="A3" workbookViewId="0">
      <selection activeCell="C10" sqref="C10"/>
    </sheetView>
  </sheetViews>
  <sheetFormatPr defaultColWidth="8.7109375" defaultRowHeight="15" x14ac:dyDescent="0.25"/>
  <cols>
    <col min="1" max="1" width="16.140625" customWidth="1"/>
    <col min="2" max="2" width="16.42578125" customWidth="1"/>
    <col min="3" max="3" width="30.42578125" customWidth="1"/>
    <col min="4" max="4" width="12.7109375" customWidth="1"/>
    <col min="5" max="5" width="13.5703125" customWidth="1"/>
    <col min="6" max="6" width="9.42578125" customWidth="1"/>
    <col min="7" max="7" width="12.42578125" customWidth="1"/>
    <col min="8" max="8" width="11.7109375" customWidth="1"/>
    <col min="9" max="9" width="12" customWidth="1"/>
    <col min="10" max="10" width="11.42578125" customWidth="1"/>
    <col min="11" max="12" width="10" customWidth="1"/>
    <col min="13" max="13" width="14.140625" customWidth="1"/>
    <col min="14" max="14" width="16.5703125" customWidth="1"/>
    <col min="15" max="15" width="15.140625" customWidth="1"/>
  </cols>
  <sheetData>
    <row r="1" spans="1:15" ht="34.5" customHeight="1" x14ac:dyDescent="0.25">
      <c r="A1" s="247" t="s">
        <v>158</v>
      </c>
      <c r="B1" s="247"/>
      <c r="C1" s="247"/>
      <c r="L1" s="195" t="s">
        <v>3</v>
      </c>
      <c r="M1" s="196"/>
      <c r="N1" s="196"/>
      <c r="O1" s="197"/>
    </row>
    <row r="2" spans="1:15" x14ac:dyDescent="0.25">
      <c r="A2" s="42" t="s">
        <v>57</v>
      </c>
      <c r="B2" s="248">
        <f>Summary!D6</f>
        <v>0</v>
      </c>
      <c r="C2" s="248"/>
      <c r="L2" s="213" t="s">
        <v>7</v>
      </c>
      <c r="M2" s="214"/>
      <c r="N2" s="214"/>
      <c r="O2" s="215"/>
    </row>
    <row r="3" spans="1:15" ht="18" customHeight="1" x14ac:dyDescent="0.25">
      <c r="A3" s="98" t="s">
        <v>58</v>
      </c>
      <c r="B3" s="274" t="s">
        <v>197</v>
      </c>
      <c r="C3" s="274"/>
      <c r="L3" s="216" t="s">
        <v>8</v>
      </c>
      <c r="M3" s="217"/>
      <c r="N3" s="217"/>
      <c r="O3" s="218"/>
    </row>
    <row r="4" spans="1:15" ht="34.5" customHeight="1" thickBot="1" x14ac:dyDescent="0.3">
      <c r="L4" s="219" t="s">
        <v>10</v>
      </c>
      <c r="M4" s="220"/>
      <c r="N4" s="220"/>
      <c r="O4" s="221"/>
    </row>
    <row r="5" spans="1:15" ht="26.1" customHeight="1" x14ac:dyDescent="0.25">
      <c r="A5" s="93">
        <f>ROUND(N19,0)</f>
        <v>766</v>
      </c>
      <c r="B5" s="94" t="s">
        <v>159</v>
      </c>
      <c r="F5" s="264" t="s">
        <v>160</v>
      </c>
      <c r="G5" s="283"/>
      <c r="H5" s="283"/>
      <c r="I5" s="265"/>
      <c r="L5" s="213" t="s">
        <v>15</v>
      </c>
      <c r="M5" s="214"/>
      <c r="N5" s="214"/>
      <c r="O5" s="215"/>
    </row>
    <row r="6" spans="1:15" ht="14.45" customHeight="1" thickBot="1" x14ac:dyDescent="0.3">
      <c r="A6" s="239" t="s">
        <v>61</v>
      </c>
      <c r="B6" s="239"/>
      <c r="F6" s="284"/>
      <c r="G6" s="285"/>
      <c r="H6" s="285"/>
      <c r="I6" s="286"/>
      <c r="L6" s="189" t="s">
        <v>16</v>
      </c>
      <c r="M6" s="190"/>
      <c r="N6" s="190"/>
      <c r="O6" s="191"/>
    </row>
    <row r="7" spans="1:15" ht="15.75" thickBot="1" x14ac:dyDescent="0.3">
      <c r="F7" s="287"/>
      <c r="G7" s="288"/>
      <c r="H7" s="288"/>
      <c r="I7" s="289"/>
    </row>
    <row r="8" spans="1:15" ht="49.5" customHeight="1" x14ac:dyDescent="0.25">
      <c r="B8" s="160" t="s">
        <v>161</v>
      </c>
      <c r="C8" s="160" t="s">
        <v>162</v>
      </c>
      <c r="D8" s="160" t="s">
        <v>163</v>
      </c>
      <c r="E8" s="161" t="s">
        <v>164</v>
      </c>
      <c r="F8" s="161" t="s">
        <v>165</v>
      </c>
      <c r="G8" s="161" t="s">
        <v>166</v>
      </c>
      <c r="H8" s="161" t="s">
        <v>167</v>
      </c>
      <c r="I8" s="161" t="s">
        <v>168</v>
      </c>
      <c r="J8" s="161" t="s">
        <v>169</v>
      </c>
      <c r="K8" s="84" t="s">
        <v>170</v>
      </c>
      <c r="L8" s="160" t="s">
        <v>171</v>
      </c>
      <c r="M8" s="160" t="s">
        <v>172</v>
      </c>
      <c r="N8" s="84" t="s">
        <v>173</v>
      </c>
    </row>
    <row r="9" spans="1:15" x14ac:dyDescent="0.25">
      <c r="B9" s="82" t="s">
        <v>174</v>
      </c>
      <c r="C9" s="139" t="s">
        <v>175</v>
      </c>
      <c r="D9" s="95">
        <v>100</v>
      </c>
      <c r="E9" s="21">
        <v>10</v>
      </c>
      <c r="F9" s="85">
        <f>E9*0.49</f>
        <v>4.9000000000000004</v>
      </c>
      <c r="G9" s="17"/>
      <c r="H9" s="85">
        <f>G9*41</f>
        <v>0</v>
      </c>
      <c r="I9" s="17"/>
      <c r="J9" s="85">
        <f>I9*96</f>
        <v>0</v>
      </c>
      <c r="K9" s="86">
        <f>(D9+F9+H9+J9)</f>
        <v>104.9</v>
      </c>
      <c r="L9" s="17">
        <v>2</v>
      </c>
      <c r="M9" s="17">
        <v>1</v>
      </c>
      <c r="N9" s="86">
        <f>(K9*L9)*M9</f>
        <v>209.8</v>
      </c>
    </row>
    <row r="10" spans="1:15" x14ac:dyDescent="0.25">
      <c r="B10" s="82" t="s">
        <v>176</v>
      </c>
      <c r="C10" s="139" t="s">
        <v>177</v>
      </c>
      <c r="D10" s="95">
        <v>100</v>
      </c>
      <c r="E10" s="21">
        <v>0</v>
      </c>
      <c r="F10" s="85">
        <f t="shared" ref="F10:F18" si="0">E10*0.49</f>
        <v>0</v>
      </c>
      <c r="G10" s="17">
        <v>2</v>
      </c>
      <c r="H10" s="85">
        <f t="shared" ref="H10:H18" si="1">G10*41</f>
        <v>82</v>
      </c>
      <c r="I10" s="17">
        <v>1</v>
      </c>
      <c r="J10" s="85">
        <f t="shared" ref="J10:J18" si="2">I10*96</f>
        <v>96</v>
      </c>
      <c r="K10" s="86">
        <f t="shared" ref="K10:K18" si="3">(D10+F10+H10+J10)</f>
        <v>278</v>
      </c>
      <c r="L10" s="17">
        <v>2</v>
      </c>
      <c r="M10" s="17">
        <v>1</v>
      </c>
      <c r="N10" s="86">
        <f t="shared" ref="N10:N18" si="4">(K10*L10)*M10</f>
        <v>556</v>
      </c>
    </row>
    <row r="11" spans="1:15" x14ac:dyDescent="0.25">
      <c r="B11" s="82" t="s">
        <v>178</v>
      </c>
      <c r="C11" s="13"/>
      <c r="D11" s="95">
        <v>0</v>
      </c>
      <c r="E11" s="21">
        <v>0</v>
      </c>
      <c r="F11" s="85">
        <f t="shared" si="0"/>
        <v>0</v>
      </c>
      <c r="G11" s="17"/>
      <c r="H11" s="85">
        <f t="shared" si="1"/>
        <v>0</v>
      </c>
      <c r="I11" s="17"/>
      <c r="J11" s="85">
        <f t="shared" si="2"/>
        <v>0</v>
      </c>
      <c r="K11" s="86">
        <f t="shared" si="3"/>
        <v>0</v>
      </c>
      <c r="L11" s="17"/>
      <c r="M11" s="17"/>
      <c r="N11" s="86">
        <f t="shared" si="4"/>
        <v>0</v>
      </c>
    </row>
    <row r="12" spans="1:15" x14ac:dyDescent="0.25">
      <c r="B12" s="82" t="s">
        <v>179</v>
      </c>
      <c r="C12" s="13"/>
      <c r="D12" s="95">
        <v>0</v>
      </c>
      <c r="E12" s="21">
        <v>0</v>
      </c>
      <c r="F12" s="85">
        <f t="shared" si="0"/>
        <v>0</v>
      </c>
      <c r="G12" s="17"/>
      <c r="H12" s="85">
        <f t="shared" si="1"/>
        <v>0</v>
      </c>
      <c r="I12" s="17"/>
      <c r="J12" s="85">
        <f t="shared" si="2"/>
        <v>0</v>
      </c>
      <c r="K12" s="86">
        <f t="shared" si="3"/>
        <v>0</v>
      </c>
      <c r="L12" s="17"/>
      <c r="M12" s="17"/>
      <c r="N12" s="86">
        <f t="shared" si="4"/>
        <v>0</v>
      </c>
    </row>
    <row r="13" spans="1:15" x14ac:dyDescent="0.25">
      <c r="B13" s="82" t="s">
        <v>180</v>
      </c>
      <c r="C13" s="13"/>
      <c r="D13" s="95">
        <v>0</v>
      </c>
      <c r="E13" s="21">
        <v>0</v>
      </c>
      <c r="F13" s="85">
        <f t="shared" si="0"/>
        <v>0</v>
      </c>
      <c r="G13" s="17"/>
      <c r="H13" s="85">
        <f t="shared" si="1"/>
        <v>0</v>
      </c>
      <c r="I13" s="17"/>
      <c r="J13" s="85">
        <f t="shared" si="2"/>
        <v>0</v>
      </c>
      <c r="K13" s="86">
        <f t="shared" si="3"/>
        <v>0</v>
      </c>
      <c r="L13" s="17"/>
      <c r="M13" s="17"/>
      <c r="N13" s="86">
        <f t="shared" si="4"/>
        <v>0</v>
      </c>
    </row>
    <row r="14" spans="1:15" x14ac:dyDescent="0.25">
      <c r="B14" s="82" t="s">
        <v>181</v>
      </c>
      <c r="C14" s="13"/>
      <c r="D14" s="95">
        <v>0</v>
      </c>
      <c r="E14" s="21">
        <v>0</v>
      </c>
      <c r="F14" s="85">
        <f t="shared" si="0"/>
        <v>0</v>
      </c>
      <c r="G14" s="17"/>
      <c r="H14" s="85">
        <f t="shared" si="1"/>
        <v>0</v>
      </c>
      <c r="I14" s="17"/>
      <c r="J14" s="85">
        <f t="shared" si="2"/>
        <v>0</v>
      </c>
      <c r="K14" s="86">
        <f t="shared" si="3"/>
        <v>0</v>
      </c>
      <c r="L14" s="17"/>
      <c r="M14" s="17"/>
      <c r="N14" s="86">
        <f t="shared" si="4"/>
        <v>0</v>
      </c>
    </row>
    <row r="15" spans="1:15" x14ac:dyDescent="0.25">
      <c r="B15" s="82" t="s">
        <v>182</v>
      </c>
      <c r="C15" s="13"/>
      <c r="D15" s="95">
        <v>0</v>
      </c>
      <c r="E15" s="21">
        <v>0</v>
      </c>
      <c r="F15" s="85">
        <f t="shared" si="0"/>
        <v>0</v>
      </c>
      <c r="G15" s="17"/>
      <c r="H15" s="85">
        <f t="shared" si="1"/>
        <v>0</v>
      </c>
      <c r="I15" s="17"/>
      <c r="J15" s="85">
        <f t="shared" si="2"/>
        <v>0</v>
      </c>
      <c r="K15" s="86">
        <f t="shared" si="3"/>
        <v>0</v>
      </c>
      <c r="L15" s="17"/>
      <c r="M15" s="17"/>
      <c r="N15" s="86">
        <f t="shared" si="4"/>
        <v>0</v>
      </c>
    </row>
    <row r="16" spans="1:15" x14ac:dyDescent="0.25">
      <c r="B16" s="82" t="s">
        <v>183</v>
      </c>
      <c r="C16" s="13"/>
      <c r="D16" s="95">
        <v>0</v>
      </c>
      <c r="E16" s="21">
        <v>0</v>
      </c>
      <c r="F16" s="85">
        <f t="shared" si="0"/>
        <v>0</v>
      </c>
      <c r="G16" s="17"/>
      <c r="H16" s="85">
        <f t="shared" si="1"/>
        <v>0</v>
      </c>
      <c r="I16" s="17"/>
      <c r="J16" s="85">
        <f t="shared" si="2"/>
        <v>0</v>
      </c>
      <c r="K16" s="86">
        <f t="shared" si="3"/>
        <v>0</v>
      </c>
      <c r="L16" s="17"/>
      <c r="M16" s="17"/>
      <c r="N16" s="86">
        <f t="shared" si="4"/>
        <v>0</v>
      </c>
    </row>
    <row r="17" spans="1:14" x14ac:dyDescent="0.25">
      <c r="B17" s="82" t="s">
        <v>184</v>
      </c>
      <c r="C17" s="13"/>
      <c r="D17" s="95">
        <v>0</v>
      </c>
      <c r="E17" s="21">
        <v>0</v>
      </c>
      <c r="F17" s="85">
        <f t="shared" si="0"/>
        <v>0</v>
      </c>
      <c r="G17" s="17"/>
      <c r="H17" s="85">
        <f t="shared" si="1"/>
        <v>0</v>
      </c>
      <c r="I17" s="17"/>
      <c r="J17" s="85">
        <f t="shared" si="2"/>
        <v>0</v>
      </c>
      <c r="K17" s="86">
        <f t="shared" si="3"/>
        <v>0</v>
      </c>
      <c r="L17" s="17"/>
      <c r="M17" s="17"/>
      <c r="N17" s="86">
        <f t="shared" si="4"/>
        <v>0</v>
      </c>
    </row>
    <row r="18" spans="1:14" x14ac:dyDescent="0.25">
      <c r="B18" s="82" t="s">
        <v>185</v>
      </c>
      <c r="C18" s="13"/>
      <c r="D18" s="95">
        <v>0</v>
      </c>
      <c r="E18" s="21">
        <v>0</v>
      </c>
      <c r="F18" s="85">
        <f t="shared" si="0"/>
        <v>0</v>
      </c>
      <c r="G18" s="17"/>
      <c r="H18" s="85">
        <f t="shared" si="1"/>
        <v>0</v>
      </c>
      <c r="I18" s="17"/>
      <c r="J18" s="85">
        <f t="shared" si="2"/>
        <v>0</v>
      </c>
      <c r="K18" s="86">
        <f t="shared" si="3"/>
        <v>0</v>
      </c>
      <c r="L18" s="17"/>
      <c r="M18" s="17"/>
      <c r="N18" s="86">
        <f t="shared" si="4"/>
        <v>0</v>
      </c>
    </row>
    <row r="19" spans="1:14" ht="14.45" customHeight="1" x14ac:dyDescent="0.25">
      <c r="B19" s="77"/>
      <c r="D19" s="80"/>
      <c r="K19" s="263" t="s">
        <v>186</v>
      </c>
      <c r="L19" s="263"/>
      <c r="M19" s="263"/>
      <c r="N19" s="81">
        <f>SUM(N9:N18)</f>
        <v>765.8</v>
      </c>
    </row>
    <row r="21" spans="1:14" ht="15.75" thickBot="1" x14ac:dyDescent="0.3"/>
    <row r="22" spans="1:14" ht="30" customHeight="1" x14ac:dyDescent="0.25">
      <c r="A22" s="93">
        <f>ROUND(N36,0)</f>
        <v>2414</v>
      </c>
      <c r="B22" s="161" t="s">
        <v>187</v>
      </c>
      <c r="C22" s="264" t="s">
        <v>188</v>
      </c>
      <c r="D22" s="265"/>
      <c r="E22" s="78"/>
      <c r="F22" s="78"/>
    </row>
    <row r="23" spans="1:14" x14ac:dyDescent="0.25">
      <c r="A23" s="239" t="s">
        <v>61</v>
      </c>
      <c r="B23" s="239"/>
      <c r="C23" s="284"/>
      <c r="D23" s="286"/>
      <c r="E23" s="78"/>
      <c r="F23" s="78"/>
    </row>
    <row r="24" spans="1:14" ht="15.75" thickBot="1" x14ac:dyDescent="0.3">
      <c r="C24" s="287"/>
      <c r="D24" s="289"/>
      <c r="E24" s="78"/>
      <c r="F24" s="78"/>
    </row>
    <row r="25" spans="1:14" ht="57" x14ac:dyDescent="0.25">
      <c r="B25" s="160" t="s">
        <v>161</v>
      </c>
      <c r="C25" s="160" t="s">
        <v>162</v>
      </c>
      <c r="D25" s="160" t="s">
        <v>163</v>
      </c>
      <c r="E25" s="161" t="s">
        <v>189</v>
      </c>
      <c r="F25" s="161" t="s">
        <v>164</v>
      </c>
      <c r="G25" s="161" t="s">
        <v>165</v>
      </c>
      <c r="H25" s="161" t="s">
        <v>190</v>
      </c>
      <c r="I25" s="161" t="s">
        <v>191</v>
      </c>
      <c r="J25" s="161" t="s">
        <v>168</v>
      </c>
      <c r="K25" s="161" t="s">
        <v>192</v>
      </c>
      <c r="L25" s="160" t="s">
        <v>193</v>
      </c>
      <c r="M25" s="160" t="s">
        <v>171</v>
      </c>
      <c r="N25" s="84" t="s">
        <v>170</v>
      </c>
    </row>
    <row r="26" spans="1:14" x14ac:dyDescent="0.25">
      <c r="B26" s="82" t="s">
        <v>174</v>
      </c>
      <c r="C26" s="13" t="s">
        <v>194</v>
      </c>
      <c r="D26" s="95">
        <v>250</v>
      </c>
      <c r="E26" s="95">
        <v>400</v>
      </c>
      <c r="F26" s="21">
        <v>100</v>
      </c>
      <c r="G26" s="85">
        <f>F26*0.49</f>
        <v>49</v>
      </c>
      <c r="H26" s="17">
        <v>4</v>
      </c>
      <c r="I26" s="85">
        <f>H26*52</f>
        <v>208</v>
      </c>
      <c r="J26" s="17">
        <v>3</v>
      </c>
      <c r="K26" s="22">
        <v>100</v>
      </c>
      <c r="L26" s="87">
        <f>J26*K26</f>
        <v>300</v>
      </c>
      <c r="M26" s="17">
        <v>2</v>
      </c>
      <c r="N26" s="86">
        <f>(D26+E26+G26+I26+L26)*M26</f>
        <v>2414</v>
      </c>
    </row>
    <row r="27" spans="1:14" x14ac:dyDescent="0.25">
      <c r="B27" s="82" t="s">
        <v>176</v>
      </c>
      <c r="C27" s="13"/>
      <c r="D27" s="95">
        <v>0</v>
      </c>
      <c r="E27" s="95">
        <v>0</v>
      </c>
      <c r="F27" s="21">
        <v>0</v>
      </c>
      <c r="G27" s="85">
        <f t="shared" ref="G27:G35" si="5">F27*0.49</f>
        <v>0</v>
      </c>
      <c r="H27" s="17"/>
      <c r="I27" s="85">
        <f t="shared" ref="I27:I35" si="6">H27*52</f>
        <v>0</v>
      </c>
      <c r="J27" s="17"/>
      <c r="K27" s="22">
        <v>0</v>
      </c>
      <c r="L27" s="87">
        <f t="shared" ref="L27:L35" si="7">J27*K27</f>
        <v>0</v>
      </c>
      <c r="M27" s="17"/>
      <c r="N27" s="86">
        <f t="shared" ref="N27:N35" si="8">(D27+E27+G27+I27+L27)*M27</f>
        <v>0</v>
      </c>
    </row>
    <row r="28" spans="1:14" x14ac:dyDescent="0.25">
      <c r="B28" s="82" t="s">
        <v>178</v>
      </c>
      <c r="C28" s="13"/>
      <c r="D28" s="95">
        <v>0</v>
      </c>
      <c r="E28" s="95">
        <v>0</v>
      </c>
      <c r="F28" s="21">
        <v>0</v>
      </c>
      <c r="G28" s="85">
        <f t="shared" si="5"/>
        <v>0</v>
      </c>
      <c r="H28" s="17"/>
      <c r="I28" s="85">
        <f t="shared" si="6"/>
        <v>0</v>
      </c>
      <c r="J28" s="17"/>
      <c r="K28" s="22">
        <v>0</v>
      </c>
      <c r="L28" s="87">
        <f t="shared" si="7"/>
        <v>0</v>
      </c>
      <c r="M28" s="17"/>
      <c r="N28" s="86">
        <f t="shared" si="8"/>
        <v>0</v>
      </c>
    </row>
    <row r="29" spans="1:14" x14ac:dyDescent="0.25">
      <c r="B29" s="82" t="s">
        <v>179</v>
      </c>
      <c r="C29" s="13"/>
      <c r="D29" s="95">
        <v>0</v>
      </c>
      <c r="E29" s="95">
        <v>0</v>
      </c>
      <c r="F29" s="21">
        <v>0</v>
      </c>
      <c r="G29" s="85">
        <f t="shared" si="5"/>
        <v>0</v>
      </c>
      <c r="H29" s="17"/>
      <c r="I29" s="85">
        <f t="shared" si="6"/>
        <v>0</v>
      </c>
      <c r="J29" s="17"/>
      <c r="K29" s="22">
        <v>0</v>
      </c>
      <c r="L29" s="87">
        <f t="shared" si="7"/>
        <v>0</v>
      </c>
      <c r="M29" s="17"/>
      <c r="N29" s="86">
        <f t="shared" si="8"/>
        <v>0</v>
      </c>
    </row>
    <row r="30" spans="1:14" x14ac:dyDescent="0.25">
      <c r="B30" s="82" t="s">
        <v>180</v>
      </c>
      <c r="C30" s="13"/>
      <c r="D30" s="95">
        <v>0</v>
      </c>
      <c r="E30" s="95">
        <v>0</v>
      </c>
      <c r="F30" s="21">
        <v>0</v>
      </c>
      <c r="G30" s="85">
        <f t="shared" si="5"/>
        <v>0</v>
      </c>
      <c r="H30" s="17"/>
      <c r="I30" s="85">
        <f t="shared" si="6"/>
        <v>0</v>
      </c>
      <c r="J30" s="17"/>
      <c r="K30" s="22">
        <v>0</v>
      </c>
      <c r="L30" s="87">
        <f t="shared" si="7"/>
        <v>0</v>
      </c>
      <c r="M30" s="17"/>
      <c r="N30" s="86">
        <f t="shared" si="8"/>
        <v>0</v>
      </c>
    </row>
    <row r="31" spans="1:14" x14ac:dyDescent="0.25">
      <c r="B31" s="82" t="s">
        <v>181</v>
      </c>
      <c r="C31" s="13"/>
      <c r="D31" s="95">
        <v>0</v>
      </c>
      <c r="E31" s="95">
        <v>0</v>
      </c>
      <c r="F31" s="21">
        <v>0</v>
      </c>
      <c r="G31" s="85">
        <f t="shared" si="5"/>
        <v>0</v>
      </c>
      <c r="H31" s="17"/>
      <c r="I31" s="85">
        <f t="shared" si="6"/>
        <v>0</v>
      </c>
      <c r="J31" s="17"/>
      <c r="K31" s="22">
        <v>0</v>
      </c>
      <c r="L31" s="87">
        <f t="shared" si="7"/>
        <v>0</v>
      </c>
      <c r="M31" s="17"/>
      <c r="N31" s="86">
        <f t="shared" si="8"/>
        <v>0</v>
      </c>
    </row>
    <row r="32" spans="1:14" x14ac:dyDescent="0.25">
      <c r="B32" s="82" t="s">
        <v>182</v>
      </c>
      <c r="C32" s="13"/>
      <c r="D32" s="95">
        <v>0</v>
      </c>
      <c r="E32" s="95">
        <v>0</v>
      </c>
      <c r="F32" s="21">
        <v>0</v>
      </c>
      <c r="G32" s="85">
        <f t="shared" si="5"/>
        <v>0</v>
      </c>
      <c r="H32" s="17"/>
      <c r="I32" s="85">
        <f t="shared" si="6"/>
        <v>0</v>
      </c>
      <c r="J32" s="17"/>
      <c r="K32" s="22">
        <v>0</v>
      </c>
      <c r="L32" s="87">
        <f t="shared" si="7"/>
        <v>0</v>
      </c>
      <c r="M32" s="17"/>
      <c r="N32" s="86">
        <f t="shared" si="8"/>
        <v>0</v>
      </c>
    </row>
    <row r="33" spans="2:14" x14ac:dyDescent="0.25">
      <c r="B33" s="82" t="s">
        <v>183</v>
      </c>
      <c r="C33" s="13"/>
      <c r="D33" s="95">
        <v>0</v>
      </c>
      <c r="E33" s="95">
        <v>0</v>
      </c>
      <c r="F33" s="21">
        <v>0</v>
      </c>
      <c r="G33" s="85">
        <f t="shared" si="5"/>
        <v>0</v>
      </c>
      <c r="H33" s="17"/>
      <c r="I33" s="85">
        <f t="shared" si="6"/>
        <v>0</v>
      </c>
      <c r="J33" s="17"/>
      <c r="K33" s="22">
        <v>0</v>
      </c>
      <c r="L33" s="87">
        <f t="shared" si="7"/>
        <v>0</v>
      </c>
      <c r="M33" s="17"/>
      <c r="N33" s="86">
        <f t="shared" si="8"/>
        <v>0</v>
      </c>
    </row>
    <row r="34" spans="2:14" x14ac:dyDescent="0.25">
      <c r="B34" s="82" t="s">
        <v>184</v>
      </c>
      <c r="C34" s="13"/>
      <c r="D34" s="95">
        <v>0</v>
      </c>
      <c r="E34" s="95">
        <v>0</v>
      </c>
      <c r="F34" s="21">
        <v>0</v>
      </c>
      <c r="G34" s="85">
        <f t="shared" si="5"/>
        <v>0</v>
      </c>
      <c r="H34" s="17"/>
      <c r="I34" s="85">
        <f t="shared" si="6"/>
        <v>0</v>
      </c>
      <c r="J34" s="17"/>
      <c r="K34" s="22">
        <v>0</v>
      </c>
      <c r="L34" s="87">
        <f t="shared" si="7"/>
        <v>0</v>
      </c>
      <c r="M34" s="17"/>
      <c r="N34" s="86">
        <f t="shared" si="8"/>
        <v>0</v>
      </c>
    </row>
    <row r="35" spans="2:14" x14ac:dyDescent="0.25">
      <c r="B35" s="82" t="s">
        <v>185</v>
      </c>
      <c r="C35" s="13"/>
      <c r="D35" s="95">
        <v>0</v>
      </c>
      <c r="E35" s="95">
        <v>0</v>
      </c>
      <c r="F35" s="21">
        <v>0</v>
      </c>
      <c r="G35" s="85">
        <f t="shared" si="5"/>
        <v>0</v>
      </c>
      <c r="H35" s="17"/>
      <c r="I35" s="85">
        <f t="shared" si="6"/>
        <v>0</v>
      </c>
      <c r="J35" s="17"/>
      <c r="K35" s="22">
        <v>0</v>
      </c>
      <c r="L35" s="87">
        <f t="shared" si="7"/>
        <v>0</v>
      </c>
      <c r="M35" s="17"/>
      <c r="N35" s="86">
        <f t="shared" si="8"/>
        <v>0</v>
      </c>
    </row>
    <row r="36" spans="2:14" x14ac:dyDescent="0.25">
      <c r="K36" s="258" t="s">
        <v>195</v>
      </c>
      <c r="L36" s="282"/>
      <c r="M36" s="259"/>
      <c r="N36" s="81">
        <f>SUM(N26:N35)</f>
        <v>2414</v>
      </c>
    </row>
  </sheetData>
  <mergeCells count="15">
    <mergeCell ref="C22:D24"/>
    <mergeCell ref="A23:B23"/>
    <mergeCell ref="K36:M36"/>
    <mergeCell ref="L4:O4"/>
    <mergeCell ref="F5:I7"/>
    <mergeCell ref="L5:O5"/>
    <mergeCell ref="A6:B6"/>
    <mergeCell ref="L6:O6"/>
    <mergeCell ref="K19:M19"/>
    <mergeCell ref="A1:C1"/>
    <mergeCell ref="L1:O1"/>
    <mergeCell ref="B2:C2"/>
    <mergeCell ref="L2:O2"/>
    <mergeCell ref="B3:C3"/>
    <mergeCell ref="L3:O3"/>
  </mergeCells>
  <dataValidations count="4">
    <dataValidation type="whole" allowBlank="1" showInputMessage="1" showErrorMessage="1" sqref="A5 A22" xr:uid="{2AC5999B-0FFF-4DE5-99BA-CA8F2866DB59}">
      <formula1>0</formula1>
      <formula2>1000000</formula2>
    </dataValidation>
    <dataValidation type="whole" operator="greaterThan" allowBlank="1" showInputMessage="1" showErrorMessage="1" errorTitle="Per Diem" error="Per Diem is only allowed if trip is 2 or more days" sqref="G14:G18" xr:uid="{19F9B8CB-A959-4798-9771-DA514C06DAB6}">
      <formula1>1</formula1>
    </dataValidation>
    <dataValidation type="whole" operator="greaterThan" allowBlank="1" showInputMessage="1" showErrorMessage="1" errorTitle="Per Diem" error="Per Diem is only allowed if trip is 2 or more days" prompt="Per Diem is only allowed if trip is 2 or more days" sqref="G9:G13" xr:uid="{B3524C6B-264D-4898-ABBB-69820AB93A96}">
      <formula1>1</formula1>
    </dataValidation>
    <dataValidation type="whole" operator="greaterThan" allowBlank="1" showInputMessage="1" showErrorMessage="1" errorTitle="Per Diem" error="Per Diem is only allowed if trip is 2 or more days" promptTitle="Per Diem" prompt="Per Diem is only allowed if trip is 2 or more days" sqref="H26:H35" xr:uid="{63960C68-EEB7-4169-BC99-6C85DF4A4224}">
      <formula1>1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1ACFF-56D4-407C-9A4E-DAB5C9D40BB6}">
  <sheetPr>
    <tabColor rgb="FFFF0000"/>
  </sheetPr>
  <dimension ref="A1:L193"/>
  <sheetViews>
    <sheetView workbookViewId="0">
      <selection activeCell="B3" sqref="B3:C3"/>
    </sheetView>
  </sheetViews>
  <sheetFormatPr defaultColWidth="8.7109375" defaultRowHeight="15" x14ac:dyDescent="0.25"/>
  <cols>
    <col min="1" max="1" width="16.140625" customWidth="1"/>
    <col min="2" max="2" width="21.7109375" customWidth="1"/>
    <col min="3" max="3" width="20.140625" customWidth="1"/>
    <col min="4" max="4" width="30" customWidth="1"/>
    <col min="5" max="5" width="21.85546875" customWidth="1"/>
    <col min="6" max="6" width="14.42578125" customWidth="1"/>
    <col min="7" max="7" width="16.28515625" customWidth="1"/>
    <col min="8" max="8" width="20.5703125" customWidth="1"/>
    <col min="10" max="10" width="11.42578125" customWidth="1"/>
    <col min="11" max="11" width="16.85546875" customWidth="1"/>
    <col min="12" max="12" width="14.5703125" customWidth="1"/>
  </cols>
  <sheetData>
    <row r="1" spans="1:12" ht="40.5" customHeight="1" x14ac:dyDescent="0.25">
      <c r="A1" s="247" t="s">
        <v>56</v>
      </c>
      <c r="B1" s="247"/>
      <c r="C1" s="247"/>
      <c r="D1" s="41"/>
      <c r="E1" s="41"/>
      <c r="F1" s="41"/>
      <c r="G1" s="41"/>
      <c r="H1" s="41"/>
      <c r="I1" s="195" t="s">
        <v>3</v>
      </c>
      <c r="J1" s="196"/>
      <c r="K1" s="196"/>
      <c r="L1" s="197"/>
    </row>
    <row r="2" spans="1:12" x14ac:dyDescent="0.25">
      <c r="A2" s="42" t="s">
        <v>57</v>
      </c>
      <c r="B2" s="248">
        <f>Summary!D6</f>
        <v>0</v>
      </c>
      <c r="C2" s="248"/>
      <c r="D2" s="27"/>
      <c r="E2" s="27"/>
      <c r="F2" s="27"/>
      <c r="G2" s="27"/>
      <c r="H2" s="27"/>
      <c r="I2" s="213" t="s">
        <v>7</v>
      </c>
      <c r="J2" s="214"/>
      <c r="K2" s="214"/>
      <c r="L2" s="215"/>
    </row>
    <row r="3" spans="1:12" x14ac:dyDescent="0.25">
      <c r="A3" s="98" t="s">
        <v>58</v>
      </c>
      <c r="B3" s="249" t="s">
        <v>198</v>
      </c>
      <c r="C3" s="249"/>
      <c r="D3" s="27"/>
      <c r="E3" s="27"/>
      <c r="F3" s="27"/>
      <c r="G3" s="27"/>
      <c r="H3" s="27"/>
      <c r="I3" s="216" t="s">
        <v>8</v>
      </c>
      <c r="J3" s="217"/>
      <c r="K3" s="217"/>
      <c r="L3" s="218"/>
    </row>
    <row r="4" spans="1:12" ht="29.1" customHeight="1" x14ac:dyDescent="0.25">
      <c r="A4" s="43"/>
      <c r="B4" s="44"/>
      <c r="C4" s="45"/>
      <c r="D4" s="27"/>
      <c r="E4" s="27"/>
      <c r="F4" s="27"/>
      <c r="G4" s="27"/>
      <c r="H4" s="27"/>
      <c r="I4" s="219" t="s">
        <v>10</v>
      </c>
      <c r="J4" s="220"/>
      <c r="K4" s="220"/>
      <c r="L4" s="221"/>
    </row>
    <row r="5" spans="1:12" ht="15.75" thickBot="1" x14ac:dyDescent="0.3">
      <c r="D5" s="27"/>
      <c r="E5" s="27"/>
      <c r="F5" s="27"/>
      <c r="G5" s="27"/>
      <c r="H5" s="46"/>
      <c r="I5" s="213" t="s">
        <v>15</v>
      </c>
      <c r="J5" s="214"/>
      <c r="K5" s="214"/>
      <c r="L5" s="215"/>
    </row>
    <row r="6" spans="1:12" ht="15.75" thickBot="1" x14ac:dyDescent="0.3">
      <c r="A6" s="91">
        <f>ROUND(H71,0)</f>
        <v>111554</v>
      </c>
      <c r="B6" s="47" t="s">
        <v>60</v>
      </c>
      <c r="C6" s="48"/>
      <c r="D6" s="27"/>
      <c r="E6" s="27"/>
      <c r="F6" s="27"/>
      <c r="G6" s="156"/>
      <c r="H6" s="156"/>
      <c r="I6" s="189" t="s">
        <v>16</v>
      </c>
      <c r="J6" s="190"/>
      <c r="K6" s="190"/>
      <c r="L6" s="191"/>
    </row>
    <row r="7" spans="1:12" x14ac:dyDescent="0.25">
      <c r="A7" s="239" t="s">
        <v>61</v>
      </c>
      <c r="B7" s="239"/>
      <c r="C7" s="27"/>
      <c r="D7" s="27"/>
      <c r="E7" s="27"/>
      <c r="F7" s="27"/>
      <c r="G7" s="27"/>
      <c r="H7" s="27"/>
      <c r="I7" s="27"/>
    </row>
    <row r="8" spans="1:12" x14ac:dyDescent="0.25">
      <c r="A8" s="49"/>
      <c r="B8" s="50" t="s">
        <v>62</v>
      </c>
      <c r="C8" s="153" t="s">
        <v>63</v>
      </c>
      <c r="D8" s="155" t="s">
        <v>64</v>
      </c>
      <c r="E8" s="153" t="s">
        <v>65</v>
      </c>
      <c r="F8" s="153" t="s">
        <v>66</v>
      </c>
      <c r="G8" s="153" t="s">
        <v>67</v>
      </c>
      <c r="H8" s="153" t="s">
        <v>68</v>
      </c>
    </row>
    <row r="9" spans="1:12" x14ac:dyDescent="0.25">
      <c r="A9" s="49"/>
      <c r="B9" s="122" t="s">
        <v>62</v>
      </c>
      <c r="C9" s="123" t="s">
        <v>69</v>
      </c>
      <c r="D9" s="124" t="s">
        <v>70</v>
      </c>
      <c r="E9" s="125">
        <v>58765</v>
      </c>
      <c r="F9" s="126">
        <v>1</v>
      </c>
      <c r="G9" s="127">
        <v>12</v>
      </c>
      <c r="H9" s="51">
        <f t="shared" ref="H9:H70" si="0">E9/12*G9*F9</f>
        <v>58765</v>
      </c>
    </row>
    <row r="10" spans="1:12" x14ac:dyDescent="0.25">
      <c r="A10" s="49"/>
      <c r="B10" s="128" t="s">
        <v>62</v>
      </c>
      <c r="C10" s="129" t="s">
        <v>69</v>
      </c>
      <c r="D10" s="130" t="s">
        <v>70</v>
      </c>
      <c r="E10" s="131">
        <v>52789</v>
      </c>
      <c r="F10" s="132">
        <v>1</v>
      </c>
      <c r="G10" s="133">
        <v>12</v>
      </c>
      <c r="H10" s="51">
        <f t="shared" si="0"/>
        <v>52789</v>
      </c>
    </row>
    <row r="11" spans="1:12" x14ac:dyDescent="0.25">
      <c r="A11" s="49"/>
      <c r="B11" s="134"/>
      <c r="C11" s="135"/>
      <c r="D11" s="157"/>
      <c r="E11" s="136"/>
      <c r="F11" s="137"/>
      <c r="G11" s="138"/>
      <c r="H11" s="97">
        <f t="shared" si="0"/>
        <v>0</v>
      </c>
    </row>
    <row r="12" spans="1:12" x14ac:dyDescent="0.25">
      <c r="A12" s="49"/>
      <c r="B12" s="6"/>
      <c r="C12" s="7"/>
      <c r="D12" s="4"/>
      <c r="E12" s="1"/>
      <c r="F12" s="2"/>
      <c r="G12" s="3"/>
      <c r="H12" s="97">
        <f t="shared" si="0"/>
        <v>0</v>
      </c>
    </row>
    <row r="13" spans="1:12" x14ac:dyDescent="0.25">
      <c r="A13" s="49"/>
      <c r="B13" s="6"/>
      <c r="C13" s="7"/>
      <c r="D13" s="4"/>
      <c r="E13" s="1"/>
      <c r="F13" s="2"/>
      <c r="G13" s="3"/>
      <c r="H13" s="97">
        <f t="shared" si="0"/>
        <v>0</v>
      </c>
    </row>
    <row r="14" spans="1:12" x14ac:dyDescent="0.25">
      <c r="A14" s="49"/>
      <c r="B14" s="6"/>
      <c r="C14" s="7"/>
      <c r="D14" s="4"/>
      <c r="E14" s="1"/>
      <c r="F14" s="2"/>
      <c r="G14" s="3"/>
      <c r="H14" s="97">
        <f t="shared" si="0"/>
        <v>0</v>
      </c>
    </row>
    <row r="15" spans="1:12" x14ac:dyDescent="0.25">
      <c r="A15" s="49"/>
      <c r="B15" s="6"/>
      <c r="C15" s="7"/>
      <c r="D15" s="4"/>
      <c r="E15" s="1"/>
      <c r="F15" s="2"/>
      <c r="G15" s="3"/>
      <c r="H15" s="97">
        <f t="shared" si="0"/>
        <v>0</v>
      </c>
    </row>
    <row r="16" spans="1:12" x14ac:dyDescent="0.25">
      <c r="A16" s="49"/>
      <c r="B16" s="6"/>
      <c r="C16" s="7"/>
      <c r="D16" s="5"/>
      <c r="E16" s="1"/>
      <c r="F16" s="2"/>
      <c r="G16" s="3"/>
      <c r="H16" s="97">
        <f t="shared" si="0"/>
        <v>0</v>
      </c>
    </row>
    <row r="17" spans="1:8" x14ac:dyDescent="0.25">
      <c r="A17" s="49"/>
      <c r="B17" s="6"/>
      <c r="C17" s="7"/>
      <c r="D17" s="5"/>
      <c r="E17" s="1"/>
      <c r="F17" s="2"/>
      <c r="G17" s="3"/>
      <c r="H17" s="97">
        <f t="shared" si="0"/>
        <v>0</v>
      </c>
    </row>
    <row r="18" spans="1:8" x14ac:dyDescent="0.25">
      <c r="A18" s="49"/>
      <c r="B18" s="6"/>
      <c r="C18" s="7"/>
      <c r="D18" s="5"/>
      <c r="E18" s="1"/>
      <c r="F18" s="2"/>
      <c r="G18" s="3"/>
      <c r="H18" s="97">
        <f t="shared" si="0"/>
        <v>0</v>
      </c>
    </row>
    <row r="19" spans="1:8" x14ac:dyDescent="0.25">
      <c r="A19" s="49"/>
      <c r="B19" s="6"/>
      <c r="C19" s="7"/>
      <c r="D19" s="4"/>
      <c r="E19" s="1"/>
      <c r="F19" s="2"/>
      <c r="G19" s="3"/>
      <c r="H19" s="51">
        <f t="shared" si="0"/>
        <v>0</v>
      </c>
    </row>
    <row r="20" spans="1:8" x14ac:dyDescent="0.25">
      <c r="A20" s="49"/>
      <c r="B20" s="6"/>
      <c r="C20" s="7"/>
      <c r="D20" s="4"/>
      <c r="E20" s="1"/>
      <c r="F20" s="2"/>
      <c r="G20" s="3"/>
      <c r="H20" s="51">
        <f t="shared" si="0"/>
        <v>0</v>
      </c>
    </row>
    <row r="21" spans="1:8" x14ac:dyDescent="0.25">
      <c r="A21" s="49"/>
      <c r="B21" s="6"/>
      <c r="C21" s="7"/>
      <c r="D21" s="4"/>
      <c r="E21" s="1"/>
      <c r="F21" s="2"/>
      <c r="G21" s="3"/>
      <c r="H21" s="97">
        <f t="shared" si="0"/>
        <v>0</v>
      </c>
    </row>
    <row r="22" spans="1:8" x14ac:dyDescent="0.25">
      <c r="A22" s="49"/>
      <c r="B22" s="6"/>
      <c r="C22" s="7"/>
      <c r="D22" s="4"/>
      <c r="E22" s="1"/>
      <c r="F22" s="2"/>
      <c r="G22" s="3"/>
      <c r="H22" s="97">
        <f t="shared" si="0"/>
        <v>0</v>
      </c>
    </row>
    <row r="23" spans="1:8" x14ac:dyDescent="0.25">
      <c r="A23" s="49"/>
      <c r="B23" s="6"/>
      <c r="C23" s="7"/>
      <c r="D23" s="4"/>
      <c r="E23" s="1"/>
      <c r="F23" s="2"/>
      <c r="G23" s="3"/>
      <c r="H23" s="97">
        <f t="shared" si="0"/>
        <v>0</v>
      </c>
    </row>
    <row r="24" spans="1:8" x14ac:dyDescent="0.25">
      <c r="A24" s="49"/>
      <c r="B24" s="6"/>
      <c r="C24" s="7"/>
      <c r="D24" s="4"/>
      <c r="E24" s="1"/>
      <c r="F24" s="2"/>
      <c r="G24" s="3"/>
      <c r="H24" s="97">
        <f t="shared" si="0"/>
        <v>0</v>
      </c>
    </row>
    <row r="25" spans="1:8" x14ac:dyDescent="0.25">
      <c r="A25" s="49"/>
      <c r="B25" s="6"/>
      <c r="C25" s="7"/>
      <c r="D25" s="5"/>
      <c r="E25" s="1"/>
      <c r="F25" s="2"/>
      <c r="G25" s="3"/>
      <c r="H25" s="97">
        <f t="shared" si="0"/>
        <v>0</v>
      </c>
    </row>
    <row r="26" spans="1:8" x14ac:dyDescent="0.25">
      <c r="A26" s="49"/>
      <c r="B26" s="6"/>
      <c r="C26" s="7"/>
      <c r="D26" s="5"/>
      <c r="E26" s="1"/>
      <c r="F26" s="2"/>
      <c r="G26" s="3"/>
      <c r="H26" s="97">
        <f t="shared" si="0"/>
        <v>0</v>
      </c>
    </row>
    <row r="27" spans="1:8" x14ac:dyDescent="0.25">
      <c r="A27" s="49"/>
      <c r="B27" s="6"/>
      <c r="C27" s="7"/>
      <c r="D27" s="5"/>
      <c r="E27" s="1"/>
      <c r="F27" s="2"/>
      <c r="G27" s="3"/>
      <c r="H27" s="97">
        <f t="shared" si="0"/>
        <v>0</v>
      </c>
    </row>
    <row r="28" spans="1:8" x14ac:dyDescent="0.25">
      <c r="A28" s="49"/>
      <c r="B28" s="6"/>
      <c r="C28" s="7"/>
      <c r="D28" s="4"/>
      <c r="E28" s="1"/>
      <c r="F28" s="2"/>
      <c r="G28" s="3"/>
      <c r="H28" s="51">
        <f t="shared" si="0"/>
        <v>0</v>
      </c>
    </row>
    <row r="29" spans="1:8" x14ac:dyDescent="0.25">
      <c r="A29" s="49"/>
      <c r="B29" s="6"/>
      <c r="C29" s="7"/>
      <c r="D29" s="4"/>
      <c r="E29" s="1"/>
      <c r="F29" s="2"/>
      <c r="G29" s="3"/>
      <c r="H29" s="51">
        <f t="shared" si="0"/>
        <v>0</v>
      </c>
    </row>
    <row r="30" spans="1:8" x14ac:dyDescent="0.25">
      <c r="A30" s="49"/>
      <c r="B30" s="6"/>
      <c r="C30" s="7"/>
      <c r="D30" s="4"/>
      <c r="E30" s="1"/>
      <c r="F30" s="2"/>
      <c r="G30" s="3"/>
      <c r="H30" s="51">
        <f t="shared" si="0"/>
        <v>0</v>
      </c>
    </row>
    <row r="31" spans="1:8" x14ac:dyDescent="0.25">
      <c r="A31" s="49"/>
      <c r="B31" s="6"/>
      <c r="C31" s="7"/>
      <c r="D31" s="4"/>
      <c r="E31" s="1"/>
      <c r="F31" s="2"/>
      <c r="G31" s="3"/>
      <c r="H31" s="97">
        <f t="shared" si="0"/>
        <v>0</v>
      </c>
    </row>
    <row r="32" spans="1:8" x14ac:dyDescent="0.25">
      <c r="A32" s="49"/>
      <c r="B32" s="6"/>
      <c r="C32" s="7"/>
      <c r="D32" s="4"/>
      <c r="E32" s="1"/>
      <c r="F32" s="2"/>
      <c r="G32" s="3"/>
      <c r="H32" s="97">
        <f t="shared" si="0"/>
        <v>0</v>
      </c>
    </row>
    <row r="33" spans="1:8" x14ac:dyDescent="0.25">
      <c r="A33" s="49"/>
      <c r="B33" s="6"/>
      <c r="C33" s="7"/>
      <c r="D33" s="4"/>
      <c r="E33" s="1"/>
      <c r="F33" s="2"/>
      <c r="G33" s="3"/>
      <c r="H33" s="97">
        <f t="shared" si="0"/>
        <v>0</v>
      </c>
    </row>
    <row r="34" spans="1:8" x14ac:dyDescent="0.25">
      <c r="A34" s="49"/>
      <c r="B34" s="6"/>
      <c r="C34" s="7"/>
      <c r="D34" s="4"/>
      <c r="E34" s="1"/>
      <c r="F34" s="2"/>
      <c r="G34" s="3"/>
      <c r="H34" s="97">
        <f t="shared" si="0"/>
        <v>0</v>
      </c>
    </row>
    <row r="35" spans="1:8" x14ac:dyDescent="0.25">
      <c r="A35" s="49"/>
      <c r="B35" s="6"/>
      <c r="C35" s="7"/>
      <c r="D35" s="4"/>
      <c r="E35" s="1"/>
      <c r="F35" s="2"/>
      <c r="G35" s="3"/>
      <c r="H35" s="97">
        <f t="shared" si="0"/>
        <v>0</v>
      </c>
    </row>
    <row r="36" spans="1:8" x14ac:dyDescent="0.25">
      <c r="A36" s="49"/>
      <c r="B36" s="6"/>
      <c r="C36" s="7"/>
      <c r="D36" s="5"/>
      <c r="E36" s="1"/>
      <c r="F36" s="2"/>
      <c r="G36" s="3"/>
      <c r="H36" s="97">
        <f t="shared" si="0"/>
        <v>0</v>
      </c>
    </row>
    <row r="37" spans="1:8" x14ac:dyDescent="0.25">
      <c r="A37" s="49"/>
      <c r="B37" s="6"/>
      <c r="C37" s="7"/>
      <c r="D37" s="5"/>
      <c r="E37" s="1"/>
      <c r="F37" s="2"/>
      <c r="G37" s="3"/>
      <c r="H37" s="97">
        <f t="shared" si="0"/>
        <v>0</v>
      </c>
    </row>
    <row r="38" spans="1:8" x14ac:dyDescent="0.25">
      <c r="A38" s="49"/>
      <c r="B38" s="6"/>
      <c r="C38" s="7"/>
      <c r="D38" s="5"/>
      <c r="E38" s="1"/>
      <c r="F38" s="2"/>
      <c r="G38" s="3"/>
      <c r="H38" s="97">
        <f t="shared" si="0"/>
        <v>0</v>
      </c>
    </row>
    <row r="39" spans="1:8" x14ac:dyDescent="0.25">
      <c r="A39" s="49"/>
      <c r="B39" s="6"/>
      <c r="C39" s="7"/>
      <c r="D39" s="4"/>
      <c r="E39" s="1"/>
      <c r="F39" s="2"/>
      <c r="G39" s="3"/>
      <c r="H39" s="51">
        <f t="shared" si="0"/>
        <v>0</v>
      </c>
    </row>
    <row r="40" spans="1:8" x14ac:dyDescent="0.25">
      <c r="A40" s="49"/>
      <c r="B40" s="6"/>
      <c r="C40" s="7"/>
      <c r="D40" s="4"/>
      <c r="E40" s="1"/>
      <c r="F40" s="2"/>
      <c r="G40" s="3"/>
      <c r="H40" s="51">
        <f t="shared" si="0"/>
        <v>0</v>
      </c>
    </row>
    <row r="41" spans="1:8" x14ac:dyDescent="0.25">
      <c r="A41" s="49"/>
      <c r="B41" s="6"/>
      <c r="C41" s="7"/>
      <c r="D41" s="4"/>
      <c r="E41" s="1"/>
      <c r="F41" s="2"/>
      <c r="G41" s="3"/>
      <c r="H41" s="97">
        <f t="shared" si="0"/>
        <v>0</v>
      </c>
    </row>
    <row r="42" spans="1:8" x14ac:dyDescent="0.25">
      <c r="A42" s="49"/>
      <c r="B42" s="6"/>
      <c r="C42" s="7"/>
      <c r="D42" s="4"/>
      <c r="E42" s="1"/>
      <c r="F42" s="2"/>
      <c r="G42" s="3"/>
      <c r="H42" s="97">
        <f t="shared" si="0"/>
        <v>0</v>
      </c>
    </row>
    <row r="43" spans="1:8" x14ac:dyDescent="0.25">
      <c r="A43" s="49"/>
      <c r="B43" s="6"/>
      <c r="C43" s="7"/>
      <c r="D43" s="4"/>
      <c r="E43" s="1"/>
      <c r="F43" s="2"/>
      <c r="G43" s="3"/>
      <c r="H43" s="97">
        <f t="shared" si="0"/>
        <v>0</v>
      </c>
    </row>
    <row r="44" spans="1:8" x14ac:dyDescent="0.25">
      <c r="A44" s="49"/>
      <c r="B44" s="6"/>
      <c r="C44" s="7"/>
      <c r="D44" s="4"/>
      <c r="E44" s="1"/>
      <c r="F44" s="2"/>
      <c r="G44" s="3"/>
      <c r="H44" s="97">
        <f t="shared" si="0"/>
        <v>0</v>
      </c>
    </row>
    <row r="45" spans="1:8" x14ac:dyDescent="0.25">
      <c r="A45" s="49"/>
      <c r="B45" s="6"/>
      <c r="C45" s="7"/>
      <c r="D45" s="5"/>
      <c r="E45" s="1"/>
      <c r="F45" s="2"/>
      <c r="G45" s="3"/>
      <c r="H45" s="97">
        <f t="shared" si="0"/>
        <v>0</v>
      </c>
    </row>
    <row r="46" spans="1:8" x14ac:dyDescent="0.25">
      <c r="A46" s="49"/>
      <c r="B46" s="6"/>
      <c r="C46" s="7"/>
      <c r="D46" s="5"/>
      <c r="E46" s="1"/>
      <c r="F46" s="2"/>
      <c r="G46" s="3"/>
      <c r="H46" s="97">
        <f t="shared" si="0"/>
        <v>0</v>
      </c>
    </row>
    <row r="47" spans="1:8" x14ac:dyDescent="0.25">
      <c r="A47" s="49"/>
      <c r="B47" s="6"/>
      <c r="C47" s="7"/>
      <c r="D47" s="5"/>
      <c r="E47" s="1"/>
      <c r="F47" s="2"/>
      <c r="G47" s="3"/>
      <c r="H47" s="97">
        <f t="shared" si="0"/>
        <v>0</v>
      </c>
    </row>
    <row r="48" spans="1:8" x14ac:dyDescent="0.25">
      <c r="A48" s="49"/>
      <c r="B48" s="6"/>
      <c r="C48" s="7"/>
      <c r="D48" s="4"/>
      <c r="E48" s="1"/>
      <c r="F48" s="2"/>
      <c r="G48" s="3"/>
      <c r="H48" s="51">
        <f t="shared" si="0"/>
        <v>0</v>
      </c>
    </row>
    <row r="49" spans="1:8" x14ac:dyDescent="0.25">
      <c r="A49" s="49"/>
      <c r="B49" s="6"/>
      <c r="C49" s="7"/>
      <c r="D49" s="4"/>
      <c r="E49" s="1"/>
      <c r="F49" s="2"/>
      <c r="G49" s="3"/>
      <c r="H49" s="51">
        <f t="shared" si="0"/>
        <v>0</v>
      </c>
    </row>
    <row r="50" spans="1:8" x14ac:dyDescent="0.25">
      <c r="A50" s="49"/>
      <c r="B50" s="6"/>
      <c r="C50" s="7"/>
      <c r="D50" s="4"/>
      <c r="E50" s="1"/>
      <c r="F50" s="2"/>
      <c r="G50" s="3"/>
      <c r="H50" s="97">
        <f t="shared" si="0"/>
        <v>0</v>
      </c>
    </row>
    <row r="51" spans="1:8" x14ac:dyDescent="0.25">
      <c r="A51" s="49"/>
      <c r="B51" s="6"/>
      <c r="C51" s="7"/>
      <c r="D51" s="4"/>
      <c r="E51" s="1"/>
      <c r="F51" s="2"/>
      <c r="G51" s="3"/>
      <c r="H51" s="97">
        <f t="shared" si="0"/>
        <v>0</v>
      </c>
    </row>
    <row r="52" spans="1:8" x14ac:dyDescent="0.25">
      <c r="A52" s="49"/>
      <c r="B52" s="6"/>
      <c r="C52" s="7"/>
      <c r="D52" s="4"/>
      <c r="E52" s="1"/>
      <c r="F52" s="2"/>
      <c r="G52" s="3"/>
      <c r="H52" s="97">
        <f t="shared" si="0"/>
        <v>0</v>
      </c>
    </row>
    <row r="53" spans="1:8" x14ac:dyDescent="0.25">
      <c r="A53" s="49"/>
      <c r="B53" s="6"/>
      <c r="C53" s="7"/>
      <c r="D53" s="4"/>
      <c r="E53" s="1"/>
      <c r="F53" s="2"/>
      <c r="G53" s="3"/>
      <c r="H53" s="97">
        <f t="shared" si="0"/>
        <v>0</v>
      </c>
    </row>
    <row r="54" spans="1:8" x14ac:dyDescent="0.25">
      <c r="A54" s="49"/>
      <c r="B54" s="6"/>
      <c r="C54" s="7"/>
      <c r="D54" s="4"/>
      <c r="E54" s="1"/>
      <c r="F54" s="2"/>
      <c r="G54" s="3"/>
      <c r="H54" s="97">
        <f t="shared" si="0"/>
        <v>0</v>
      </c>
    </row>
    <row r="55" spans="1:8" x14ac:dyDescent="0.25">
      <c r="A55" s="49"/>
      <c r="B55" s="6"/>
      <c r="C55" s="7"/>
      <c r="D55" s="5"/>
      <c r="E55" s="1"/>
      <c r="F55" s="2"/>
      <c r="G55" s="3"/>
      <c r="H55" s="97">
        <f t="shared" si="0"/>
        <v>0</v>
      </c>
    </row>
    <row r="56" spans="1:8" x14ac:dyDescent="0.25">
      <c r="A56" s="49"/>
      <c r="B56" s="6"/>
      <c r="C56" s="7"/>
      <c r="D56" s="4"/>
      <c r="E56" s="1"/>
      <c r="F56" s="2"/>
      <c r="G56" s="3"/>
      <c r="H56" s="97">
        <f t="shared" si="0"/>
        <v>0</v>
      </c>
    </row>
    <row r="57" spans="1:8" x14ac:dyDescent="0.25">
      <c r="A57" s="49"/>
      <c r="B57" s="6"/>
      <c r="C57" s="7"/>
      <c r="D57" s="4"/>
      <c r="E57" s="1"/>
      <c r="F57" s="2"/>
      <c r="G57" s="3"/>
      <c r="H57" s="97">
        <f t="shared" si="0"/>
        <v>0</v>
      </c>
    </row>
    <row r="58" spans="1:8" x14ac:dyDescent="0.25">
      <c r="A58" s="49"/>
      <c r="B58" s="6"/>
      <c r="C58" s="7"/>
      <c r="D58" s="5"/>
      <c r="E58" s="1"/>
      <c r="F58" s="2"/>
      <c r="G58" s="3"/>
      <c r="H58" s="97">
        <f t="shared" si="0"/>
        <v>0</v>
      </c>
    </row>
    <row r="59" spans="1:8" x14ac:dyDescent="0.25">
      <c r="A59" s="49"/>
      <c r="B59" s="6"/>
      <c r="C59" s="7"/>
      <c r="D59" s="5"/>
      <c r="E59" s="1"/>
      <c r="F59" s="2"/>
      <c r="G59" s="3"/>
      <c r="H59" s="97">
        <f t="shared" si="0"/>
        <v>0</v>
      </c>
    </row>
    <row r="60" spans="1:8" x14ac:dyDescent="0.25">
      <c r="A60" s="49"/>
      <c r="B60" s="6"/>
      <c r="C60" s="7"/>
      <c r="D60" s="5"/>
      <c r="E60" s="1"/>
      <c r="F60" s="2"/>
      <c r="G60" s="3"/>
      <c r="H60" s="97">
        <f t="shared" si="0"/>
        <v>0</v>
      </c>
    </row>
    <row r="61" spans="1:8" x14ac:dyDescent="0.25">
      <c r="A61" s="49"/>
      <c r="B61" s="6"/>
      <c r="C61" s="7"/>
      <c r="D61" s="4"/>
      <c r="E61" s="1"/>
      <c r="F61" s="2"/>
      <c r="G61" s="3"/>
      <c r="H61" s="51">
        <f t="shared" si="0"/>
        <v>0</v>
      </c>
    </row>
    <row r="62" spans="1:8" x14ac:dyDescent="0.25">
      <c r="A62" s="49"/>
      <c r="B62" s="6"/>
      <c r="C62" s="7"/>
      <c r="D62" s="4"/>
      <c r="E62" s="1"/>
      <c r="F62" s="2"/>
      <c r="G62" s="3"/>
      <c r="H62" s="51">
        <f t="shared" si="0"/>
        <v>0</v>
      </c>
    </row>
    <row r="63" spans="1:8" x14ac:dyDescent="0.25">
      <c r="A63" s="49"/>
      <c r="B63" s="6"/>
      <c r="C63" s="7"/>
      <c r="D63" s="4"/>
      <c r="E63" s="1"/>
      <c r="F63" s="2"/>
      <c r="G63" s="3"/>
      <c r="H63" s="97">
        <f t="shared" si="0"/>
        <v>0</v>
      </c>
    </row>
    <row r="64" spans="1:8" x14ac:dyDescent="0.25">
      <c r="A64" s="49"/>
      <c r="B64" s="6"/>
      <c r="C64" s="7"/>
      <c r="D64" s="4"/>
      <c r="E64" s="1"/>
      <c r="F64" s="2"/>
      <c r="G64" s="3"/>
      <c r="H64" s="97">
        <f t="shared" si="0"/>
        <v>0</v>
      </c>
    </row>
    <row r="65" spans="1:12" x14ac:dyDescent="0.25">
      <c r="A65" s="49"/>
      <c r="B65" s="6"/>
      <c r="C65" s="7"/>
      <c r="D65" s="4"/>
      <c r="E65" s="1"/>
      <c r="F65" s="2"/>
      <c r="G65" s="3"/>
      <c r="H65" s="97">
        <f t="shared" si="0"/>
        <v>0</v>
      </c>
    </row>
    <row r="66" spans="1:12" x14ac:dyDescent="0.25">
      <c r="A66" s="49"/>
      <c r="B66" s="6"/>
      <c r="C66" s="7"/>
      <c r="D66" s="4"/>
      <c r="E66" s="1"/>
      <c r="F66" s="2"/>
      <c r="G66" s="3"/>
      <c r="H66" s="97">
        <f t="shared" si="0"/>
        <v>0</v>
      </c>
    </row>
    <row r="67" spans="1:12" x14ac:dyDescent="0.25">
      <c r="A67" s="49"/>
      <c r="B67" s="6"/>
      <c r="C67" s="7"/>
      <c r="D67" s="4"/>
      <c r="E67" s="1"/>
      <c r="F67" s="2"/>
      <c r="G67" s="3"/>
      <c r="H67" s="97">
        <f t="shared" si="0"/>
        <v>0</v>
      </c>
    </row>
    <row r="68" spans="1:12" x14ac:dyDescent="0.25">
      <c r="A68" s="49"/>
      <c r="B68" s="6"/>
      <c r="C68" s="7"/>
      <c r="D68" s="5"/>
      <c r="E68" s="1"/>
      <c r="F68" s="2"/>
      <c r="G68" s="3"/>
      <c r="H68" s="97">
        <f t="shared" si="0"/>
        <v>0</v>
      </c>
    </row>
    <row r="69" spans="1:12" x14ac:dyDescent="0.25">
      <c r="A69" s="49"/>
      <c r="B69" s="6"/>
      <c r="C69" s="7"/>
      <c r="D69" s="5"/>
      <c r="E69" s="1"/>
      <c r="F69" s="2"/>
      <c r="G69" s="3"/>
      <c r="H69" s="97">
        <f t="shared" si="0"/>
        <v>0</v>
      </c>
    </row>
    <row r="70" spans="1:12" x14ac:dyDescent="0.25">
      <c r="A70" s="49"/>
      <c r="B70" s="6"/>
      <c r="C70" s="7"/>
      <c r="D70" s="5"/>
      <c r="E70" s="1"/>
      <c r="F70" s="2"/>
      <c r="G70" s="3"/>
      <c r="H70" s="97">
        <f t="shared" si="0"/>
        <v>0</v>
      </c>
    </row>
    <row r="71" spans="1:12" x14ac:dyDescent="0.25">
      <c r="A71" s="49"/>
      <c r="B71" s="52"/>
      <c r="C71" s="52"/>
      <c r="D71" s="52"/>
      <c r="E71" s="53"/>
      <c r="F71" s="54"/>
      <c r="G71" s="147" t="s">
        <v>71</v>
      </c>
      <c r="H71" s="55">
        <f>SUM(H9:H70)</f>
        <v>111554</v>
      </c>
      <c r="I71" s="56"/>
    </row>
    <row r="72" spans="1:12" x14ac:dyDescent="0.25">
      <c r="A72" s="49"/>
    </row>
    <row r="73" spans="1:12" ht="15.75" thickBot="1" x14ac:dyDescent="0.3">
      <c r="A73" s="49"/>
      <c r="B73" s="27"/>
      <c r="C73" s="27"/>
      <c r="D73" s="27"/>
      <c r="E73" s="27"/>
      <c r="F73" s="27"/>
      <c r="G73" s="27"/>
      <c r="H73" s="27"/>
      <c r="I73" s="27"/>
    </row>
    <row r="74" spans="1:12" ht="15.75" thickBot="1" x14ac:dyDescent="0.3">
      <c r="A74" s="91">
        <f>ROUND(H142,0)</f>
        <v>27889</v>
      </c>
      <c r="B74" s="47" t="s">
        <v>72</v>
      </c>
      <c r="C74" s="48"/>
      <c r="D74" s="48"/>
      <c r="E74" s="27"/>
      <c r="F74" s="27"/>
      <c r="G74" s="27"/>
      <c r="H74" s="27"/>
      <c r="I74" s="27"/>
    </row>
    <row r="75" spans="1:12" ht="15.75" thickBot="1" x14ac:dyDescent="0.3">
      <c r="A75" s="246" t="s">
        <v>61</v>
      </c>
      <c r="B75" s="246"/>
      <c r="C75" s="48"/>
      <c r="D75" s="48"/>
      <c r="E75" s="27"/>
      <c r="F75" s="27"/>
      <c r="G75" s="27"/>
      <c r="H75" s="27"/>
      <c r="I75" s="27"/>
    </row>
    <row r="76" spans="1:12" ht="42" customHeight="1" x14ac:dyDescent="0.25">
      <c r="A76" s="240" t="s">
        <v>73</v>
      </c>
      <c r="B76" s="241"/>
      <c r="C76" s="242"/>
      <c r="D76" s="57" t="s">
        <v>74</v>
      </c>
      <c r="E76" s="57" t="s">
        <v>75</v>
      </c>
      <c r="F76" s="57" t="s">
        <v>76</v>
      </c>
      <c r="G76" s="57" t="s">
        <v>76</v>
      </c>
      <c r="L76" s="89"/>
    </row>
    <row r="77" spans="1:12" ht="23.45" customHeight="1" thickBot="1" x14ac:dyDescent="0.3">
      <c r="A77" s="243"/>
      <c r="B77" s="244"/>
      <c r="C77" s="245"/>
      <c r="D77" s="12">
        <v>0.25</v>
      </c>
      <c r="E77" s="58">
        <f>SUM(E132:E141)</f>
        <v>0</v>
      </c>
      <c r="F77" s="58">
        <f>SUM(F132:F141)</f>
        <v>0</v>
      </c>
      <c r="G77" s="58">
        <f>SUM(G132:G141)</f>
        <v>0</v>
      </c>
      <c r="L77" s="89"/>
    </row>
    <row r="78" spans="1:12" x14ac:dyDescent="0.25">
      <c r="A78" s="49"/>
      <c r="B78" s="27"/>
      <c r="C78" s="27"/>
      <c r="D78" s="27"/>
      <c r="E78" s="27"/>
      <c r="F78" s="27"/>
      <c r="G78" s="27"/>
      <c r="H78" s="27"/>
      <c r="I78" s="27"/>
    </row>
    <row r="79" spans="1:12" x14ac:dyDescent="0.25">
      <c r="A79" s="49"/>
      <c r="B79" s="50" t="s">
        <v>62</v>
      </c>
      <c r="C79" s="153" t="s">
        <v>63</v>
      </c>
      <c r="D79" s="101" t="s">
        <v>77</v>
      </c>
      <c r="E79" s="155" t="s">
        <v>78</v>
      </c>
      <c r="F79" s="57" t="str">
        <f>F76</f>
        <v>Other Benefit</v>
      </c>
      <c r="G79" s="57" t="str">
        <f>G76</f>
        <v>Other Benefit</v>
      </c>
      <c r="H79" s="57" t="s">
        <v>68</v>
      </c>
    </row>
    <row r="80" spans="1:12" x14ac:dyDescent="0.25">
      <c r="A80" s="49"/>
      <c r="B80" s="154" t="str">
        <f>B9</f>
        <v>Name</v>
      </c>
      <c r="C80" s="154" t="str">
        <f>C9</f>
        <v xml:space="preserve">LSW </v>
      </c>
      <c r="D80" s="59">
        <f>SUM(H9*$D$77)</f>
        <v>14691.25</v>
      </c>
      <c r="E80" s="8"/>
      <c r="F80" s="8"/>
      <c r="G80" s="8"/>
      <c r="H80" s="96">
        <f>SUM(D80:G80)</f>
        <v>14691.25</v>
      </c>
    </row>
    <row r="81" spans="1:8" x14ac:dyDescent="0.25">
      <c r="A81" s="49"/>
      <c r="B81" s="154" t="str">
        <f t="shared" ref="B81:C96" si="1">B10</f>
        <v>Name</v>
      </c>
      <c r="C81" s="154" t="str">
        <f t="shared" si="1"/>
        <v xml:space="preserve">LSW </v>
      </c>
      <c r="D81" s="59">
        <f t="shared" ref="D81:D141" si="2">SUM(H10*$D$77)</f>
        <v>13197.25</v>
      </c>
      <c r="E81" s="8"/>
      <c r="F81" s="8"/>
      <c r="G81" s="8"/>
      <c r="H81" s="96">
        <f t="shared" ref="H81:H141" si="3">SUM(D81:G81)</f>
        <v>13197.25</v>
      </c>
    </row>
    <row r="82" spans="1:8" x14ac:dyDescent="0.25">
      <c r="A82" s="49"/>
      <c r="B82" s="154">
        <f t="shared" si="1"/>
        <v>0</v>
      </c>
      <c r="C82" s="154">
        <f t="shared" si="1"/>
        <v>0</v>
      </c>
      <c r="D82" s="59">
        <f t="shared" si="2"/>
        <v>0</v>
      </c>
      <c r="E82" s="8"/>
      <c r="F82" s="8"/>
      <c r="G82" s="8"/>
      <c r="H82" s="96">
        <f t="shared" si="3"/>
        <v>0</v>
      </c>
    </row>
    <row r="83" spans="1:8" x14ac:dyDescent="0.25">
      <c r="A83" s="49"/>
      <c r="B83" s="154">
        <f t="shared" si="1"/>
        <v>0</v>
      </c>
      <c r="C83" s="154">
        <f t="shared" si="1"/>
        <v>0</v>
      </c>
      <c r="D83" s="59">
        <f t="shared" si="2"/>
        <v>0</v>
      </c>
      <c r="E83" s="8"/>
      <c r="F83" s="8"/>
      <c r="G83" s="8"/>
      <c r="H83" s="96">
        <f t="shared" si="3"/>
        <v>0</v>
      </c>
    </row>
    <row r="84" spans="1:8" x14ac:dyDescent="0.25">
      <c r="A84" s="49"/>
      <c r="B84" s="154">
        <f t="shared" si="1"/>
        <v>0</v>
      </c>
      <c r="C84" s="154">
        <f t="shared" si="1"/>
        <v>0</v>
      </c>
      <c r="D84" s="59">
        <f t="shared" si="2"/>
        <v>0</v>
      </c>
      <c r="E84" s="8"/>
      <c r="F84" s="8"/>
      <c r="G84" s="8"/>
      <c r="H84" s="96">
        <f t="shared" si="3"/>
        <v>0</v>
      </c>
    </row>
    <row r="85" spans="1:8" x14ac:dyDescent="0.25">
      <c r="A85" s="49"/>
      <c r="B85" s="154">
        <f t="shared" si="1"/>
        <v>0</v>
      </c>
      <c r="C85" s="154">
        <f t="shared" si="1"/>
        <v>0</v>
      </c>
      <c r="D85" s="59">
        <f t="shared" si="2"/>
        <v>0</v>
      </c>
      <c r="E85" s="8"/>
      <c r="F85" s="8"/>
      <c r="G85" s="8"/>
      <c r="H85" s="96">
        <f t="shared" si="3"/>
        <v>0</v>
      </c>
    </row>
    <row r="86" spans="1:8" x14ac:dyDescent="0.25">
      <c r="A86" s="49"/>
      <c r="B86" s="154">
        <f t="shared" si="1"/>
        <v>0</v>
      </c>
      <c r="C86" s="154">
        <f t="shared" si="1"/>
        <v>0</v>
      </c>
      <c r="D86" s="59">
        <f t="shared" si="2"/>
        <v>0</v>
      </c>
      <c r="E86" s="8"/>
      <c r="F86" s="8"/>
      <c r="G86" s="8"/>
      <c r="H86" s="96">
        <f t="shared" si="3"/>
        <v>0</v>
      </c>
    </row>
    <row r="87" spans="1:8" x14ac:dyDescent="0.25">
      <c r="A87" s="49"/>
      <c r="B87" s="154">
        <f t="shared" si="1"/>
        <v>0</v>
      </c>
      <c r="C87" s="154">
        <f t="shared" si="1"/>
        <v>0</v>
      </c>
      <c r="D87" s="59">
        <f t="shared" si="2"/>
        <v>0</v>
      </c>
      <c r="E87" s="8"/>
      <c r="F87" s="8"/>
      <c r="G87" s="8"/>
      <c r="H87" s="96">
        <f t="shared" si="3"/>
        <v>0</v>
      </c>
    </row>
    <row r="88" spans="1:8" x14ac:dyDescent="0.25">
      <c r="A88" s="49"/>
      <c r="B88" s="154">
        <f t="shared" si="1"/>
        <v>0</v>
      </c>
      <c r="C88" s="154">
        <f t="shared" si="1"/>
        <v>0</v>
      </c>
      <c r="D88" s="59">
        <f t="shared" si="2"/>
        <v>0</v>
      </c>
      <c r="E88" s="8"/>
      <c r="F88" s="8"/>
      <c r="G88" s="8"/>
      <c r="H88" s="96">
        <f t="shared" si="3"/>
        <v>0</v>
      </c>
    </row>
    <row r="89" spans="1:8" x14ac:dyDescent="0.25">
      <c r="A89" s="49"/>
      <c r="B89" s="154">
        <f t="shared" si="1"/>
        <v>0</v>
      </c>
      <c r="C89" s="154">
        <f t="shared" si="1"/>
        <v>0</v>
      </c>
      <c r="D89" s="59">
        <f t="shared" si="2"/>
        <v>0</v>
      </c>
      <c r="E89" s="8"/>
      <c r="F89" s="8"/>
      <c r="G89" s="8"/>
      <c r="H89" s="96">
        <f t="shared" si="3"/>
        <v>0</v>
      </c>
    </row>
    <row r="90" spans="1:8" x14ac:dyDescent="0.25">
      <c r="A90" s="49"/>
      <c r="B90" s="154">
        <f t="shared" si="1"/>
        <v>0</v>
      </c>
      <c r="C90" s="154">
        <f t="shared" si="1"/>
        <v>0</v>
      </c>
      <c r="D90" s="59">
        <f t="shared" si="2"/>
        <v>0</v>
      </c>
      <c r="E90" s="8"/>
      <c r="F90" s="8"/>
      <c r="G90" s="8"/>
      <c r="H90" s="96">
        <f t="shared" si="3"/>
        <v>0</v>
      </c>
    </row>
    <row r="91" spans="1:8" x14ac:dyDescent="0.25">
      <c r="A91" s="49"/>
      <c r="B91" s="154">
        <f t="shared" si="1"/>
        <v>0</v>
      </c>
      <c r="C91" s="154">
        <f t="shared" si="1"/>
        <v>0</v>
      </c>
      <c r="D91" s="59">
        <f t="shared" si="2"/>
        <v>0</v>
      </c>
      <c r="E91" s="8"/>
      <c r="F91" s="8"/>
      <c r="G91" s="8"/>
      <c r="H91" s="96">
        <f t="shared" si="3"/>
        <v>0</v>
      </c>
    </row>
    <row r="92" spans="1:8" x14ac:dyDescent="0.25">
      <c r="A92" s="49"/>
      <c r="B92" s="154">
        <f t="shared" si="1"/>
        <v>0</v>
      </c>
      <c r="C92" s="154">
        <f t="shared" si="1"/>
        <v>0</v>
      </c>
      <c r="D92" s="59">
        <f t="shared" si="2"/>
        <v>0</v>
      </c>
      <c r="E92" s="8"/>
      <c r="F92" s="8"/>
      <c r="G92" s="8"/>
      <c r="H92" s="96">
        <f t="shared" si="3"/>
        <v>0</v>
      </c>
    </row>
    <row r="93" spans="1:8" x14ac:dyDescent="0.25">
      <c r="A93" s="49"/>
      <c r="B93" s="154">
        <f t="shared" si="1"/>
        <v>0</v>
      </c>
      <c r="C93" s="154">
        <f t="shared" si="1"/>
        <v>0</v>
      </c>
      <c r="D93" s="59">
        <f t="shared" si="2"/>
        <v>0</v>
      </c>
      <c r="E93" s="8"/>
      <c r="F93" s="8"/>
      <c r="G93" s="8"/>
      <c r="H93" s="96">
        <f t="shared" si="3"/>
        <v>0</v>
      </c>
    </row>
    <row r="94" spans="1:8" x14ac:dyDescent="0.25">
      <c r="A94" s="49"/>
      <c r="B94" s="154">
        <f t="shared" si="1"/>
        <v>0</v>
      </c>
      <c r="C94" s="154">
        <f t="shared" si="1"/>
        <v>0</v>
      </c>
      <c r="D94" s="59">
        <f t="shared" si="2"/>
        <v>0</v>
      </c>
      <c r="E94" s="8"/>
      <c r="F94" s="8"/>
      <c r="G94" s="8"/>
      <c r="H94" s="96">
        <f t="shared" si="3"/>
        <v>0</v>
      </c>
    </row>
    <row r="95" spans="1:8" x14ac:dyDescent="0.25">
      <c r="A95" s="49"/>
      <c r="B95" s="154">
        <f t="shared" si="1"/>
        <v>0</v>
      </c>
      <c r="C95" s="154">
        <f t="shared" si="1"/>
        <v>0</v>
      </c>
      <c r="D95" s="59">
        <f t="shared" si="2"/>
        <v>0</v>
      </c>
      <c r="E95" s="8"/>
      <c r="F95" s="8"/>
      <c r="G95" s="8"/>
      <c r="H95" s="96">
        <f t="shared" si="3"/>
        <v>0</v>
      </c>
    </row>
    <row r="96" spans="1:8" x14ac:dyDescent="0.25">
      <c r="A96" s="49"/>
      <c r="B96" s="154">
        <f t="shared" si="1"/>
        <v>0</v>
      </c>
      <c r="C96" s="154">
        <f t="shared" si="1"/>
        <v>0</v>
      </c>
      <c r="D96" s="59">
        <f t="shared" si="2"/>
        <v>0</v>
      </c>
      <c r="E96" s="8"/>
      <c r="F96" s="8"/>
      <c r="G96" s="8"/>
      <c r="H96" s="96">
        <f t="shared" si="3"/>
        <v>0</v>
      </c>
    </row>
    <row r="97" spans="1:8" x14ac:dyDescent="0.25">
      <c r="A97" s="49"/>
      <c r="B97" s="154">
        <f t="shared" ref="B97:C112" si="4">B26</f>
        <v>0</v>
      </c>
      <c r="C97" s="154">
        <f t="shared" si="4"/>
        <v>0</v>
      </c>
      <c r="D97" s="59">
        <f t="shared" si="2"/>
        <v>0</v>
      </c>
      <c r="E97" s="8"/>
      <c r="F97" s="8"/>
      <c r="G97" s="8"/>
      <c r="H97" s="96">
        <f t="shared" si="3"/>
        <v>0</v>
      </c>
    </row>
    <row r="98" spans="1:8" x14ac:dyDescent="0.25">
      <c r="A98" s="49"/>
      <c r="B98" s="154">
        <f t="shared" si="4"/>
        <v>0</v>
      </c>
      <c r="C98" s="154">
        <f t="shared" si="4"/>
        <v>0</v>
      </c>
      <c r="D98" s="59">
        <f t="shared" si="2"/>
        <v>0</v>
      </c>
      <c r="E98" s="8"/>
      <c r="F98" s="8"/>
      <c r="G98" s="8"/>
      <c r="H98" s="96">
        <f t="shared" si="3"/>
        <v>0</v>
      </c>
    </row>
    <row r="99" spans="1:8" x14ac:dyDescent="0.25">
      <c r="A99" s="49"/>
      <c r="B99" s="154">
        <f t="shared" si="4"/>
        <v>0</v>
      </c>
      <c r="C99" s="154">
        <f t="shared" si="4"/>
        <v>0</v>
      </c>
      <c r="D99" s="59">
        <f t="shared" si="2"/>
        <v>0</v>
      </c>
      <c r="E99" s="8"/>
      <c r="F99" s="8"/>
      <c r="G99" s="8"/>
      <c r="H99" s="96">
        <f t="shared" si="3"/>
        <v>0</v>
      </c>
    </row>
    <row r="100" spans="1:8" x14ac:dyDescent="0.25">
      <c r="A100" s="49"/>
      <c r="B100" s="154">
        <f t="shared" si="4"/>
        <v>0</v>
      </c>
      <c r="C100" s="154">
        <f t="shared" si="4"/>
        <v>0</v>
      </c>
      <c r="D100" s="59">
        <f t="shared" si="2"/>
        <v>0</v>
      </c>
      <c r="E100" s="8"/>
      <c r="F100" s="8"/>
      <c r="G100" s="8"/>
      <c r="H100" s="96">
        <f t="shared" si="3"/>
        <v>0</v>
      </c>
    </row>
    <row r="101" spans="1:8" x14ac:dyDescent="0.25">
      <c r="A101" s="49"/>
      <c r="B101" s="154">
        <f t="shared" si="4"/>
        <v>0</v>
      </c>
      <c r="C101" s="154">
        <f t="shared" si="4"/>
        <v>0</v>
      </c>
      <c r="D101" s="59">
        <f t="shared" si="2"/>
        <v>0</v>
      </c>
      <c r="E101" s="8"/>
      <c r="F101" s="8"/>
      <c r="G101" s="8"/>
      <c r="H101" s="96">
        <f t="shared" si="3"/>
        <v>0</v>
      </c>
    </row>
    <row r="102" spans="1:8" x14ac:dyDescent="0.25">
      <c r="A102" s="49"/>
      <c r="B102" s="154">
        <f t="shared" si="4"/>
        <v>0</v>
      </c>
      <c r="C102" s="154">
        <f t="shared" si="4"/>
        <v>0</v>
      </c>
      <c r="D102" s="59">
        <f t="shared" si="2"/>
        <v>0</v>
      </c>
      <c r="E102" s="8"/>
      <c r="F102" s="8"/>
      <c r="G102" s="8"/>
      <c r="H102" s="96">
        <f t="shared" si="3"/>
        <v>0</v>
      </c>
    </row>
    <row r="103" spans="1:8" x14ac:dyDescent="0.25">
      <c r="A103" s="49"/>
      <c r="B103" s="154">
        <f t="shared" si="4"/>
        <v>0</v>
      </c>
      <c r="C103" s="154">
        <f t="shared" si="4"/>
        <v>0</v>
      </c>
      <c r="D103" s="59">
        <f t="shared" si="2"/>
        <v>0</v>
      </c>
      <c r="E103" s="8"/>
      <c r="F103" s="8"/>
      <c r="G103" s="8"/>
      <c r="H103" s="96">
        <f t="shared" si="3"/>
        <v>0</v>
      </c>
    </row>
    <row r="104" spans="1:8" x14ac:dyDescent="0.25">
      <c r="A104" s="49"/>
      <c r="B104" s="154">
        <f t="shared" si="4"/>
        <v>0</v>
      </c>
      <c r="C104" s="154">
        <f t="shared" si="4"/>
        <v>0</v>
      </c>
      <c r="D104" s="59">
        <f t="shared" si="2"/>
        <v>0</v>
      </c>
      <c r="E104" s="8"/>
      <c r="F104" s="8"/>
      <c r="G104" s="8"/>
      <c r="H104" s="96">
        <f t="shared" si="3"/>
        <v>0</v>
      </c>
    </row>
    <row r="105" spans="1:8" x14ac:dyDescent="0.25">
      <c r="A105" s="49"/>
      <c r="B105" s="154">
        <f t="shared" si="4"/>
        <v>0</v>
      </c>
      <c r="C105" s="154">
        <f t="shared" si="4"/>
        <v>0</v>
      </c>
      <c r="D105" s="59">
        <f t="shared" si="2"/>
        <v>0</v>
      </c>
      <c r="E105" s="8"/>
      <c r="F105" s="8"/>
      <c r="G105" s="8"/>
      <c r="H105" s="96">
        <f t="shared" si="3"/>
        <v>0</v>
      </c>
    </row>
    <row r="106" spans="1:8" x14ac:dyDescent="0.25">
      <c r="A106" s="49"/>
      <c r="B106" s="154">
        <f t="shared" si="4"/>
        <v>0</v>
      </c>
      <c r="C106" s="154">
        <f t="shared" si="4"/>
        <v>0</v>
      </c>
      <c r="D106" s="59">
        <f t="shared" si="2"/>
        <v>0</v>
      </c>
      <c r="E106" s="8"/>
      <c r="F106" s="8"/>
      <c r="G106" s="8"/>
      <c r="H106" s="96">
        <f t="shared" si="3"/>
        <v>0</v>
      </c>
    </row>
    <row r="107" spans="1:8" x14ac:dyDescent="0.25">
      <c r="A107" s="49"/>
      <c r="B107" s="154">
        <f t="shared" si="4"/>
        <v>0</v>
      </c>
      <c r="C107" s="154">
        <f t="shared" si="4"/>
        <v>0</v>
      </c>
      <c r="D107" s="59">
        <f t="shared" si="2"/>
        <v>0</v>
      </c>
      <c r="E107" s="8"/>
      <c r="F107" s="8"/>
      <c r="G107" s="8"/>
      <c r="H107" s="96">
        <f t="shared" si="3"/>
        <v>0</v>
      </c>
    </row>
    <row r="108" spans="1:8" x14ac:dyDescent="0.25">
      <c r="A108" s="49"/>
      <c r="B108" s="154">
        <f t="shared" si="4"/>
        <v>0</v>
      </c>
      <c r="C108" s="154">
        <f t="shared" si="4"/>
        <v>0</v>
      </c>
      <c r="D108" s="59">
        <f t="shared" si="2"/>
        <v>0</v>
      </c>
      <c r="E108" s="8"/>
      <c r="F108" s="8"/>
      <c r="G108" s="8"/>
      <c r="H108" s="96">
        <f t="shared" si="3"/>
        <v>0</v>
      </c>
    </row>
    <row r="109" spans="1:8" x14ac:dyDescent="0.25">
      <c r="A109" s="49"/>
      <c r="B109" s="154">
        <f t="shared" si="4"/>
        <v>0</v>
      </c>
      <c r="C109" s="154">
        <f t="shared" si="4"/>
        <v>0</v>
      </c>
      <c r="D109" s="59">
        <f t="shared" si="2"/>
        <v>0</v>
      </c>
      <c r="E109" s="8"/>
      <c r="F109" s="8"/>
      <c r="G109" s="8"/>
      <c r="H109" s="96">
        <f t="shared" si="3"/>
        <v>0</v>
      </c>
    </row>
    <row r="110" spans="1:8" x14ac:dyDescent="0.25">
      <c r="A110" s="49"/>
      <c r="B110" s="154">
        <f t="shared" si="4"/>
        <v>0</v>
      </c>
      <c r="C110" s="154">
        <f t="shared" si="4"/>
        <v>0</v>
      </c>
      <c r="D110" s="59">
        <f t="shared" si="2"/>
        <v>0</v>
      </c>
      <c r="E110" s="8"/>
      <c r="F110" s="8"/>
      <c r="G110" s="8"/>
      <c r="H110" s="96">
        <f t="shared" si="3"/>
        <v>0</v>
      </c>
    </row>
    <row r="111" spans="1:8" x14ac:dyDescent="0.25">
      <c r="A111" s="49"/>
      <c r="B111" s="154">
        <f t="shared" si="4"/>
        <v>0</v>
      </c>
      <c r="C111" s="154">
        <f t="shared" si="4"/>
        <v>0</v>
      </c>
      <c r="D111" s="59">
        <f t="shared" si="2"/>
        <v>0</v>
      </c>
      <c r="E111" s="8"/>
      <c r="F111" s="8"/>
      <c r="G111" s="8"/>
      <c r="H111" s="96">
        <f t="shared" si="3"/>
        <v>0</v>
      </c>
    </row>
    <row r="112" spans="1:8" x14ac:dyDescent="0.25">
      <c r="A112" s="49"/>
      <c r="B112" s="154">
        <f t="shared" si="4"/>
        <v>0</v>
      </c>
      <c r="C112" s="154">
        <f t="shared" si="4"/>
        <v>0</v>
      </c>
      <c r="D112" s="59">
        <f t="shared" si="2"/>
        <v>0</v>
      </c>
      <c r="E112" s="8"/>
      <c r="F112" s="8"/>
      <c r="G112" s="8"/>
      <c r="H112" s="96">
        <f t="shared" si="3"/>
        <v>0</v>
      </c>
    </row>
    <row r="113" spans="1:8" x14ac:dyDescent="0.25">
      <c r="A113" s="49"/>
      <c r="B113" s="154">
        <f t="shared" ref="B113:C128" si="5">B42</f>
        <v>0</v>
      </c>
      <c r="C113" s="154">
        <f t="shared" si="5"/>
        <v>0</v>
      </c>
      <c r="D113" s="59">
        <f t="shared" si="2"/>
        <v>0</v>
      </c>
      <c r="E113" s="8"/>
      <c r="F113" s="8"/>
      <c r="G113" s="8"/>
      <c r="H113" s="96">
        <f t="shared" si="3"/>
        <v>0</v>
      </c>
    </row>
    <row r="114" spans="1:8" x14ac:dyDescent="0.25">
      <c r="A114" s="49"/>
      <c r="B114" s="154">
        <f t="shared" si="5"/>
        <v>0</v>
      </c>
      <c r="C114" s="154">
        <f t="shared" si="5"/>
        <v>0</v>
      </c>
      <c r="D114" s="59">
        <f t="shared" si="2"/>
        <v>0</v>
      </c>
      <c r="E114" s="8"/>
      <c r="F114" s="8"/>
      <c r="G114" s="8"/>
      <c r="H114" s="96">
        <f t="shared" si="3"/>
        <v>0</v>
      </c>
    </row>
    <row r="115" spans="1:8" x14ac:dyDescent="0.25">
      <c r="A115" s="49"/>
      <c r="B115" s="154">
        <f t="shared" si="5"/>
        <v>0</v>
      </c>
      <c r="C115" s="154">
        <f t="shared" si="5"/>
        <v>0</v>
      </c>
      <c r="D115" s="59">
        <f t="shared" si="2"/>
        <v>0</v>
      </c>
      <c r="E115" s="8"/>
      <c r="F115" s="8"/>
      <c r="G115" s="8"/>
      <c r="H115" s="96">
        <f t="shared" si="3"/>
        <v>0</v>
      </c>
    </row>
    <row r="116" spans="1:8" x14ac:dyDescent="0.25">
      <c r="A116" s="49"/>
      <c r="B116" s="154">
        <f t="shared" si="5"/>
        <v>0</v>
      </c>
      <c r="C116" s="154">
        <f t="shared" si="5"/>
        <v>0</v>
      </c>
      <c r="D116" s="59">
        <f t="shared" si="2"/>
        <v>0</v>
      </c>
      <c r="E116" s="8"/>
      <c r="F116" s="8"/>
      <c r="G116" s="8"/>
      <c r="H116" s="96">
        <f t="shared" si="3"/>
        <v>0</v>
      </c>
    </row>
    <row r="117" spans="1:8" x14ac:dyDescent="0.25">
      <c r="A117" s="49"/>
      <c r="B117" s="154">
        <f t="shared" si="5"/>
        <v>0</v>
      </c>
      <c r="C117" s="154">
        <f t="shared" si="5"/>
        <v>0</v>
      </c>
      <c r="D117" s="59">
        <f t="shared" si="2"/>
        <v>0</v>
      </c>
      <c r="E117" s="8"/>
      <c r="F117" s="8"/>
      <c r="G117" s="8"/>
      <c r="H117" s="96">
        <f t="shared" si="3"/>
        <v>0</v>
      </c>
    </row>
    <row r="118" spans="1:8" x14ac:dyDescent="0.25">
      <c r="A118" s="49"/>
      <c r="B118" s="154">
        <f t="shared" si="5"/>
        <v>0</v>
      </c>
      <c r="C118" s="154">
        <f t="shared" si="5"/>
        <v>0</v>
      </c>
      <c r="D118" s="59">
        <f t="shared" si="2"/>
        <v>0</v>
      </c>
      <c r="E118" s="8"/>
      <c r="F118" s="8"/>
      <c r="G118" s="8"/>
      <c r="H118" s="96">
        <f t="shared" si="3"/>
        <v>0</v>
      </c>
    </row>
    <row r="119" spans="1:8" x14ac:dyDescent="0.25">
      <c r="A119" s="49"/>
      <c r="B119" s="154">
        <f t="shared" si="5"/>
        <v>0</v>
      </c>
      <c r="C119" s="154">
        <f t="shared" si="5"/>
        <v>0</v>
      </c>
      <c r="D119" s="59">
        <f t="shared" si="2"/>
        <v>0</v>
      </c>
      <c r="E119" s="8"/>
      <c r="F119" s="8"/>
      <c r="G119" s="8"/>
      <c r="H119" s="96">
        <f t="shared" si="3"/>
        <v>0</v>
      </c>
    </row>
    <row r="120" spans="1:8" x14ac:dyDescent="0.25">
      <c r="A120" s="49"/>
      <c r="B120" s="154">
        <f t="shared" si="5"/>
        <v>0</v>
      </c>
      <c r="C120" s="154">
        <f t="shared" si="5"/>
        <v>0</v>
      </c>
      <c r="D120" s="59">
        <f t="shared" si="2"/>
        <v>0</v>
      </c>
      <c r="E120" s="8"/>
      <c r="F120" s="8"/>
      <c r="G120" s="8"/>
      <c r="H120" s="96">
        <f t="shared" si="3"/>
        <v>0</v>
      </c>
    </row>
    <row r="121" spans="1:8" x14ac:dyDescent="0.25">
      <c r="A121" s="49"/>
      <c r="B121" s="154">
        <f t="shared" si="5"/>
        <v>0</v>
      </c>
      <c r="C121" s="154">
        <f t="shared" si="5"/>
        <v>0</v>
      </c>
      <c r="D121" s="59">
        <f t="shared" si="2"/>
        <v>0</v>
      </c>
      <c r="E121" s="8"/>
      <c r="F121" s="8"/>
      <c r="G121" s="8"/>
      <c r="H121" s="96">
        <f t="shared" si="3"/>
        <v>0</v>
      </c>
    </row>
    <row r="122" spans="1:8" x14ac:dyDescent="0.25">
      <c r="A122" s="49"/>
      <c r="B122" s="154">
        <f t="shared" si="5"/>
        <v>0</v>
      </c>
      <c r="C122" s="154">
        <f t="shared" si="5"/>
        <v>0</v>
      </c>
      <c r="D122" s="59">
        <f t="shared" si="2"/>
        <v>0</v>
      </c>
      <c r="E122" s="8"/>
      <c r="F122" s="8"/>
      <c r="G122" s="8"/>
      <c r="H122" s="96">
        <f t="shared" si="3"/>
        <v>0</v>
      </c>
    </row>
    <row r="123" spans="1:8" x14ac:dyDescent="0.25">
      <c r="A123" s="49"/>
      <c r="B123" s="154">
        <f t="shared" si="5"/>
        <v>0</v>
      </c>
      <c r="C123" s="154">
        <f t="shared" si="5"/>
        <v>0</v>
      </c>
      <c r="D123" s="59">
        <f t="shared" si="2"/>
        <v>0</v>
      </c>
      <c r="E123" s="8"/>
      <c r="F123" s="8"/>
      <c r="G123" s="8"/>
      <c r="H123" s="96">
        <f t="shared" si="3"/>
        <v>0</v>
      </c>
    </row>
    <row r="124" spans="1:8" x14ac:dyDescent="0.25">
      <c r="A124" s="49"/>
      <c r="B124" s="154">
        <f t="shared" si="5"/>
        <v>0</v>
      </c>
      <c r="C124" s="154">
        <f t="shared" si="5"/>
        <v>0</v>
      </c>
      <c r="D124" s="59">
        <f t="shared" si="2"/>
        <v>0</v>
      </c>
      <c r="E124" s="8"/>
      <c r="F124" s="8"/>
      <c r="G124" s="8"/>
      <c r="H124" s="96">
        <f t="shared" si="3"/>
        <v>0</v>
      </c>
    </row>
    <row r="125" spans="1:8" x14ac:dyDescent="0.25">
      <c r="A125" s="49"/>
      <c r="B125" s="154">
        <f t="shared" si="5"/>
        <v>0</v>
      </c>
      <c r="C125" s="154">
        <f t="shared" si="5"/>
        <v>0</v>
      </c>
      <c r="D125" s="59">
        <f t="shared" si="2"/>
        <v>0</v>
      </c>
      <c r="E125" s="8"/>
      <c r="F125" s="8"/>
      <c r="G125" s="8"/>
      <c r="H125" s="96">
        <f t="shared" si="3"/>
        <v>0</v>
      </c>
    </row>
    <row r="126" spans="1:8" x14ac:dyDescent="0.25">
      <c r="A126" s="49"/>
      <c r="B126" s="154">
        <f t="shared" si="5"/>
        <v>0</v>
      </c>
      <c r="C126" s="154">
        <f t="shared" si="5"/>
        <v>0</v>
      </c>
      <c r="D126" s="59">
        <f t="shared" si="2"/>
        <v>0</v>
      </c>
      <c r="E126" s="8"/>
      <c r="F126" s="8"/>
      <c r="G126" s="8"/>
      <c r="H126" s="96">
        <f t="shared" si="3"/>
        <v>0</v>
      </c>
    </row>
    <row r="127" spans="1:8" x14ac:dyDescent="0.25">
      <c r="A127" s="49"/>
      <c r="B127" s="154">
        <f t="shared" si="5"/>
        <v>0</v>
      </c>
      <c r="C127" s="154">
        <f t="shared" si="5"/>
        <v>0</v>
      </c>
      <c r="D127" s="59">
        <f t="shared" si="2"/>
        <v>0</v>
      </c>
      <c r="E127" s="8"/>
      <c r="F127" s="8"/>
      <c r="G127" s="8"/>
      <c r="H127" s="96">
        <f t="shared" si="3"/>
        <v>0</v>
      </c>
    </row>
    <row r="128" spans="1:8" x14ac:dyDescent="0.25">
      <c r="A128" s="49"/>
      <c r="B128" s="154">
        <f t="shared" si="5"/>
        <v>0</v>
      </c>
      <c r="C128" s="154">
        <f t="shared" si="5"/>
        <v>0</v>
      </c>
      <c r="D128" s="59">
        <f t="shared" si="2"/>
        <v>0</v>
      </c>
      <c r="E128" s="8"/>
      <c r="F128" s="8"/>
      <c r="G128" s="8"/>
      <c r="H128" s="96">
        <f t="shared" si="3"/>
        <v>0</v>
      </c>
    </row>
    <row r="129" spans="1:9" x14ac:dyDescent="0.25">
      <c r="A129" s="49"/>
      <c r="B129" s="154">
        <f t="shared" ref="B129:C141" si="6">B58</f>
        <v>0</v>
      </c>
      <c r="C129" s="154">
        <f t="shared" si="6"/>
        <v>0</v>
      </c>
      <c r="D129" s="59">
        <f t="shared" si="2"/>
        <v>0</v>
      </c>
      <c r="E129" s="8"/>
      <c r="F129" s="8"/>
      <c r="G129" s="8"/>
      <c r="H129" s="96">
        <f t="shared" si="3"/>
        <v>0</v>
      </c>
    </row>
    <row r="130" spans="1:9" x14ac:dyDescent="0.25">
      <c r="A130" s="49"/>
      <c r="B130" s="154">
        <f t="shared" si="6"/>
        <v>0</v>
      </c>
      <c r="C130" s="154">
        <f t="shared" si="6"/>
        <v>0</v>
      </c>
      <c r="D130" s="59">
        <f t="shared" si="2"/>
        <v>0</v>
      </c>
      <c r="E130" s="8"/>
      <c r="F130" s="8"/>
      <c r="G130" s="8"/>
      <c r="H130" s="96">
        <f t="shared" si="3"/>
        <v>0</v>
      </c>
    </row>
    <row r="131" spans="1:9" x14ac:dyDescent="0.25">
      <c r="A131" s="49"/>
      <c r="B131" s="154">
        <f t="shared" si="6"/>
        <v>0</v>
      </c>
      <c r="C131" s="154">
        <f t="shared" si="6"/>
        <v>0</v>
      </c>
      <c r="D131" s="59">
        <f t="shared" si="2"/>
        <v>0</v>
      </c>
      <c r="E131" s="8"/>
      <c r="F131" s="8"/>
      <c r="G131" s="8"/>
      <c r="H131" s="96">
        <f t="shared" si="3"/>
        <v>0</v>
      </c>
    </row>
    <row r="132" spans="1:9" x14ac:dyDescent="0.25">
      <c r="A132" s="49"/>
      <c r="B132" s="154">
        <f t="shared" si="6"/>
        <v>0</v>
      </c>
      <c r="C132" s="154">
        <f t="shared" si="6"/>
        <v>0</v>
      </c>
      <c r="D132" s="59">
        <f t="shared" si="2"/>
        <v>0</v>
      </c>
      <c r="E132" s="8"/>
      <c r="F132" s="8"/>
      <c r="G132" s="8"/>
      <c r="H132" s="96">
        <f t="shared" si="3"/>
        <v>0</v>
      </c>
    </row>
    <row r="133" spans="1:9" x14ac:dyDescent="0.25">
      <c r="A133" s="49"/>
      <c r="B133" s="154">
        <f t="shared" si="6"/>
        <v>0</v>
      </c>
      <c r="C133" s="154">
        <f t="shared" si="6"/>
        <v>0</v>
      </c>
      <c r="D133" s="59">
        <f t="shared" si="2"/>
        <v>0</v>
      </c>
      <c r="E133" s="8"/>
      <c r="F133" s="8"/>
      <c r="G133" s="8"/>
      <c r="H133" s="96">
        <f t="shared" si="3"/>
        <v>0</v>
      </c>
    </row>
    <row r="134" spans="1:9" x14ac:dyDescent="0.25">
      <c r="A134" s="49"/>
      <c r="B134" s="154">
        <f t="shared" si="6"/>
        <v>0</v>
      </c>
      <c r="C134" s="154">
        <f t="shared" si="6"/>
        <v>0</v>
      </c>
      <c r="D134" s="59">
        <f t="shared" si="2"/>
        <v>0</v>
      </c>
      <c r="E134" s="8"/>
      <c r="F134" s="8"/>
      <c r="G134" s="8"/>
      <c r="H134" s="96">
        <f t="shared" si="3"/>
        <v>0</v>
      </c>
    </row>
    <row r="135" spans="1:9" x14ac:dyDescent="0.25">
      <c r="A135" s="49"/>
      <c r="B135" s="154">
        <f t="shared" si="6"/>
        <v>0</v>
      </c>
      <c r="C135" s="154">
        <f t="shared" si="6"/>
        <v>0</v>
      </c>
      <c r="D135" s="59">
        <f t="shared" si="2"/>
        <v>0</v>
      </c>
      <c r="E135" s="8"/>
      <c r="F135" s="8"/>
      <c r="G135" s="8"/>
      <c r="H135" s="96">
        <f t="shared" si="3"/>
        <v>0</v>
      </c>
    </row>
    <row r="136" spans="1:9" x14ac:dyDescent="0.25">
      <c r="A136" s="49"/>
      <c r="B136" s="154">
        <f t="shared" si="6"/>
        <v>0</v>
      </c>
      <c r="C136" s="154">
        <f t="shared" si="6"/>
        <v>0</v>
      </c>
      <c r="D136" s="59">
        <f t="shared" si="2"/>
        <v>0</v>
      </c>
      <c r="E136" s="8"/>
      <c r="F136" s="8"/>
      <c r="G136" s="8"/>
      <c r="H136" s="96">
        <f t="shared" si="3"/>
        <v>0</v>
      </c>
    </row>
    <row r="137" spans="1:9" x14ac:dyDescent="0.25">
      <c r="A137" s="49"/>
      <c r="B137" s="154">
        <f t="shared" si="6"/>
        <v>0</v>
      </c>
      <c r="C137" s="154">
        <f t="shared" si="6"/>
        <v>0</v>
      </c>
      <c r="D137" s="59">
        <f t="shared" si="2"/>
        <v>0</v>
      </c>
      <c r="E137" s="8"/>
      <c r="F137" s="8"/>
      <c r="G137" s="8"/>
      <c r="H137" s="96">
        <f t="shared" si="3"/>
        <v>0</v>
      </c>
    </row>
    <row r="138" spans="1:9" x14ac:dyDescent="0.25">
      <c r="A138" s="49"/>
      <c r="B138" s="154">
        <f t="shared" si="6"/>
        <v>0</v>
      </c>
      <c r="C138" s="154">
        <f t="shared" si="6"/>
        <v>0</v>
      </c>
      <c r="D138" s="59">
        <f t="shared" si="2"/>
        <v>0</v>
      </c>
      <c r="E138" s="8"/>
      <c r="F138" s="8"/>
      <c r="G138" s="8"/>
      <c r="H138" s="96">
        <f t="shared" si="3"/>
        <v>0</v>
      </c>
    </row>
    <row r="139" spans="1:9" x14ac:dyDescent="0.25">
      <c r="A139" s="49"/>
      <c r="B139" s="154">
        <f t="shared" si="6"/>
        <v>0</v>
      </c>
      <c r="C139" s="154">
        <f t="shared" si="6"/>
        <v>0</v>
      </c>
      <c r="D139" s="59">
        <f t="shared" si="2"/>
        <v>0</v>
      </c>
      <c r="E139" s="8"/>
      <c r="F139" s="8"/>
      <c r="G139" s="8"/>
      <c r="H139" s="96">
        <f t="shared" si="3"/>
        <v>0</v>
      </c>
    </row>
    <row r="140" spans="1:9" x14ac:dyDescent="0.25">
      <c r="A140" s="49"/>
      <c r="B140" s="154">
        <f t="shared" si="6"/>
        <v>0</v>
      </c>
      <c r="C140" s="154">
        <f t="shared" si="6"/>
        <v>0</v>
      </c>
      <c r="D140" s="59">
        <f t="shared" si="2"/>
        <v>0</v>
      </c>
      <c r="E140" s="8"/>
      <c r="F140" s="8"/>
      <c r="G140" s="8"/>
      <c r="H140" s="96">
        <f t="shared" si="3"/>
        <v>0</v>
      </c>
    </row>
    <row r="141" spans="1:9" x14ac:dyDescent="0.25">
      <c r="A141" s="49"/>
      <c r="B141" s="154">
        <f t="shared" si="6"/>
        <v>0</v>
      </c>
      <c r="C141" s="154">
        <f t="shared" si="6"/>
        <v>0</v>
      </c>
      <c r="D141" s="59">
        <f t="shared" si="2"/>
        <v>0</v>
      </c>
      <c r="E141" s="8"/>
      <c r="F141" s="8"/>
      <c r="G141" s="8"/>
      <c r="H141" s="96">
        <f t="shared" si="3"/>
        <v>0</v>
      </c>
    </row>
    <row r="142" spans="1:9" x14ac:dyDescent="0.25">
      <c r="A142" s="49"/>
      <c r="B142" s="27"/>
      <c r="C142" s="27"/>
      <c r="D142" s="27"/>
      <c r="E142" s="27"/>
      <c r="F142" s="60"/>
      <c r="G142" s="147" t="s">
        <v>71</v>
      </c>
      <c r="H142" s="86">
        <f>SUM(H80:H141)</f>
        <v>27888.5</v>
      </c>
    </row>
    <row r="143" spans="1:9" x14ac:dyDescent="0.25">
      <c r="A143" s="49"/>
      <c r="B143" s="27"/>
      <c r="C143" s="27"/>
      <c r="D143" s="27"/>
      <c r="E143" s="27"/>
      <c r="F143" s="27"/>
      <c r="G143" s="60"/>
      <c r="H143" s="27"/>
      <c r="I143" s="60"/>
    </row>
    <row r="144" spans="1:9" x14ac:dyDescent="0.25">
      <c r="A144" s="49"/>
      <c r="B144" s="27"/>
      <c r="C144" s="27"/>
      <c r="D144" s="27"/>
      <c r="E144" s="27"/>
      <c r="F144" s="27"/>
      <c r="G144" s="27"/>
      <c r="H144" s="27"/>
      <c r="I144" s="27"/>
    </row>
    <row r="145" spans="1:9" x14ac:dyDescent="0.25">
      <c r="A145" s="92">
        <f>ROUND(E154,0)</f>
        <v>7500</v>
      </c>
      <c r="B145" s="237" t="s">
        <v>79</v>
      </c>
      <c r="C145" s="237"/>
      <c r="D145" s="61"/>
      <c r="E145" s="27"/>
      <c r="F145" s="27"/>
      <c r="G145" s="27"/>
      <c r="H145" s="27"/>
      <c r="I145" s="27"/>
    </row>
    <row r="146" spans="1:9" x14ac:dyDescent="0.25">
      <c r="A146" s="238" t="s">
        <v>61</v>
      </c>
      <c r="B146" s="238"/>
      <c r="C146" s="62"/>
      <c r="D146" s="62"/>
      <c r="E146" s="62"/>
      <c r="F146" s="62"/>
      <c r="G146" s="62"/>
      <c r="H146" s="62"/>
      <c r="I146" s="62"/>
    </row>
    <row r="147" spans="1:9" x14ac:dyDescent="0.25">
      <c r="A147" s="49"/>
      <c r="B147" s="235" t="s">
        <v>80</v>
      </c>
      <c r="C147" s="235"/>
      <c r="D147" s="50" t="s">
        <v>63</v>
      </c>
      <c r="E147" s="153" t="s">
        <v>81</v>
      </c>
    </row>
    <row r="148" spans="1:9" x14ac:dyDescent="0.25">
      <c r="A148" s="49"/>
      <c r="B148" s="236" t="str">
        <f>C157</f>
        <v>Organization Name - Staff Name</v>
      </c>
      <c r="C148" s="236"/>
      <c r="D148" s="63" t="str">
        <f>C158</f>
        <v xml:space="preserve">Director of Healthcare Systems </v>
      </c>
      <c r="E148" s="99">
        <f>H161</f>
        <v>7500</v>
      </c>
    </row>
    <row r="149" spans="1:9" x14ac:dyDescent="0.25">
      <c r="A149" s="49"/>
      <c r="B149" s="236">
        <f>C164</f>
        <v>0</v>
      </c>
      <c r="C149" s="236"/>
      <c r="D149" s="148">
        <f>C165</f>
        <v>0</v>
      </c>
      <c r="E149" s="99">
        <f>H168</f>
        <v>0</v>
      </c>
    </row>
    <row r="150" spans="1:9" x14ac:dyDescent="0.25">
      <c r="A150" s="49"/>
      <c r="B150" s="176">
        <f>C171</f>
        <v>0</v>
      </c>
      <c r="C150" s="177"/>
      <c r="D150" s="148">
        <f>C172</f>
        <v>0</v>
      </c>
      <c r="E150" s="99">
        <f>H175</f>
        <v>0</v>
      </c>
    </row>
    <row r="151" spans="1:9" x14ac:dyDescent="0.25">
      <c r="A151" s="49"/>
      <c r="B151" s="176">
        <f>C177</f>
        <v>0</v>
      </c>
      <c r="C151" s="177"/>
      <c r="D151" s="148">
        <f>C178</f>
        <v>0</v>
      </c>
      <c r="E151" s="99">
        <f>H181</f>
        <v>0</v>
      </c>
    </row>
    <row r="152" spans="1:9" x14ac:dyDescent="0.25">
      <c r="A152" s="49"/>
      <c r="B152" s="176">
        <f>C183</f>
        <v>0</v>
      </c>
      <c r="C152" s="177"/>
      <c r="D152" s="148">
        <f>C184</f>
        <v>0</v>
      </c>
      <c r="E152" s="99">
        <f>H187</f>
        <v>0</v>
      </c>
    </row>
    <row r="153" spans="1:9" x14ac:dyDescent="0.25">
      <c r="A153" s="49"/>
      <c r="B153" s="236">
        <f>C189</f>
        <v>0</v>
      </c>
      <c r="C153" s="236"/>
      <c r="D153" s="148">
        <f>C190</f>
        <v>0</v>
      </c>
      <c r="E153" s="99">
        <f>H193</f>
        <v>0</v>
      </c>
    </row>
    <row r="154" spans="1:9" x14ac:dyDescent="0.25">
      <c r="A154" s="49"/>
      <c r="B154" s="27"/>
      <c r="C154" s="64"/>
      <c r="D154" s="147" t="s">
        <v>82</v>
      </c>
      <c r="E154" s="100">
        <f>SUM(E148:E153)</f>
        <v>7500</v>
      </c>
      <c r="F154" s="34"/>
    </row>
    <row r="155" spans="1:9" x14ac:dyDescent="0.25">
      <c r="A155" s="49"/>
      <c r="B155" s="27"/>
      <c r="C155" s="64"/>
      <c r="D155" s="64"/>
      <c r="E155" s="27"/>
      <c r="F155" s="27"/>
      <c r="G155" s="27"/>
      <c r="H155" s="27"/>
      <c r="I155" s="27"/>
    </row>
    <row r="156" spans="1:9" x14ac:dyDescent="0.25">
      <c r="A156" s="49"/>
      <c r="B156" s="27"/>
      <c r="C156" s="27"/>
      <c r="D156" s="27"/>
      <c r="E156" s="27"/>
      <c r="F156" s="27"/>
      <c r="G156" s="27"/>
      <c r="H156" s="27"/>
      <c r="I156" s="27"/>
    </row>
    <row r="157" spans="1:9" x14ac:dyDescent="0.25">
      <c r="A157" s="49"/>
      <c r="B157" s="65" t="s">
        <v>80</v>
      </c>
      <c r="C157" s="229" t="s">
        <v>83</v>
      </c>
      <c r="D157" s="230"/>
      <c r="E157" s="230"/>
      <c r="F157" s="231"/>
      <c r="G157" s="66" t="s">
        <v>84</v>
      </c>
      <c r="H157" s="11">
        <v>125</v>
      </c>
      <c r="I157" s="67"/>
    </row>
    <row r="158" spans="1:9" x14ac:dyDescent="0.25">
      <c r="A158" s="49"/>
      <c r="B158" s="65" t="s">
        <v>63</v>
      </c>
      <c r="C158" s="229" t="s">
        <v>85</v>
      </c>
      <c r="D158" s="230"/>
      <c r="E158" s="230"/>
      <c r="F158" s="231"/>
      <c r="G158" s="66" t="s">
        <v>86</v>
      </c>
      <c r="H158" s="9">
        <v>5</v>
      </c>
      <c r="I158" s="68"/>
    </row>
    <row r="159" spans="1:9" ht="45" x14ac:dyDescent="0.25">
      <c r="A159" s="49"/>
      <c r="B159" s="65" t="s">
        <v>87</v>
      </c>
      <c r="C159" s="229" t="s">
        <v>88</v>
      </c>
      <c r="D159" s="230"/>
      <c r="E159" s="230"/>
      <c r="F159" s="231"/>
      <c r="G159" s="69" t="s">
        <v>89</v>
      </c>
      <c r="H159" s="9">
        <v>12</v>
      </c>
      <c r="I159" s="90"/>
    </row>
    <row r="160" spans="1:9" x14ac:dyDescent="0.25">
      <c r="A160" s="49"/>
      <c r="B160" s="70" t="s">
        <v>90</v>
      </c>
      <c r="C160" s="229" t="s">
        <v>91</v>
      </c>
      <c r="D160" s="230"/>
      <c r="E160" s="230"/>
      <c r="F160" s="231"/>
      <c r="G160" s="147" t="s">
        <v>92</v>
      </c>
      <c r="H160" s="10">
        <v>0</v>
      </c>
      <c r="I160" s="71"/>
    </row>
    <row r="161" spans="1:9" ht="39" customHeight="1" x14ac:dyDescent="0.25">
      <c r="A161" s="49"/>
      <c r="B161" s="70" t="s">
        <v>93</v>
      </c>
      <c r="C161" s="229" t="s">
        <v>94</v>
      </c>
      <c r="D161" s="230"/>
      <c r="E161" s="230"/>
      <c r="F161" s="231"/>
      <c r="G161" s="147" t="s">
        <v>95</v>
      </c>
      <c r="H161" s="72">
        <f>(H157*H158*H159)+H160</f>
        <v>7500</v>
      </c>
      <c r="I161" s="71"/>
    </row>
    <row r="162" spans="1:9" x14ac:dyDescent="0.25">
      <c r="A162" s="49"/>
      <c r="B162" s="27"/>
      <c r="C162" s="73"/>
      <c r="D162" s="73"/>
      <c r="E162" s="73"/>
      <c r="F162" s="73"/>
      <c r="G162" s="74"/>
      <c r="H162" s="27"/>
      <c r="I162" s="27"/>
    </row>
    <row r="163" spans="1:9" x14ac:dyDescent="0.25">
      <c r="A163" s="49"/>
      <c r="B163" s="27"/>
      <c r="C163" s="73"/>
      <c r="D163" s="73"/>
      <c r="E163" s="73"/>
      <c r="F163" s="73"/>
      <c r="G163" s="74"/>
      <c r="H163" s="27"/>
      <c r="I163" s="27"/>
    </row>
    <row r="164" spans="1:9" x14ac:dyDescent="0.25">
      <c r="A164" s="49"/>
      <c r="B164" s="65" t="s">
        <v>80</v>
      </c>
      <c r="C164" s="232"/>
      <c r="D164" s="233"/>
      <c r="E164" s="233"/>
      <c r="F164" s="234"/>
      <c r="G164" s="66" t="s">
        <v>84</v>
      </c>
      <c r="H164" s="11">
        <v>0</v>
      </c>
    </row>
    <row r="165" spans="1:9" x14ac:dyDescent="0.25">
      <c r="A165" s="49"/>
      <c r="B165" s="65" t="s">
        <v>63</v>
      </c>
      <c r="C165" s="232"/>
      <c r="D165" s="233"/>
      <c r="E165" s="233"/>
      <c r="F165" s="234"/>
      <c r="G165" s="66" t="s">
        <v>86</v>
      </c>
      <c r="H165" s="9"/>
    </row>
    <row r="166" spans="1:9" ht="45" x14ac:dyDescent="0.25">
      <c r="A166" s="49"/>
      <c r="B166" s="65" t="s">
        <v>87</v>
      </c>
      <c r="C166" s="232"/>
      <c r="D166" s="233"/>
      <c r="E166" s="233"/>
      <c r="F166" s="234"/>
      <c r="G166" s="69" t="s">
        <v>89</v>
      </c>
      <c r="H166" s="9"/>
    </row>
    <row r="167" spans="1:9" x14ac:dyDescent="0.25">
      <c r="A167" s="49"/>
      <c r="B167" s="70" t="s">
        <v>90</v>
      </c>
      <c r="C167" s="232"/>
      <c r="D167" s="233"/>
      <c r="E167" s="233"/>
      <c r="F167" s="234"/>
      <c r="G167" s="147" t="s">
        <v>92</v>
      </c>
      <c r="H167" s="10">
        <v>0</v>
      </c>
    </row>
    <row r="168" spans="1:9" ht="46.5" customHeight="1" x14ac:dyDescent="0.25">
      <c r="A168" s="49"/>
      <c r="B168" s="70" t="s">
        <v>93</v>
      </c>
      <c r="C168" s="232"/>
      <c r="D168" s="233"/>
      <c r="E168" s="233"/>
      <c r="F168" s="234"/>
      <c r="G168" s="147" t="s">
        <v>95</v>
      </c>
      <c r="H168" s="72">
        <f>(H164*H165*H166)+H167</f>
        <v>0</v>
      </c>
    </row>
    <row r="169" spans="1:9" x14ac:dyDescent="0.25">
      <c r="A169" s="49"/>
    </row>
    <row r="170" spans="1:9" x14ac:dyDescent="0.25">
      <c r="A170" s="49"/>
    </row>
    <row r="171" spans="1:9" x14ac:dyDescent="0.25">
      <c r="A171" s="49"/>
      <c r="B171" s="65" t="s">
        <v>80</v>
      </c>
      <c r="C171" s="232"/>
      <c r="D171" s="233"/>
      <c r="E171" s="233"/>
      <c r="F171" s="234"/>
      <c r="G171" s="66" t="s">
        <v>84</v>
      </c>
      <c r="H171" s="11">
        <v>0</v>
      </c>
    </row>
    <row r="172" spans="1:9" x14ac:dyDescent="0.25">
      <c r="A172" s="49"/>
      <c r="B172" s="65" t="s">
        <v>63</v>
      </c>
      <c r="C172" s="232"/>
      <c r="D172" s="233"/>
      <c r="E172" s="233"/>
      <c r="F172" s="234"/>
      <c r="G172" s="66" t="s">
        <v>86</v>
      </c>
      <c r="H172" s="9"/>
    </row>
    <row r="173" spans="1:9" ht="45" x14ac:dyDescent="0.25">
      <c r="A173" s="49"/>
      <c r="B173" s="65" t="s">
        <v>87</v>
      </c>
      <c r="C173" s="232"/>
      <c r="D173" s="233"/>
      <c r="E173" s="233"/>
      <c r="F173" s="234"/>
      <c r="G173" s="69" t="s">
        <v>89</v>
      </c>
      <c r="H173" s="9"/>
    </row>
    <row r="174" spans="1:9" x14ac:dyDescent="0.25">
      <c r="A174" s="49"/>
      <c r="B174" s="70" t="s">
        <v>90</v>
      </c>
      <c r="C174" s="232"/>
      <c r="D174" s="233"/>
      <c r="E174" s="233"/>
      <c r="F174" s="234"/>
      <c r="G174" s="147" t="s">
        <v>92</v>
      </c>
      <c r="H174" s="10">
        <v>0</v>
      </c>
    </row>
    <row r="175" spans="1:9" ht="43.5" customHeight="1" x14ac:dyDescent="0.25">
      <c r="A175" s="49"/>
      <c r="B175" s="70" t="s">
        <v>93</v>
      </c>
      <c r="C175" s="232"/>
      <c r="D175" s="233"/>
      <c r="E175" s="233"/>
      <c r="F175" s="234"/>
      <c r="G175" s="147" t="s">
        <v>95</v>
      </c>
      <c r="H175" s="72">
        <f>(H171*H172*H173)+H174</f>
        <v>0</v>
      </c>
    </row>
    <row r="176" spans="1:9" x14ac:dyDescent="0.25">
      <c r="A176" s="49"/>
    </row>
    <row r="177" spans="1:9" x14ac:dyDescent="0.25">
      <c r="A177" s="49"/>
      <c r="B177" s="65" t="s">
        <v>80</v>
      </c>
      <c r="C177" s="232"/>
      <c r="D177" s="233"/>
      <c r="E177" s="233"/>
      <c r="F177" s="234"/>
      <c r="G177" s="66" t="s">
        <v>84</v>
      </c>
      <c r="H177" s="11">
        <v>0</v>
      </c>
    </row>
    <row r="178" spans="1:9" x14ac:dyDescent="0.25">
      <c r="A178" s="49"/>
      <c r="B178" s="65" t="s">
        <v>63</v>
      </c>
      <c r="C178" s="232"/>
      <c r="D178" s="233"/>
      <c r="E178" s="233"/>
      <c r="F178" s="234"/>
      <c r="G178" s="66" t="s">
        <v>86</v>
      </c>
      <c r="H178" s="9"/>
    </row>
    <row r="179" spans="1:9" ht="45" x14ac:dyDescent="0.25">
      <c r="A179" s="49"/>
      <c r="B179" s="65" t="s">
        <v>87</v>
      </c>
      <c r="C179" s="232"/>
      <c r="D179" s="233"/>
      <c r="E179" s="233"/>
      <c r="F179" s="234"/>
      <c r="G179" s="69" t="s">
        <v>89</v>
      </c>
      <c r="H179" s="9"/>
    </row>
    <row r="180" spans="1:9" x14ac:dyDescent="0.25">
      <c r="A180" s="49"/>
      <c r="B180" s="70" t="s">
        <v>90</v>
      </c>
      <c r="C180" s="232"/>
      <c r="D180" s="233"/>
      <c r="E180" s="233"/>
      <c r="F180" s="234"/>
      <c r="G180" s="147" t="s">
        <v>92</v>
      </c>
      <c r="H180" s="10">
        <v>0</v>
      </c>
    </row>
    <row r="181" spans="1:9" ht="30" x14ac:dyDescent="0.25">
      <c r="A181" s="49"/>
      <c r="B181" s="70" t="s">
        <v>93</v>
      </c>
      <c r="C181" s="232"/>
      <c r="D181" s="233"/>
      <c r="E181" s="233"/>
      <c r="F181" s="234"/>
      <c r="G181" s="147" t="s">
        <v>95</v>
      </c>
      <c r="H181" s="72">
        <f>(H177*H178*H179)+H180</f>
        <v>0</v>
      </c>
    </row>
    <row r="182" spans="1:9" x14ac:dyDescent="0.25">
      <c r="A182" s="49"/>
    </row>
    <row r="183" spans="1:9" x14ac:dyDescent="0.25">
      <c r="A183" s="49"/>
      <c r="B183" s="65" t="s">
        <v>80</v>
      </c>
      <c r="C183" s="232"/>
      <c r="D183" s="233"/>
      <c r="E183" s="233"/>
      <c r="F183" s="234"/>
      <c r="G183" s="66" t="s">
        <v>84</v>
      </c>
      <c r="H183" s="11">
        <v>0</v>
      </c>
      <c r="I183" s="27"/>
    </row>
    <row r="184" spans="1:9" x14ac:dyDescent="0.25">
      <c r="B184" s="65" t="s">
        <v>63</v>
      </c>
      <c r="C184" s="232"/>
      <c r="D184" s="233"/>
      <c r="E184" s="233"/>
      <c r="F184" s="234"/>
      <c r="G184" s="66" t="s">
        <v>86</v>
      </c>
      <c r="H184" s="9"/>
    </row>
    <row r="185" spans="1:9" ht="45" x14ac:dyDescent="0.25">
      <c r="B185" s="65" t="s">
        <v>87</v>
      </c>
      <c r="C185" s="232"/>
      <c r="D185" s="233"/>
      <c r="E185" s="233"/>
      <c r="F185" s="234"/>
      <c r="G185" s="69" t="s">
        <v>89</v>
      </c>
      <c r="H185" s="9"/>
    </row>
    <row r="186" spans="1:9" x14ac:dyDescent="0.25">
      <c r="B186" s="70" t="s">
        <v>90</v>
      </c>
      <c r="C186" s="232"/>
      <c r="D186" s="233"/>
      <c r="E186" s="233"/>
      <c r="F186" s="234"/>
      <c r="G186" s="147" t="s">
        <v>92</v>
      </c>
      <c r="H186" s="10">
        <v>0</v>
      </c>
    </row>
    <row r="187" spans="1:9" ht="30" x14ac:dyDescent="0.25">
      <c r="B187" s="70" t="s">
        <v>93</v>
      </c>
      <c r="C187" s="232"/>
      <c r="D187" s="233"/>
      <c r="E187" s="233"/>
      <c r="F187" s="234"/>
      <c r="G187" s="147" t="s">
        <v>95</v>
      </c>
      <c r="H187" s="72">
        <f>(H183*H184*H185)+H186</f>
        <v>0</v>
      </c>
    </row>
    <row r="189" spans="1:9" x14ac:dyDescent="0.25">
      <c r="B189" s="65" t="s">
        <v>80</v>
      </c>
      <c r="C189" s="232"/>
      <c r="D189" s="233"/>
      <c r="E189" s="233"/>
      <c r="F189" s="234"/>
      <c r="G189" s="66" t="s">
        <v>84</v>
      </c>
      <c r="H189" s="11">
        <v>0</v>
      </c>
    </row>
    <row r="190" spans="1:9" x14ac:dyDescent="0.25">
      <c r="B190" s="65" t="s">
        <v>63</v>
      </c>
      <c r="C190" s="232"/>
      <c r="D190" s="233"/>
      <c r="E190" s="233"/>
      <c r="F190" s="234"/>
      <c r="G190" s="66" t="s">
        <v>86</v>
      </c>
      <c r="H190" s="9"/>
    </row>
    <row r="191" spans="1:9" ht="45" x14ac:dyDescent="0.25">
      <c r="B191" s="65" t="s">
        <v>87</v>
      </c>
      <c r="C191" s="232"/>
      <c r="D191" s="233"/>
      <c r="E191" s="233"/>
      <c r="F191" s="234"/>
      <c r="G191" s="69" t="s">
        <v>89</v>
      </c>
      <c r="H191" s="9"/>
    </row>
    <row r="192" spans="1:9" x14ac:dyDescent="0.25">
      <c r="B192" s="70" t="s">
        <v>90</v>
      </c>
      <c r="C192" s="232"/>
      <c r="D192" s="233"/>
      <c r="E192" s="233"/>
      <c r="F192" s="234"/>
      <c r="G192" s="147" t="s">
        <v>92</v>
      </c>
      <c r="H192" s="10">
        <v>0</v>
      </c>
    </row>
    <row r="193" spans="2:8" ht="30" x14ac:dyDescent="0.25">
      <c r="B193" s="70" t="s">
        <v>93</v>
      </c>
      <c r="C193" s="232"/>
      <c r="D193" s="233"/>
      <c r="E193" s="233"/>
      <c r="F193" s="234"/>
      <c r="G193" s="147" t="s">
        <v>95</v>
      </c>
      <c r="H193" s="72">
        <f>(H189*H190*H191)+H192</f>
        <v>0</v>
      </c>
    </row>
  </sheetData>
  <mergeCells count="51">
    <mergeCell ref="C191:F191"/>
    <mergeCell ref="C192:F192"/>
    <mergeCell ref="C193:F193"/>
    <mergeCell ref="C184:F184"/>
    <mergeCell ref="C185:F185"/>
    <mergeCell ref="C186:F186"/>
    <mergeCell ref="C187:F187"/>
    <mergeCell ref="C189:F189"/>
    <mergeCell ref="C190:F190"/>
    <mergeCell ref="C183:F183"/>
    <mergeCell ref="C168:F168"/>
    <mergeCell ref="C171:F171"/>
    <mergeCell ref="C172:F172"/>
    <mergeCell ref="C173:F173"/>
    <mergeCell ref="C174:F174"/>
    <mergeCell ref="C175:F175"/>
    <mergeCell ref="C177:F177"/>
    <mergeCell ref="C178:F178"/>
    <mergeCell ref="C179:F179"/>
    <mergeCell ref="C180:F180"/>
    <mergeCell ref="C181:F181"/>
    <mergeCell ref="C167:F167"/>
    <mergeCell ref="B151:C151"/>
    <mergeCell ref="B152:C152"/>
    <mergeCell ref="B153:C153"/>
    <mergeCell ref="C157:F157"/>
    <mergeCell ref="C158:F158"/>
    <mergeCell ref="C159:F159"/>
    <mergeCell ref="C160:F160"/>
    <mergeCell ref="C161:F161"/>
    <mergeCell ref="C164:F164"/>
    <mergeCell ref="C165:F165"/>
    <mergeCell ref="C166:F166"/>
    <mergeCell ref="B150:C150"/>
    <mergeCell ref="I4:L4"/>
    <mergeCell ref="I5:L5"/>
    <mergeCell ref="I6:L6"/>
    <mergeCell ref="A7:B7"/>
    <mergeCell ref="A75:B75"/>
    <mergeCell ref="A76:C77"/>
    <mergeCell ref="B145:C145"/>
    <mergeCell ref="A146:B146"/>
    <mergeCell ref="B147:C147"/>
    <mergeCell ref="B148:C148"/>
    <mergeCell ref="B149:C149"/>
    <mergeCell ref="A1:C1"/>
    <mergeCell ref="I1:L1"/>
    <mergeCell ref="B2:C2"/>
    <mergeCell ref="I2:L2"/>
    <mergeCell ref="B3:C3"/>
    <mergeCell ref="I3:L3"/>
  </mergeCells>
  <dataValidations count="2">
    <dataValidation type="whole" allowBlank="1" showInputMessage="1" showErrorMessage="1" errorTitle="Budget Period" error="No more than 12 months can be claimed in this budget period." promptTitle="Budget Period" prompt="Up to 12 months can be claimed in this budget period." sqref="G12:G70" xr:uid="{2C97247A-C2E8-4F77-83FB-128B08FA447C}">
      <formula1>0</formula1>
      <formula2>12</formula2>
    </dataValidation>
    <dataValidation type="whole" allowBlank="1" showInputMessage="1" showErrorMessage="1" sqref="A74 A145" xr:uid="{775BAF62-0FBB-4B15-B277-6A8684AF9844}">
      <formula1>0</formula1>
      <formula2>1000000</formula2>
    </dataValidation>
  </dataValidation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6EB59-068A-4E80-8466-FF943F991D09}">
  <sheetPr>
    <tabColor rgb="FFFF0000"/>
  </sheetPr>
  <dimension ref="A1:K139"/>
  <sheetViews>
    <sheetView tabSelected="1" workbookViewId="0">
      <selection activeCell="C5" sqref="C5:D6"/>
    </sheetView>
  </sheetViews>
  <sheetFormatPr defaultColWidth="8.7109375" defaultRowHeight="15" x14ac:dyDescent="0.25"/>
  <cols>
    <col min="1" max="1" width="16.140625" customWidth="1"/>
    <col min="2" max="2" width="21.7109375" customWidth="1"/>
    <col min="3" max="3" width="20.140625" customWidth="1"/>
    <col min="4" max="4" width="43.28515625" customWidth="1"/>
    <col min="5" max="5" width="13.42578125" customWidth="1"/>
    <col min="6" max="6" width="15.85546875" customWidth="1"/>
    <col min="7" max="7" width="17.42578125" customWidth="1"/>
    <col min="8" max="8" width="15.5703125" customWidth="1"/>
    <col min="9" max="9" width="15.140625" customWidth="1"/>
  </cols>
  <sheetData>
    <row r="1" spans="1:11" ht="36.950000000000003" customHeight="1" x14ac:dyDescent="0.25">
      <c r="A1" s="247" t="s">
        <v>96</v>
      </c>
      <c r="B1" s="247"/>
      <c r="C1" s="247"/>
      <c r="H1" s="195" t="s">
        <v>3</v>
      </c>
      <c r="I1" s="196"/>
      <c r="J1" s="196"/>
      <c r="K1" s="197"/>
    </row>
    <row r="2" spans="1:11" x14ac:dyDescent="0.25">
      <c r="A2" s="42" t="s">
        <v>57</v>
      </c>
      <c r="B2" s="248">
        <f>Summary!D6</f>
        <v>0</v>
      </c>
      <c r="C2" s="248"/>
      <c r="H2" s="213" t="s">
        <v>7</v>
      </c>
      <c r="I2" s="214"/>
      <c r="J2" s="214"/>
      <c r="K2" s="215"/>
    </row>
    <row r="3" spans="1:11" ht="14.45" customHeight="1" x14ac:dyDescent="0.25">
      <c r="A3" s="98" t="s">
        <v>58</v>
      </c>
      <c r="B3" s="274" t="s">
        <v>198</v>
      </c>
      <c r="C3" s="274"/>
      <c r="H3" s="216" t="s">
        <v>8</v>
      </c>
      <c r="I3" s="217"/>
      <c r="J3" s="217"/>
      <c r="K3" s="218"/>
    </row>
    <row r="4" spans="1:11" ht="28.5" customHeight="1" thickBot="1" x14ac:dyDescent="0.3">
      <c r="A4" s="75"/>
      <c r="B4" s="76"/>
      <c r="C4" s="76"/>
      <c r="H4" s="219" t="s">
        <v>10</v>
      </c>
      <c r="I4" s="220"/>
      <c r="J4" s="220"/>
      <c r="K4" s="221"/>
    </row>
    <row r="5" spans="1:11" ht="21" customHeight="1" x14ac:dyDescent="0.25">
      <c r="A5" s="93">
        <f>ROUND(H22,0)</f>
        <v>10000</v>
      </c>
      <c r="B5" s="102" t="s">
        <v>97</v>
      </c>
      <c r="C5" s="264" t="s">
        <v>98</v>
      </c>
      <c r="D5" s="265"/>
      <c r="E5" s="77"/>
      <c r="F5" s="77"/>
      <c r="G5" s="77"/>
      <c r="H5" s="213" t="s">
        <v>15</v>
      </c>
      <c r="I5" s="214"/>
      <c r="J5" s="151"/>
      <c r="K5" s="152"/>
    </row>
    <row r="6" spans="1:11" ht="14.45" customHeight="1" thickBot="1" x14ac:dyDescent="0.3">
      <c r="A6" s="238" t="s">
        <v>61</v>
      </c>
      <c r="B6" s="238"/>
      <c r="C6" s="266"/>
      <c r="D6" s="267"/>
      <c r="E6" s="77"/>
      <c r="F6" s="77"/>
      <c r="G6" s="77"/>
      <c r="H6" s="189" t="s">
        <v>16</v>
      </c>
      <c r="I6" s="190"/>
      <c r="J6" s="149"/>
      <c r="K6" s="150"/>
    </row>
    <row r="7" spans="1:11" ht="14.45" customHeight="1" x14ac:dyDescent="0.25">
      <c r="A7" s="103"/>
      <c r="B7" s="278" t="s">
        <v>99</v>
      </c>
      <c r="C7" s="279"/>
      <c r="D7" s="104" t="s">
        <v>64</v>
      </c>
      <c r="E7" s="161" t="s">
        <v>100</v>
      </c>
      <c r="F7" s="161" t="s">
        <v>101</v>
      </c>
      <c r="G7" s="161" t="s">
        <v>102</v>
      </c>
      <c r="H7" s="161" t="s">
        <v>68</v>
      </c>
    </row>
    <row r="8" spans="1:11" x14ac:dyDescent="0.25">
      <c r="A8" s="103"/>
      <c r="B8" s="280" t="s">
        <v>103</v>
      </c>
      <c r="C8" s="281"/>
      <c r="D8" s="139" t="s">
        <v>104</v>
      </c>
      <c r="E8" s="13">
        <v>2</v>
      </c>
      <c r="F8" s="14" t="s">
        <v>105</v>
      </c>
      <c r="G8" s="15">
        <v>5000</v>
      </c>
      <c r="H8" s="105">
        <f>E8*G8</f>
        <v>10000</v>
      </c>
      <c r="I8" s="78"/>
      <c r="J8" s="78"/>
    </row>
    <row r="9" spans="1:11" x14ac:dyDescent="0.25">
      <c r="A9" s="103"/>
      <c r="B9" s="268"/>
      <c r="C9" s="269"/>
      <c r="D9" s="13"/>
      <c r="E9" s="13"/>
      <c r="F9" s="14"/>
      <c r="G9" s="15">
        <v>0</v>
      </c>
      <c r="H9" s="105">
        <f t="shared" ref="H9:H21" si="0">E9*G9</f>
        <v>0</v>
      </c>
      <c r="I9" s="79"/>
    </row>
    <row r="10" spans="1:11" x14ac:dyDescent="0.25">
      <c r="A10" s="103"/>
      <c r="B10" s="268"/>
      <c r="C10" s="269"/>
      <c r="D10" s="13"/>
      <c r="E10" s="13"/>
      <c r="F10" s="14"/>
      <c r="G10" s="15">
        <v>0</v>
      </c>
      <c r="H10" s="105">
        <f t="shared" si="0"/>
        <v>0</v>
      </c>
      <c r="I10" s="79"/>
    </row>
    <row r="11" spans="1:11" x14ac:dyDescent="0.25">
      <c r="A11" s="103"/>
      <c r="B11" s="268"/>
      <c r="C11" s="269"/>
      <c r="D11" s="13"/>
      <c r="E11" s="13"/>
      <c r="F11" s="14"/>
      <c r="G11" s="15">
        <v>0</v>
      </c>
      <c r="H11" s="105">
        <f t="shared" si="0"/>
        <v>0</v>
      </c>
      <c r="I11" s="79"/>
    </row>
    <row r="12" spans="1:11" x14ac:dyDescent="0.25">
      <c r="A12" s="103"/>
      <c r="B12" s="268"/>
      <c r="C12" s="269"/>
      <c r="D12" s="13"/>
      <c r="E12" s="13"/>
      <c r="F12" s="14"/>
      <c r="G12" s="15">
        <v>0</v>
      </c>
      <c r="H12" s="105">
        <f t="shared" si="0"/>
        <v>0</v>
      </c>
      <c r="I12" s="79"/>
    </row>
    <row r="13" spans="1:11" x14ac:dyDescent="0.25">
      <c r="A13" s="103"/>
      <c r="B13" s="268"/>
      <c r="C13" s="269"/>
      <c r="D13" s="13"/>
      <c r="E13" s="13"/>
      <c r="F13" s="14"/>
      <c r="G13" s="15">
        <v>0</v>
      </c>
      <c r="H13" s="105">
        <f t="shared" si="0"/>
        <v>0</v>
      </c>
      <c r="I13" s="78"/>
      <c r="J13" s="78"/>
    </row>
    <row r="14" spans="1:11" x14ac:dyDescent="0.25">
      <c r="A14" s="103"/>
      <c r="B14" s="162"/>
      <c r="C14" s="163"/>
      <c r="D14" s="13"/>
      <c r="E14" s="13"/>
      <c r="F14" s="14"/>
      <c r="G14" s="15">
        <v>0</v>
      </c>
      <c r="H14" s="105">
        <f t="shared" si="0"/>
        <v>0</v>
      </c>
      <c r="I14" s="78"/>
      <c r="J14" s="78"/>
    </row>
    <row r="15" spans="1:11" x14ac:dyDescent="0.25">
      <c r="A15" s="103"/>
      <c r="B15" s="162"/>
      <c r="C15" s="163"/>
      <c r="D15" s="13"/>
      <c r="E15" s="13"/>
      <c r="F15" s="14"/>
      <c r="G15" s="15">
        <v>0</v>
      </c>
      <c r="H15" s="105">
        <f t="shared" si="0"/>
        <v>0</v>
      </c>
      <c r="I15" s="78"/>
      <c r="J15" s="78"/>
    </row>
    <row r="16" spans="1:11" x14ac:dyDescent="0.25">
      <c r="A16" s="103"/>
      <c r="B16" s="162"/>
      <c r="C16" s="163"/>
      <c r="D16" s="13"/>
      <c r="E16" s="13"/>
      <c r="F16" s="14"/>
      <c r="G16" s="15">
        <v>0</v>
      </c>
      <c r="H16" s="105">
        <f t="shared" si="0"/>
        <v>0</v>
      </c>
      <c r="I16" s="78"/>
      <c r="J16" s="78"/>
    </row>
    <row r="17" spans="1:10" x14ac:dyDescent="0.25">
      <c r="A17" s="103"/>
      <c r="B17" s="162"/>
      <c r="C17" s="163"/>
      <c r="D17" s="13"/>
      <c r="E17" s="13"/>
      <c r="F17" s="14"/>
      <c r="G17" s="15">
        <v>0</v>
      </c>
      <c r="H17" s="105">
        <f t="shared" si="0"/>
        <v>0</v>
      </c>
      <c r="I17" s="78"/>
      <c r="J17" s="78"/>
    </row>
    <row r="18" spans="1:10" x14ac:dyDescent="0.25">
      <c r="A18" s="103"/>
      <c r="B18" s="268"/>
      <c r="C18" s="269"/>
      <c r="D18" s="13"/>
      <c r="E18" s="13"/>
      <c r="F18" s="14"/>
      <c r="G18" s="15">
        <v>0</v>
      </c>
      <c r="H18" s="105">
        <f>E18*G18</f>
        <v>0</v>
      </c>
      <c r="I18" s="79"/>
    </row>
    <row r="19" spans="1:10" x14ac:dyDescent="0.25">
      <c r="A19" s="103"/>
      <c r="B19" s="268"/>
      <c r="C19" s="269"/>
      <c r="D19" s="13"/>
      <c r="E19" s="13"/>
      <c r="F19" s="14"/>
      <c r="G19" s="15">
        <v>0</v>
      </c>
      <c r="H19" s="105">
        <f t="shared" si="0"/>
        <v>0</v>
      </c>
      <c r="I19" s="79"/>
    </row>
    <row r="20" spans="1:10" x14ac:dyDescent="0.25">
      <c r="A20" s="103"/>
      <c r="B20" s="268"/>
      <c r="C20" s="269"/>
      <c r="D20" s="13"/>
      <c r="E20" s="13"/>
      <c r="F20" s="14"/>
      <c r="G20" s="15">
        <v>0</v>
      </c>
      <c r="H20" s="105">
        <f t="shared" si="0"/>
        <v>0</v>
      </c>
      <c r="I20" s="79"/>
    </row>
    <row r="21" spans="1:10" x14ac:dyDescent="0.25">
      <c r="A21" s="103"/>
      <c r="B21" s="268"/>
      <c r="C21" s="269"/>
      <c r="D21" s="13"/>
      <c r="E21" s="13"/>
      <c r="F21" s="14"/>
      <c r="G21" s="15">
        <v>0</v>
      </c>
      <c r="H21" s="105">
        <f t="shared" si="0"/>
        <v>0</v>
      </c>
      <c r="I21" s="79"/>
    </row>
    <row r="22" spans="1:10" x14ac:dyDescent="0.25">
      <c r="A22" s="103"/>
      <c r="B22" s="77"/>
      <c r="C22" s="106"/>
      <c r="F22" s="77"/>
      <c r="G22" s="107" t="s">
        <v>82</v>
      </c>
      <c r="H22" s="105">
        <f>SUM(H8:H21)</f>
        <v>10000</v>
      </c>
      <c r="I22" s="79"/>
    </row>
    <row r="23" spans="1:10" ht="14.45" customHeight="1" x14ac:dyDescent="0.25">
      <c r="A23" s="103"/>
      <c r="B23" s="77"/>
      <c r="C23" s="77"/>
      <c r="D23" s="77"/>
      <c r="E23" s="77"/>
      <c r="F23" s="77"/>
      <c r="G23" s="77"/>
    </row>
    <row r="24" spans="1:10" ht="15.75" thickBot="1" x14ac:dyDescent="0.3">
      <c r="A24" s="103"/>
      <c r="B24" s="77"/>
      <c r="C24" s="77"/>
      <c r="D24" s="77"/>
      <c r="E24" s="77"/>
      <c r="F24" s="77"/>
      <c r="G24" s="77"/>
    </row>
    <row r="25" spans="1:10" ht="14.45" customHeight="1" x14ac:dyDescent="0.25">
      <c r="A25" s="93">
        <f>ROUND(H44, 0)</f>
        <v>1500</v>
      </c>
      <c r="B25" s="102" t="s">
        <v>106</v>
      </c>
      <c r="C25" s="264" t="s">
        <v>107</v>
      </c>
      <c r="D25" s="265"/>
      <c r="E25" s="77"/>
      <c r="F25" s="77"/>
      <c r="G25" s="77"/>
    </row>
    <row r="26" spans="1:10" ht="14.45" customHeight="1" x14ac:dyDescent="0.25">
      <c r="A26" s="239" t="s">
        <v>61</v>
      </c>
      <c r="B26" s="239"/>
      <c r="C26" s="266"/>
      <c r="D26" s="267"/>
      <c r="E26" s="77"/>
      <c r="F26" s="77"/>
      <c r="G26" s="77"/>
    </row>
    <row r="27" spans="1:10" ht="28.5" x14ac:dyDescent="0.25">
      <c r="A27" s="103"/>
      <c r="B27" s="258" t="s">
        <v>99</v>
      </c>
      <c r="C27" s="259"/>
      <c r="D27" s="161" t="s">
        <v>64</v>
      </c>
      <c r="E27" s="161" t="s">
        <v>100</v>
      </c>
      <c r="F27" s="161" t="s">
        <v>101</v>
      </c>
      <c r="G27" s="161" t="s">
        <v>102</v>
      </c>
      <c r="H27" s="161" t="s">
        <v>68</v>
      </c>
    </row>
    <row r="28" spans="1:10" ht="14.45" customHeight="1" x14ac:dyDescent="0.25">
      <c r="A28" s="103"/>
      <c r="B28" s="270" t="s">
        <v>108</v>
      </c>
      <c r="C28" s="271"/>
      <c r="D28" s="121" t="s">
        <v>109</v>
      </c>
      <c r="E28" s="16">
        <v>100</v>
      </c>
      <c r="F28" s="140" t="s">
        <v>110</v>
      </c>
      <c r="G28" s="141">
        <v>5</v>
      </c>
      <c r="H28" s="105">
        <f>G28*E28</f>
        <v>500</v>
      </c>
      <c r="I28" s="78"/>
      <c r="J28" s="78"/>
    </row>
    <row r="29" spans="1:10" ht="14.45" customHeight="1" x14ac:dyDescent="0.25">
      <c r="A29" s="103"/>
      <c r="B29" s="270" t="s">
        <v>111</v>
      </c>
      <c r="C29" s="271"/>
      <c r="D29" s="121"/>
      <c r="E29" s="16"/>
      <c r="F29" s="140"/>
      <c r="G29" s="141"/>
      <c r="H29" s="105">
        <f t="shared" ref="H29:H43" si="1">G29*E29</f>
        <v>0</v>
      </c>
      <c r="I29" s="79"/>
    </row>
    <row r="30" spans="1:10" ht="14.45" customHeight="1" x14ac:dyDescent="0.25">
      <c r="A30" s="103"/>
      <c r="B30" s="270" t="s">
        <v>112</v>
      </c>
      <c r="C30" s="271"/>
      <c r="D30" s="121"/>
      <c r="E30" s="16"/>
      <c r="F30" s="140"/>
      <c r="G30" s="141"/>
      <c r="H30" s="105">
        <f t="shared" si="1"/>
        <v>0</v>
      </c>
      <c r="I30" s="79"/>
    </row>
    <row r="31" spans="1:10" ht="14.45" customHeight="1" x14ac:dyDescent="0.25">
      <c r="A31" s="103"/>
      <c r="B31" s="270" t="s">
        <v>113</v>
      </c>
      <c r="C31" s="271"/>
      <c r="D31" s="121"/>
      <c r="E31" s="16"/>
      <c r="F31" s="140"/>
      <c r="G31" s="142">
        <v>0</v>
      </c>
      <c r="H31" s="105">
        <f t="shared" si="1"/>
        <v>0</v>
      </c>
      <c r="I31" s="79"/>
    </row>
    <row r="32" spans="1:10" ht="14.45" customHeight="1" x14ac:dyDescent="0.25">
      <c r="A32" s="103"/>
      <c r="B32" s="270" t="s">
        <v>114</v>
      </c>
      <c r="C32" s="271"/>
      <c r="D32" s="121"/>
      <c r="E32" s="16"/>
      <c r="F32" s="140"/>
      <c r="G32" s="142">
        <v>0</v>
      </c>
      <c r="H32" s="105">
        <f t="shared" si="1"/>
        <v>0</v>
      </c>
      <c r="I32" s="79"/>
    </row>
    <row r="33" spans="1:9" ht="14.45" customHeight="1" x14ac:dyDescent="0.25">
      <c r="A33" s="103"/>
      <c r="B33" s="270" t="s">
        <v>115</v>
      </c>
      <c r="C33" s="271"/>
      <c r="D33" s="121"/>
      <c r="E33" s="16"/>
      <c r="F33" s="140"/>
      <c r="G33" s="142">
        <v>0</v>
      </c>
      <c r="H33" s="105">
        <f t="shared" si="1"/>
        <v>0</v>
      </c>
      <c r="I33" s="79"/>
    </row>
    <row r="34" spans="1:9" ht="14.45" customHeight="1" x14ac:dyDescent="0.25">
      <c r="A34" s="103"/>
      <c r="B34" s="270" t="s">
        <v>116</v>
      </c>
      <c r="C34" s="271"/>
      <c r="D34" s="121"/>
      <c r="E34" s="16"/>
      <c r="F34" s="140"/>
      <c r="G34" s="141"/>
      <c r="H34" s="105">
        <f t="shared" si="1"/>
        <v>0</v>
      </c>
      <c r="I34" s="79"/>
    </row>
    <row r="35" spans="1:9" ht="14.45" customHeight="1" x14ac:dyDescent="0.25">
      <c r="A35" s="103"/>
      <c r="B35" s="276" t="s">
        <v>117</v>
      </c>
      <c r="C35" s="277"/>
      <c r="D35" s="121" t="s">
        <v>118</v>
      </c>
      <c r="E35" s="16">
        <v>100</v>
      </c>
      <c r="F35" s="140" t="s">
        <v>119</v>
      </c>
      <c r="G35" s="141">
        <v>10</v>
      </c>
      <c r="H35" s="105">
        <f t="shared" si="1"/>
        <v>1000</v>
      </c>
      <c r="I35" s="79"/>
    </row>
    <row r="36" spans="1:9" ht="14.45" customHeight="1" x14ac:dyDescent="0.25">
      <c r="A36" s="103"/>
      <c r="B36" s="276" t="s">
        <v>120</v>
      </c>
      <c r="C36" s="277"/>
      <c r="D36" s="121"/>
      <c r="E36" s="16"/>
      <c r="F36" s="140"/>
      <c r="G36" s="142">
        <v>0</v>
      </c>
      <c r="H36" s="105">
        <f t="shared" si="1"/>
        <v>0</v>
      </c>
      <c r="I36" s="79"/>
    </row>
    <row r="37" spans="1:9" ht="14.45" customHeight="1" x14ac:dyDescent="0.25">
      <c r="A37" s="103"/>
      <c r="B37" s="276" t="s">
        <v>121</v>
      </c>
      <c r="C37" s="277"/>
      <c r="D37" s="121"/>
      <c r="E37" s="16"/>
      <c r="F37" s="140"/>
      <c r="G37" s="142">
        <v>0</v>
      </c>
      <c r="H37" s="105">
        <f t="shared" si="1"/>
        <v>0</v>
      </c>
      <c r="I37" s="79"/>
    </row>
    <row r="38" spans="1:9" ht="14.45" customHeight="1" x14ac:dyDescent="0.25">
      <c r="A38" s="103"/>
      <c r="B38" s="272" t="s">
        <v>122</v>
      </c>
      <c r="C38" s="273"/>
      <c r="D38" s="16"/>
      <c r="E38" s="16"/>
      <c r="F38" s="140"/>
      <c r="G38" s="141"/>
      <c r="H38" s="105">
        <f t="shared" si="1"/>
        <v>0</v>
      </c>
      <c r="I38" s="79"/>
    </row>
    <row r="39" spans="1:9" ht="14.45" customHeight="1" x14ac:dyDescent="0.25">
      <c r="A39" s="103"/>
      <c r="B39" s="272" t="s">
        <v>122</v>
      </c>
      <c r="C39" s="273"/>
      <c r="D39" s="16"/>
      <c r="E39" s="16"/>
      <c r="F39" s="17"/>
      <c r="G39" s="15">
        <v>0</v>
      </c>
      <c r="H39" s="105">
        <f t="shared" si="1"/>
        <v>0</v>
      </c>
      <c r="I39" s="79"/>
    </row>
    <row r="40" spans="1:9" ht="14.45" customHeight="1" x14ac:dyDescent="0.25">
      <c r="A40" s="103"/>
      <c r="B40" s="272" t="s">
        <v>122</v>
      </c>
      <c r="C40" s="273"/>
      <c r="D40" s="16"/>
      <c r="E40" s="16"/>
      <c r="F40" s="17"/>
      <c r="G40" s="15">
        <v>0</v>
      </c>
      <c r="H40" s="105">
        <f t="shared" si="1"/>
        <v>0</v>
      </c>
      <c r="I40" s="79"/>
    </row>
    <row r="41" spans="1:9" ht="15" customHeight="1" x14ac:dyDescent="0.25">
      <c r="A41" s="103"/>
      <c r="B41" s="272" t="s">
        <v>122</v>
      </c>
      <c r="C41" s="273"/>
      <c r="D41" s="16"/>
      <c r="E41" s="16"/>
      <c r="F41" s="17"/>
      <c r="G41" s="15">
        <v>0</v>
      </c>
      <c r="H41" s="105">
        <f t="shared" si="1"/>
        <v>0</v>
      </c>
      <c r="I41" s="79"/>
    </row>
    <row r="42" spans="1:9" ht="15" customHeight="1" x14ac:dyDescent="0.25">
      <c r="A42" s="103"/>
      <c r="B42" s="272" t="s">
        <v>122</v>
      </c>
      <c r="C42" s="273"/>
      <c r="D42" s="16"/>
      <c r="E42" s="16"/>
      <c r="F42" s="17"/>
      <c r="G42" s="15">
        <v>0</v>
      </c>
      <c r="H42" s="105">
        <f t="shared" si="1"/>
        <v>0</v>
      </c>
      <c r="I42" s="77"/>
    </row>
    <row r="43" spans="1:9" ht="15" customHeight="1" x14ac:dyDescent="0.25">
      <c r="A43" s="103"/>
      <c r="B43" s="272" t="s">
        <v>122</v>
      </c>
      <c r="C43" s="273"/>
      <c r="D43" s="16"/>
      <c r="E43" s="16"/>
      <c r="F43" s="17"/>
      <c r="G43" s="15">
        <v>0</v>
      </c>
      <c r="H43" s="105">
        <f t="shared" si="1"/>
        <v>0</v>
      </c>
      <c r="I43" s="77"/>
    </row>
    <row r="44" spans="1:9" x14ac:dyDescent="0.25">
      <c r="A44" s="103"/>
      <c r="B44" s="108"/>
      <c r="C44" s="108"/>
      <c r="D44" s="109"/>
      <c r="E44" s="109"/>
      <c r="F44" s="110"/>
      <c r="G44" s="111" t="s">
        <v>71</v>
      </c>
      <c r="H44" s="105">
        <f>SUM(H28:H43)</f>
        <v>1500</v>
      </c>
      <c r="I44" s="77"/>
    </row>
    <row r="45" spans="1:9" ht="14.45" customHeight="1" x14ac:dyDescent="0.25">
      <c r="B45" s="77"/>
      <c r="C45" s="106"/>
      <c r="D45" s="106"/>
      <c r="E45" s="106"/>
      <c r="F45" s="106"/>
      <c r="G45" s="106"/>
    </row>
    <row r="47" spans="1:9" ht="18.95" customHeight="1" x14ac:dyDescent="0.25">
      <c r="A47" s="93">
        <f>ROUND(H90,0)</f>
        <v>5260</v>
      </c>
      <c r="B47" s="275" t="s">
        <v>123</v>
      </c>
      <c r="C47" s="275"/>
      <c r="D47" s="264" t="s">
        <v>124</v>
      </c>
      <c r="E47" s="265"/>
      <c r="F47" s="77"/>
      <c r="G47" s="77"/>
    </row>
    <row r="48" spans="1:9" ht="14.45" customHeight="1" x14ac:dyDescent="0.25">
      <c r="A48" s="238" t="s">
        <v>61</v>
      </c>
      <c r="B48" s="238"/>
      <c r="C48" s="112"/>
      <c r="D48" s="266"/>
      <c r="E48" s="267"/>
      <c r="F48" s="77"/>
      <c r="G48" s="77"/>
    </row>
    <row r="49" spans="1:9" ht="27.95" customHeight="1" x14ac:dyDescent="0.25">
      <c r="A49" s="103"/>
      <c r="B49" s="263" t="s">
        <v>125</v>
      </c>
      <c r="C49" s="263"/>
      <c r="D49" s="161" t="s">
        <v>126</v>
      </c>
      <c r="E49" s="161" t="s">
        <v>100</v>
      </c>
      <c r="F49" s="161" t="s">
        <v>101</v>
      </c>
      <c r="G49" s="161" t="s">
        <v>127</v>
      </c>
      <c r="H49" s="161" t="s">
        <v>68</v>
      </c>
    </row>
    <row r="50" spans="1:9" ht="14.45" customHeight="1" x14ac:dyDescent="0.25">
      <c r="A50" s="103"/>
      <c r="B50" s="250" t="s">
        <v>128</v>
      </c>
      <c r="C50" s="251"/>
      <c r="D50" s="251"/>
      <c r="E50" s="251"/>
      <c r="F50" s="251"/>
      <c r="G50" s="252"/>
      <c r="H50" s="78"/>
      <c r="I50" s="78"/>
    </row>
    <row r="51" spans="1:9" x14ac:dyDescent="0.25">
      <c r="A51" s="103"/>
      <c r="B51" s="253"/>
      <c r="C51" s="254"/>
      <c r="D51" s="121"/>
      <c r="E51" s="16"/>
      <c r="F51" s="14"/>
      <c r="G51" s="15">
        <v>0</v>
      </c>
      <c r="H51" s="105">
        <f>E51*G51</f>
        <v>0</v>
      </c>
    </row>
    <row r="52" spans="1:9" x14ac:dyDescent="0.25">
      <c r="A52" s="103"/>
      <c r="B52" s="253"/>
      <c r="C52" s="254"/>
      <c r="D52" s="121"/>
      <c r="E52" s="16"/>
      <c r="F52" s="14"/>
      <c r="G52" s="15">
        <v>0</v>
      </c>
      <c r="H52" s="105">
        <f t="shared" ref="H52:H56" si="2">E52*G52</f>
        <v>0</v>
      </c>
    </row>
    <row r="53" spans="1:9" x14ac:dyDescent="0.25">
      <c r="A53" s="103"/>
      <c r="B53" s="255"/>
      <c r="C53" s="256"/>
      <c r="D53" s="16"/>
      <c r="E53" s="16"/>
      <c r="F53" s="14"/>
      <c r="G53" s="15">
        <v>0</v>
      </c>
      <c r="H53" s="105">
        <f t="shared" si="2"/>
        <v>0</v>
      </c>
    </row>
    <row r="54" spans="1:9" x14ac:dyDescent="0.25">
      <c r="A54" s="103"/>
      <c r="B54" s="255"/>
      <c r="C54" s="256"/>
      <c r="D54" s="16"/>
      <c r="E54" s="16"/>
      <c r="F54" s="14"/>
      <c r="G54" s="15">
        <v>0</v>
      </c>
      <c r="H54" s="105">
        <f t="shared" si="2"/>
        <v>0</v>
      </c>
    </row>
    <row r="55" spans="1:9" x14ac:dyDescent="0.25">
      <c r="A55" s="103"/>
      <c r="B55" s="255"/>
      <c r="C55" s="256"/>
      <c r="D55" s="16"/>
      <c r="E55" s="16"/>
      <c r="F55" s="14"/>
      <c r="G55" s="15">
        <v>0</v>
      </c>
      <c r="H55" s="105">
        <f t="shared" si="2"/>
        <v>0</v>
      </c>
    </row>
    <row r="56" spans="1:9" x14ac:dyDescent="0.25">
      <c r="A56" s="103"/>
      <c r="B56" s="255"/>
      <c r="C56" s="256"/>
      <c r="D56" s="16"/>
      <c r="E56" s="16"/>
      <c r="F56" s="14"/>
      <c r="G56" s="15">
        <v>0</v>
      </c>
      <c r="H56" s="105">
        <f t="shared" si="2"/>
        <v>0</v>
      </c>
    </row>
    <row r="57" spans="1:9" ht="14.45" customHeight="1" x14ac:dyDescent="0.25">
      <c r="A57" s="103"/>
      <c r="B57" s="250" t="s">
        <v>129</v>
      </c>
      <c r="C57" s="251"/>
      <c r="D57" s="251"/>
      <c r="E57" s="251"/>
      <c r="F57" s="251"/>
      <c r="G57" s="252"/>
    </row>
    <row r="58" spans="1:9" x14ac:dyDescent="0.25">
      <c r="B58" s="255"/>
      <c r="C58" s="256"/>
      <c r="D58" s="16"/>
      <c r="E58" s="16"/>
      <c r="F58" s="14"/>
      <c r="G58" s="15">
        <v>0</v>
      </c>
      <c r="H58" s="105">
        <f>G58*E58</f>
        <v>0</v>
      </c>
    </row>
    <row r="59" spans="1:9" x14ac:dyDescent="0.25">
      <c r="B59" s="255"/>
      <c r="C59" s="256"/>
      <c r="D59" s="16"/>
      <c r="E59" s="16"/>
      <c r="F59" s="14"/>
      <c r="G59" s="15">
        <v>0</v>
      </c>
      <c r="H59" s="105">
        <f t="shared" ref="H59:H63" si="3">G59*E59</f>
        <v>0</v>
      </c>
    </row>
    <row r="60" spans="1:9" x14ac:dyDescent="0.25">
      <c r="B60" s="255"/>
      <c r="C60" s="256"/>
      <c r="D60" s="16"/>
      <c r="E60" s="16"/>
      <c r="F60" s="14"/>
      <c r="G60" s="15">
        <v>0</v>
      </c>
      <c r="H60" s="105">
        <f t="shared" si="3"/>
        <v>0</v>
      </c>
    </row>
    <row r="61" spans="1:9" x14ac:dyDescent="0.25">
      <c r="B61" s="255"/>
      <c r="C61" s="256"/>
      <c r="D61" s="16"/>
      <c r="E61" s="16"/>
      <c r="F61" s="14"/>
      <c r="G61" s="15">
        <v>0</v>
      </c>
      <c r="H61" s="105">
        <f t="shared" si="3"/>
        <v>0</v>
      </c>
    </row>
    <row r="62" spans="1:9" x14ac:dyDescent="0.25">
      <c r="B62" s="255"/>
      <c r="C62" s="256"/>
      <c r="D62" s="16"/>
      <c r="E62" s="16"/>
      <c r="F62" s="14"/>
      <c r="G62" s="15">
        <v>0</v>
      </c>
      <c r="H62" s="105">
        <f t="shared" si="3"/>
        <v>0</v>
      </c>
    </row>
    <row r="63" spans="1:9" x14ac:dyDescent="0.25">
      <c r="A63" s="103"/>
      <c r="B63" s="255"/>
      <c r="C63" s="256"/>
      <c r="D63" s="16"/>
      <c r="E63" s="16"/>
      <c r="F63" s="14"/>
      <c r="G63" s="15">
        <v>0</v>
      </c>
      <c r="H63" s="105">
        <f t="shared" si="3"/>
        <v>0</v>
      </c>
    </row>
    <row r="64" spans="1:9" ht="14.45" customHeight="1" x14ac:dyDescent="0.25">
      <c r="A64" s="103"/>
      <c r="B64" s="250" t="s">
        <v>130</v>
      </c>
      <c r="C64" s="251"/>
      <c r="D64" s="251"/>
      <c r="E64" s="251"/>
      <c r="F64" s="251"/>
      <c r="G64" s="252"/>
    </row>
    <row r="65" spans="1:8" ht="15" customHeight="1" x14ac:dyDescent="0.25">
      <c r="A65" s="103"/>
      <c r="B65" s="253" t="s">
        <v>131</v>
      </c>
      <c r="C65" s="254"/>
      <c r="D65" s="121" t="s">
        <v>132</v>
      </c>
      <c r="E65" s="16">
        <v>1</v>
      </c>
      <c r="F65" s="14" t="s">
        <v>133</v>
      </c>
      <c r="G65" s="15">
        <v>1260</v>
      </c>
      <c r="H65" s="105">
        <f>E65*G65</f>
        <v>1260</v>
      </c>
    </row>
    <row r="66" spans="1:8" ht="15" customHeight="1" x14ac:dyDescent="0.25">
      <c r="A66" s="103"/>
      <c r="B66" s="158"/>
      <c r="C66" s="159"/>
      <c r="D66" s="16"/>
      <c r="E66" s="16"/>
      <c r="F66" s="14"/>
      <c r="G66" s="15">
        <v>0</v>
      </c>
      <c r="H66" s="105">
        <f t="shared" ref="H66:H69" si="4">E66*G66</f>
        <v>0</v>
      </c>
    </row>
    <row r="67" spans="1:8" ht="15" customHeight="1" x14ac:dyDescent="0.25">
      <c r="A67" s="103"/>
      <c r="B67" s="158"/>
      <c r="C67" s="159"/>
      <c r="D67" s="16"/>
      <c r="E67" s="16"/>
      <c r="F67" s="14"/>
      <c r="G67" s="15">
        <v>0</v>
      </c>
      <c r="H67" s="105">
        <f t="shared" si="4"/>
        <v>0</v>
      </c>
    </row>
    <row r="68" spans="1:8" ht="15" customHeight="1" x14ac:dyDescent="0.25">
      <c r="A68" s="103"/>
      <c r="B68" s="158"/>
      <c r="C68" s="159"/>
      <c r="D68" s="16"/>
      <c r="E68" s="16"/>
      <c r="F68" s="14"/>
      <c r="G68" s="15">
        <v>0</v>
      </c>
      <c r="H68" s="105">
        <f t="shared" si="4"/>
        <v>0</v>
      </c>
    </row>
    <row r="69" spans="1:8" ht="15" customHeight="1" x14ac:dyDescent="0.25">
      <c r="A69" s="103"/>
      <c r="B69" s="158"/>
      <c r="C69" s="159"/>
      <c r="D69" s="16"/>
      <c r="E69" s="16"/>
      <c r="F69" s="14"/>
      <c r="G69" s="15">
        <v>0</v>
      </c>
      <c r="H69" s="105">
        <f t="shared" si="4"/>
        <v>0</v>
      </c>
    </row>
    <row r="70" spans="1:8" ht="14.1" customHeight="1" x14ac:dyDescent="0.25">
      <c r="A70" s="103"/>
      <c r="B70" s="250" t="s">
        <v>134</v>
      </c>
      <c r="C70" s="251"/>
      <c r="D70" s="251"/>
      <c r="E70" s="251"/>
      <c r="F70" s="251"/>
      <c r="G70" s="252"/>
    </row>
    <row r="71" spans="1:8" ht="15" customHeight="1" x14ac:dyDescent="0.25">
      <c r="A71" s="103"/>
      <c r="B71" s="253" t="s">
        <v>135</v>
      </c>
      <c r="C71" s="254"/>
      <c r="D71" s="121" t="s">
        <v>136</v>
      </c>
      <c r="E71" s="16">
        <v>1</v>
      </c>
      <c r="F71" s="14" t="s">
        <v>133</v>
      </c>
      <c r="G71" s="15">
        <v>4000</v>
      </c>
      <c r="H71" s="105">
        <f>E71*G71</f>
        <v>4000</v>
      </c>
    </row>
    <row r="72" spans="1:8" ht="15" customHeight="1" x14ac:dyDescent="0.25">
      <c r="A72" s="103"/>
      <c r="B72" s="158"/>
      <c r="C72" s="159"/>
      <c r="D72" s="16"/>
      <c r="E72" s="16"/>
      <c r="F72" s="14"/>
      <c r="G72" s="15">
        <v>0</v>
      </c>
      <c r="H72" s="105">
        <f t="shared" ref="H72:H75" si="5">E72*G72</f>
        <v>0</v>
      </c>
    </row>
    <row r="73" spans="1:8" ht="15" customHeight="1" x14ac:dyDescent="0.25">
      <c r="A73" s="103"/>
      <c r="B73" s="158"/>
      <c r="C73" s="159"/>
      <c r="D73" s="16"/>
      <c r="E73" s="16"/>
      <c r="F73" s="14"/>
      <c r="G73" s="15">
        <v>0</v>
      </c>
      <c r="H73" s="105">
        <f t="shared" si="5"/>
        <v>0</v>
      </c>
    </row>
    <row r="74" spans="1:8" ht="15" customHeight="1" x14ac:dyDescent="0.25">
      <c r="A74" s="103"/>
      <c r="B74" s="158"/>
      <c r="C74" s="159"/>
      <c r="D74" s="16"/>
      <c r="E74" s="16"/>
      <c r="F74" s="14"/>
      <c r="G74" s="15">
        <v>0</v>
      </c>
      <c r="H74" s="105">
        <f t="shared" si="5"/>
        <v>0</v>
      </c>
    </row>
    <row r="75" spans="1:8" ht="15" customHeight="1" x14ac:dyDescent="0.25">
      <c r="A75" s="103"/>
      <c r="B75" s="255"/>
      <c r="C75" s="256"/>
      <c r="D75" s="16"/>
      <c r="E75" s="16"/>
      <c r="F75" s="14"/>
      <c r="G75" s="15">
        <v>0</v>
      </c>
      <c r="H75" s="105">
        <f t="shared" si="5"/>
        <v>0</v>
      </c>
    </row>
    <row r="76" spans="1:8" ht="14.1" customHeight="1" x14ac:dyDescent="0.25">
      <c r="A76" s="103"/>
      <c r="B76" s="250" t="s">
        <v>137</v>
      </c>
      <c r="C76" s="251"/>
      <c r="D76" s="251"/>
      <c r="E76" s="251"/>
      <c r="F76" s="251"/>
      <c r="G76" s="252"/>
    </row>
    <row r="77" spans="1:8" ht="15" customHeight="1" x14ac:dyDescent="0.25">
      <c r="A77" s="103"/>
      <c r="B77" s="255"/>
      <c r="C77" s="256"/>
      <c r="D77" s="16"/>
      <c r="E77" s="16"/>
      <c r="F77" s="14"/>
      <c r="G77" s="15">
        <v>0</v>
      </c>
      <c r="H77" s="105">
        <f>E77*G77</f>
        <v>0</v>
      </c>
    </row>
    <row r="78" spans="1:8" ht="15" customHeight="1" x14ac:dyDescent="0.25">
      <c r="A78" s="103"/>
      <c r="B78" s="158"/>
      <c r="C78" s="159"/>
      <c r="D78" s="16"/>
      <c r="E78" s="16"/>
      <c r="F78" s="14"/>
      <c r="G78" s="15">
        <v>0</v>
      </c>
      <c r="H78" s="105">
        <f t="shared" ref="H78:H81" si="6">E78*G78</f>
        <v>0</v>
      </c>
    </row>
    <row r="79" spans="1:8" ht="15" customHeight="1" x14ac:dyDescent="0.25">
      <c r="A79" s="103"/>
      <c r="B79" s="158"/>
      <c r="C79" s="159"/>
      <c r="D79" s="16"/>
      <c r="E79" s="16"/>
      <c r="F79" s="14"/>
      <c r="G79" s="15">
        <v>0</v>
      </c>
      <c r="H79" s="105">
        <f t="shared" si="6"/>
        <v>0</v>
      </c>
    </row>
    <row r="80" spans="1:8" ht="15" customHeight="1" x14ac:dyDescent="0.25">
      <c r="A80" s="103"/>
      <c r="B80" s="158"/>
      <c r="C80" s="159"/>
      <c r="D80" s="16"/>
      <c r="E80" s="16"/>
      <c r="F80" s="14"/>
      <c r="G80" s="15">
        <v>0</v>
      </c>
      <c r="H80" s="105">
        <f t="shared" si="6"/>
        <v>0</v>
      </c>
    </row>
    <row r="81" spans="1:8" ht="15" customHeight="1" x14ac:dyDescent="0.25">
      <c r="A81" s="103"/>
      <c r="B81" s="255"/>
      <c r="C81" s="256"/>
      <c r="D81" s="16"/>
      <c r="E81" s="16"/>
      <c r="F81" s="14"/>
      <c r="G81" s="15">
        <v>0</v>
      </c>
      <c r="H81" s="105">
        <f t="shared" si="6"/>
        <v>0</v>
      </c>
    </row>
    <row r="82" spans="1:8" ht="20.100000000000001" customHeight="1" x14ac:dyDescent="0.25">
      <c r="A82" s="103"/>
      <c r="B82" s="250" t="s">
        <v>138</v>
      </c>
      <c r="C82" s="251"/>
      <c r="D82" s="251"/>
      <c r="E82" s="251"/>
      <c r="F82" s="251"/>
      <c r="G82" s="252"/>
    </row>
    <row r="83" spans="1:8" ht="17.45" customHeight="1" x14ac:dyDescent="0.25">
      <c r="A83" s="103"/>
      <c r="B83" s="255"/>
      <c r="C83" s="256"/>
      <c r="D83" s="16"/>
      <c r="E83" s="16"/>
      <c r="F83" s="14"/>
      <c r="G83" s="15">
        <v>0</v>
      </c>
      <c r="H83" s="105">
        <f>E83*G83</f>
        <v>0</v>
      </c>
    </row>
    <row r="84" spans="1:8" ht="17.45" customHeight="1" x14ac:dyDescent="0.25">
      <c r="A84" s="103"/>
      <c r="B84" s="158"/>
      <c r="C84" s="159"/>
      <c r="D84" s="16"/>
      <c r="E84" s="16"/>
      <c r="F84" s="14"/>
      <c r="G84" s="15">
        <v>0</v>
      </c>
      <c r="H84" s="105">
        <f t="shared" ref="H84:H89" si="7">E84*G84</f>
        <v>0</v>
      </c>
    </row>
    <row r="85" spans="1:8" ht="17.45" customHeight="1" x14ac:dyDescent="0.25">
      <c r="A85" s="103"/>
      <c r="B85" s="158"/>
      <c r="C85" s="159"/>
      <c r="D85" s="16"/>
      <c r="E85" s="16"/>
      <c r="F85" s="14"/>
      <c r="G85" s="15">
        <v>0</v>
      </c>
      <c r="H85" s="105">
        <f t="shared" si="7"/>
        <v>0</v>
      </c>
    </row>
    <row r="86" spans="1:8" ht="17.45" customHeight="1" x14ac:dyDescent="0.25">
      <c r="A86" s="103"/>
      <c r="B86" s="158"/>
      <c r="C86" s="159"/>
      <c r="D86" s="16"/>
      <c r="E86" s="16"/>
      <c r="F86" s="14"/>
      <c r="G86" s="15">
        <v>0</v>
      </c>
      <c r="H86" s="105">
        <f t="shared" si="7"/>
        <v>0</v>
      </c>
    </row>
    <row r="87" spans="1:8" ht="17.45" customHeight="1" x14ac:dyDescent="0.25">
      <c r="A87" s="103"/>
      <c r="B87" s="158"/>
      <c r="C87" s="159"/>
      <c r="D87" s="16"/>
      <c r="E87" s="16"/>
      <c r="F87" s="14"/>
      <c r="G87" s="15">
        <v>0</v>
      </c>
      <c r="H87" s="105">
        <f t="shared" si="7"/>
        <v>0</v>
      </c>
    </row>
    <row r="88" spans="1:8" ht="17.45" customHeight="1" x14ac:dyDescent="0.25">
      <c r="A88" s="103"/>
      <c r="B88" s="158"/>
      <c r="C88" s="159"/>
      <c r="D88" s="16"/>
      <c r="E88" s="16"/>
      <c r="F88" s="14"/>
      <c r="G88" s="15">
        <v>0</v>
      </c>
      <c r="H88" s="105">
        <f t="shared" si="7"/>
        <v>0</v>
      </c>
    </row>
    <row r="89" spans="1:8" ht="20.100000000000001" customHeight="1" x14ac:dyDescent="0.25">
      <c r="A89" s="103"/>
      <c r="B89" s="262"/>
      <c r="C89" s="262"/>
      <c r="D89" s="16"/>
      <c r="E89" s="16"/>
      <c r="F89" s="14"/>
      <c r="G89" s="15">
        <v>0</v>
      </c>
      <c r="H89" s="105">
        <f t="shared" si="7"/>
        <v>0</v>
      </c>
    </row>
    <row r="90" spans="1:8" ht="28.5" customHeight="1" x14ac:dyDescent="0.25">
      <c r="A90" s="103"/>
      <c r="B90" s="113"/>
      <c r="C90" s="113"/>
      <c r="D90" s="113"/>
      <c r="F90" s="260" t="s">
        <v>139</v>
      </c>
      <c r="G90" s="261"/>
      <c r="H90" s="114">
        <f>SUM(H51:H56,H58:H63,H65:H69,H71:H75,H77:H81,H83:H89)</f>
        <v>5260</v>
      </c>
    </row>
    <row r="91" spans="1:8" x14ac:dyDescent="0.25">
      <c r="A91" s="103"/>
      <c r="H91" s="79"/>
    </row>
    <row r="92" spans="1:8" ht="14.45" customHeight="1" x14ac:dyDescent="0.25">
      <c r="A92" s="103"/>
      <c r="H92" s="79"/>
    </row>
    <row r="93" spans="1:8" ht="14.45" customHeight="1" x14ac:dyDescent="0.25">
      <c r="A93" s="93">
        <f>ROUND(SUM(G103,H112,H125),0)</f>
        <v>17442</v>
      </c>
      <c r="B93" s="102" t="s">
        <v>140</v>
      </c>
      <c r="C93" s="115"/>
      <c r="D93" s="77"/>
      <c r="E93" s="77"/>
      <c r="F93" s="77"/>
      <c r="G93" s="77"/>
      <c r="H93" s="79"/>
    </row>
    <row r="94" spans="1:8" ht="14.45" customHeight="1" x14ac:dyDescent="0.25">
      <c r="A94" s="238" t="s">
        <v>61</v>
      </c>
      <c r="B94" s="238"/>
      <c r="C94" s="77"/>
      <c r="D94" s="77"/>
      <c r="E94" s="77"/>
      <c r="F94" s="77"/>
      <c r="G94" s="77"/>
      <c r="H94" s="79"/>
    </row>
    <row r="95" spans="1:8" ht="27.95" customHeight="1" x14ac:dyDescent="0.25">
      <c r="A95" s="112"/>
      <c r="B95" s="257" t="s">
        <v>141</v>
      </c>
      <c r="C95" s="160" t="s">
        <v>99</v>
      </c>
      <c r="D95" s="160" t="s">
        <v>142</v>
      </c>
      <c r="E95" s="161" t="s">
        <v>102</v>
      </c>
      <c r="F95" s="161" t="s">
        <v>143</v>
      </c>
      <c r="G95" s="161" t="s">
        <v>68</v>
      </c>
      <c r="H95" s="79"/>
    </row>
    <row r="96" spans="1:8" ht="14.45" customHeight="1" x14ac:dyDescent="0.25">
      <c r="A96" s="112"/>
      <c r="B96" s="257"/>
      <c r="C96" s="143" t="s">
        <v>144</v>
      </c>
      <c r="D96" s="144" t="s">
        <v>145</v>
      </c>
      <c r="E96" s="145">
        <v>1000.15</v>
      </c>
      <c r="F96" s="144">
        <v>12</v>
      </c>
      <c r="G96" s="118">
        <f>E96*F96</f>
        <v>12001.8</v>
      </c>
      <c r="H96" s="79"/>
    </row>
    <row r="97" spans="1:9" ht="14.45" customHeight="1" x14ac:dyDescent="0.25">
      <c r="A97" s="112"/>
      <c r="B97" s="257"/>
      <c r="C97" s="116"/>
      <c r="D97" s="17"/>
      <c r="E97" s="19">
        <v>0</v>
      </c>
      <c r="F97" s="117"/>
      <c r="G97" s="118">
        <f t="shared" ref="G97:G102" si="8">E97*F97</f>
        <v>0</v>
      </c>
      <c r="H97" s="79"/>
    </row>
    <row r="98" spans="1:9" ht="14.45" customHeight="1" x14ac:dyDescent="0.25">
      <c r="A98" s="112"/>
      <c r="B98" s="257"/>
      <c r="C98" s="116"/>
      <c r="D98" s="17"/>
      <c r="E98" s="19">
        <v>0</v>
      </c>
      <c r="F98" s="117"/>
      <c r="G98" s="118">
        <f t="shared" si="8"/>
        <v>0</v>
      </c>
      <c r="H98" s="79"/>
    </row>
    <row r="99" spans="1:9" ht="14.45" customHeight="1" x14ac:dyDescent="0.25">
      <c r="A99" s="112"/>
      <c r="B99" s="257"/>
      <c r="C99" s="116"/>
      <c r="D99" s="17"/>
      <c r="E99" s="19">
        <v>0</v>
      </c>
      <c r="F99" s="117"/>
      <c r="G99" s="118">
        <f t="shared" si="8"/>
        <v>0</v>
      </c>
      <c r="H99" s="79"/>
    </row>
    <row r="100" spans="1:9" ht="14.45" customHeight="1" x14ac:dyDescent="0.25">
      <c r="A100" s="112"/>
      <c r="B100" s="257"/>
      <c r="C100" s="116"/>
      <c r="D100" s="17"/>
      <c r="E100" s="19">
        <v>0</v>
      </c>
      <c r="F100" s="117"/>
      <c r="G100" s="118">
        <f t="shared" si="8"/>
        <v>0</v>
      </c>
      <c r="H100" s="79"/>
    </row>
    <row r="101" spans="1:9" ht="14.45" customHeight="1" x14ac:dyDescent="0.25">
      <c r="A101" s="112"/>
      <c r="B101" s="257"/>
      <c r="C101" s="116"/>
      <c r="D101" s="17"/>
      <c r="E101" s="19">
        <v>0</v>
      </c>
      <c r="F101" s="117"/>
      <c r="G101" s="118">
        <f t="shared" si="8"/>
        <v>0</v>
      </c>
      <c r="H101" s="79"/>
    </row>
    <row r="102" spans="1:9" ht="14.45" customHeight="1" x14ac:dyDescent="0.25">
      <c r="A102" s="112"/>
      <c r="B102" s="257"/>
      <c r="C102" s="116"/>
      <c r="D102" s="17"/>
      <c r="E102" s="19">
        <v>0</v>
      </c>
      <c r="F102" s="117"/>
      <c r="G102" s="118">
        <f t="shared" si="8"/>
        <v>0</v>
      </c>
      <c r="H102" s="79"/>
    </row>
    <row r="103" spans="1:9" ht="14.45" customHeight="1" x14ac:dyDescent="0.25">
      <c r="A103" s="103"/>
      <c r="B103" s="77"/>
      <c r="D103" s="80"/>
      <c r="E103" s="263" t="s">
        <v>146</v>
      </c>
      <c r="F103" s="263"/>
      <c r="G103" s="81">
        <f>SUM(G96:G102)</f>
        <v>12001.8</v>
      </c>
      <c r="H103" s="79"/>
    </row>
    <row r="104" spans="1:9" ht="14.45" customHeight="1" x14ac:dyDescent="0.25">
      <c r="A104" s="103"/>
      <c r="B104" s="77"/>
      <c r="D104" s="80"/>
      <c r="E104" s="77"/>
      <c r="F104" s="119"/>
      <c r="G104" s="77"/>
      <c r="H104" s="79"/>
    </row>
    <row r="105" spans="1:9" ht="27.95" customHeight="1" x14ac:dyDescent="0.25">
      <c r="A105" s="112"/>
      <c r="B105" s="257" t="s">
        <v>147</v>
      </c>
      <c r="C105" s="160" t="s">
        <v>99</v>
      </c>
      <c r="D105" s="160" t="s">
        <v>142</v>
      </c>
      <c r="E105" s="161" t="s">
        <v>102</v>
      </c>
      <c r="F105" s="161" t="s">
        <v>143</v>
      </c>
      <c r="G105" s="161" t="s">
        <v>148</v>
      </c>
      <c r="H105" s="161" t="s">
        <v>68</v>
      </c>
      <c r="I105" s="79"/>
    </row>
    <row r="106" spans="1:9" ht="14.45" customHeight="1" x14ac:dyDescent="0.25">
      <c r="A106" s="112"/>
      <c r="B106" s="257"/>
      <c r="C106" s="82" t="s">
        <v>149</v>
      </c>
      <c r="D106" s="20"/>
      <c r="E106" s="19">
        <v>0</v>
      </c>
      <c r="F106" s="17"/>
      <c r="G106" s="17"/>
      <c r="H106" s="118">
        <f>(E106*F106)*G106</f>
        <v>0</v>
      </c>
      <c r="I106" s="79"/>
    </row>
    <row r="107" spans="1:9" ht="27.95" customHeight="1" x14ac:dyDescent="0.25">
      <c r="A107" s="112"/>
      <c r="B107" s="257"/>
      <c r="C107" s="120" t="s">
        <v>150</v>
      </c>
      <c r="D107" s="146" t="s">
        <v>151</v>
      </c>
      <c r="E107" s="145">
        <v>60</v>
      </c>
      <c r="F107" s="144">
        <v>12</v>
      </c>
      <c r="G107" s="144">
        <v>2</v>
      </c>
      <c r="H107" s="118">
        <f t="shared" ref="H107:H111" si="9">(E107*F107)*G107</f>
        <v>1440</v>
      </c>
      <c r="I107" s="79"/>
    </row>
    <row r="108" spans="1:9" ht="14.45" customHeight="1" x14ac:dyDescent="0.25">
      <c r="A108" s="112"/>
      <c r="B108" s="257"/>
      <c r="C108" s="121"/>
      <c r="D108" s="20"/>
      <c r="E108" s="19">
        <v>0</v>
      </c>
      <c r="F108" s="17"/>
      <c r="G108" s="17"/>
      <c r="H108" s="118">
        <f t="shared" si="9"/>
        <v>0</v>
      </c>
      <c r="I108" s="79"/>
    </row>
    <row r="109" spans="1:9" ht="14.45" customHeight="1" x14ac:dyDescent="0.25">
      <c r="A109" s="112"/>
      <c r="B109" s="257"/>
      <c r="C109" s="121"/>
      <c r="D109" s="20"/>
      <c r="E109" s="19">
        <v>0</v>
      </c>
      <c r="F109" s="17"/>
      <c r="G109" s="17"/>
      <c r="H109" s="118">
        <f t="shared" si="9"/>
        <v>0</v>
      </c>
      <c r="I109" s="79"/>
    </row>
    <row r="110" spans="1:9" ht="14.45" customHeight="1" x14ac:dyDescent="0.25">
      <c r="A110" s="112"/>
      <c r="B110" s="257"/>
      <c r="C110" s="18"/>
      <c r="D110" s="17"/>
      <c r="E110" s="19">
        <v>0</v>
      </c>
      <c r="F110" s="17"/>
      <c r="G110" s="17"/>
      <c r="H110" s="118">
        <f t="shared" si="9"/>
        <v>0</v>
      </c>
      <c r="I110" s="79"/>
    </row>
    <row r="111" spans="1:9" ht="14.45" customHeight="1" x14ac:dyDescent="0.25">
      <c r="A111" s="112"/>
      <c r="B111" s="257"/>
      <c r="C111" s="18"/>
      <c r="D111" s="17"/>
      <c r="E111" s="19">
        <v>0</v>
      </c>
      <c r="F111" s="17"/>
      <c r="G111" s="17"/>
      <c r="H111" s="118">
        <f t="shared" si="9"/>
        <v>0</v>
      </c>
      <c r="I111" s="79"/>
    </row>
    <row r="112" spans="1:9" ht="14.45" customHeight="1" x14ac:dyDescent="0.25">
      <c r="A112" s="103"/>
      <c r="B112" s="77"/>
      <c r="D112" s="80"/>
      <c r="F112" s="258" t="s">
        <v>152</v>
      </c>
      <c r="G112" s="259"/>
      <c r="H112" s="81">
        <f>SUM(H106:H111)</f>
        <v>1440</v>
      </c>
    </row>
    <row r="113" spans="1:8" ht="14.45" customHeight="1" x14ac:dyDescent="0.25">
      <c r="A113" s="103"/>
      <c r="G113" s="79"/>
      <c r="H113" s="113"/>
    </row>
    <row r="114" spans="1:8" ht="14.45" customHeight="1" x14ac:dyDescent="0.25">
      <c r="A114" s="112"/>
      <c r="B114" s="257" t="s">
        <v>153</v>
      </c>
      <c r="C114" s="160" t="s">
        <v>99</v>
      </c>
      <c r="D114" s="160" t="s">
        <v>142</v>
      </c>
      <c r="E114" s="161" t="s">
        <v>100</v>
      </c>
      <c r="F114" s="161" t="s">
        <v>101</v>
      </c>
      <c r="G114" s="161" t="s">
        <v>102</v>
      </c>
      <c r="H114" s="161" t="s">
        <v>68</v>
      </c>
    </row>
    <row r="115" spans="1:8" ht="14.45" customHeight="1" x14ac:dyDescent="0.25">
      <c r="A115" s="112"/>
      <c r="B115" s="257"/>
      <c r="C115" s="18" t="s">
        <v>154</v>
      </c>
      <c r="D115" s="16" t="s">
        <v>155</v>
      </c>
      <c r="E115" s="16">
        <v>400</v>
      </c>
      <c r="F115" s="17" t="s">
        <v>156</v>
      </c>
      <c r="G115" s="15">
        <v>10</v>
      </c>
      <c r="H115" s="105">
        <f>G115*E115</f>
        <v>4000</v>
      </c>
    </row>
    <row r="116" spans="1:8" ht="14.45" customHeight="1" x14ac:dyDescent="0.25">
      <c r="A116" s="112"/>
      <c r="B116" s="257"/>
      <c r="C116" s="18"/>
      <c r="D116" s="17"/>
      <c r="E116" s="16"/>
      <c r="F116" s="17"/>
      <c r="G116" s="15">
        <v>0</v>
      </c>
      <c r="H116" s="105">
        <f t="shared" ref="H116:H124" si="10">G116*E116</f>
        <v>0</v>
      </c>
    </row>
    <row r="117" spans="1:8" ht="14.45" customHeight="1" x14ac:dyDescent="0.25">
      <c r="A117" s="112"/>
      <c r="B117" s="257"/>
      <c r="C117" s="18"/>
      <c r="D117" s="17"/>
      <c r="E117" s="16"/>
      <c r="F117" s="17"/>
      <c r="G117" s="15">
        <v>0</v>
      </c>
      <c r="H117" s="105">
        <f t="shared" si="10"/>
        <v>0</v>
      </c>
    </row>
    <row r="118" spans="1:8" ht="14.45" customHeight="1" x14ac:dyDescent="0.25">
      <c r="A118" s="112"/>
      <c r="B118" s="257"/>
      <c r="C118" s="18"/>
      <c r="D118" s="17"/>
      <c r="E118" s="16"/>
      <c r="F118" s="17"/>
      <c r="G118" s="15">
        <v>0</v>
      </c>
      <c r="H118" s="105">
        <f t="shared" si="10"/>
        <v>0</v>
      </c>
    </row>
    <row r="119" spans="1:8" ht="14.45" customHeight="1" x14ac:dyDescent="0.25">
      <c r="A119" s="112"/>
      <c r="B119" s="257"/>
      <c r="C119" s="18"/>
      <c r="D119" s="17"/>
      <c r="E119" s="16"/>
      <c r="F119" s="17"/>
      <c r="G119" s="15">
        <v>0</v>
      </c>
      <c r="H119" s="105">
        <f t="shared" si="10"/>
        <v>0</v>
      </c>
    </row>
    <row r="120" spans="1:8" ht="14.45" customHeight="1" x14ac:dyDescent="0.25">
      <c r="A120" s="112"/>
      <c r="B120" s="257"/>
      <c r="C120" s="18"/>
      <c r="D120" s="17"/>
      <c r="E120" s="16"/>
      <c r="F120" s="17"/>
      <c r="G120" s="15">
        <v>0</v>
      </c>
      <c r="H120" s="105">
        <f t="shared" si="10"/>
        <v>0</v>
      </c>
    </row>
    <row r="121" spans="1:8" ht="14.45" customHeight="1" x14ac:dyDescent="0.25">
      <c r="A121" s="112"/>
      <c r="B121" s="257"/>
      <c r="C121" s="18"/>
      <c r="D121" s="17"/>
      <c r="E121" s="16"/>
      <c r="F121" s="17"/>
      <c r="G121" s="15">
        <v>0</v>
      </c>
      <c r="H121" s="105">
        <f t="shared" si="10"/>
        <v>0</v>
      </c>
    </row>
    <row r="122" spans="1:8" ht="14.45" customHeight="1" x14ac:dyDescent="0.25">
      <c r="A122" s="112"/>
      <c r="B122" s="257"/>
      <c r="C122" s="18"/>
      <c r="D122" s="17"/>
      <c r="E122" s="16"/>
      <c r="F122" s="17"/>
      <c r="G122" s="15">
        <v>0</v>
      </c>
      <c r="H122" s="105">
        <f t="shared" si="10"/>
        <v>0</v>
      </c>
    </row>
    <row r="123" spans="1:8" ht="14.45" customHeight="1" x14ac:dyDescent="0.25">
      <c r="A123" s="112"/>
      <c r="B123" s="257"/>
      <c r="C123" s="18"/>
      <c r="D123" s="17"/>
      <c r="E123" s="16"/>
      <c r="F123" s="17"/>
      <c r="G123" s="15">
        <v>0</v>
      </c>
      <c r="H123" s="105">
        <f t="shared" si="10"/>
        <v>0</v>
      </c>
    </row>
    <row r="124" spans="1:8" ht="14.45" customHeight="1" x14ac:dyDescent="0.25">
      <c r="A124" s="112"/>
      <c r="B124" s="257"/>
      <c r="C124" s="18"/>
      <c r="D124" s="17"/>
      <c r="E124" s="16"/>
      <c r="F124" s="17"/>
      <c r="G124" s="15">
        <v>0</v>
      </c>
      <c r="H124" s="105">
        <f t="shared" si="10"/>
        <v>0</v>
      </c>
    </row>
    <row r="125" spans="1:8" ht="14.45" customHeight="1" x14ac:dyDescent="0.25">
      <c r="B125" s="77"/>
      <c r="D125" s="80"/>
      <c r="F125" s="258" t="s">
        <v>157</v>
      </c>
      <c r="G125" s="259"/>
      <c r="H125" s="81">
        <f>SUM(H115:H124)</f>
        <v>4000</v>
      </c>
    </row>
    <row r="126" spans="1:8" ht="14.45" customHeight="1" x14ac:dyDescent="0.25">
      <c r="G126" s="79"/>
    </row>
    <row r="127" spans="1:8" x14ac:dyDescent="0.25">
      <c r="G127" s="79"/>
    </row>
    <row r="128" spans="1:8" x14ac:dyDescent="0.25">
      <c r="G128" s="79"/>
    </row>
    <row r="129" spans="4:7" x14ac:dyDescent="0.25">
      <c r="G129" s="79"/>
    </row>
    <row r="130" spans="4:7" x14ac:dyDescent="0.25">
      <c r="G130" s="79"/>
    </row>
    <row r="131" spans="4:7" x14ac:dyDescent="0.25">
      <c r="G131" s="79"/>
    </row>
    <row r="132" spans="4:7" x14ac:dyDescent="0.25">
      <c r="G132" s="77"/>
    </row>
    <row r="139" spans="4:7" x14ac:dyDescent="0.25">
      <c r="D139" s="83"/>
    </row>
  </sheetData>
  <protectedRanges>
    <protectedRange sqref="B9:G21" name="Range1"/>
    <protectedRange sqref="B39:G43 E116:G124" name="Range2"/>
    <protectedRange sqref="B9:G21 B53:G56 B58:G63 B66:G69 B72:G75 B77:G81 B83:G89" name="Range3"/>
    <protectedRange sqref="C97:F102 D106:G106 C116:D124 C108:G111" name="Range4"/>
    <protectedRange sqref="B8:E8 G8" name="Range1_1"/>
    <protectedRange sqref="B8:E8 G8" name="Range3_1"/>
    <protectedRange sqref="D28:G38" name="Range2_1"/>
    <protectedRange sqref="B51:G52" name="Range3_2"/>
    <protectedRange sqref="B65:G65" name="Range3_3"/>
    <protectedRange sqref="B71:G71" name="Range3_4"/>
    <protectedRange sqref="C96:F96" name="Range4_1"/>
    <protectedRange sqref="D107:G107" name="Range4_2"/>
    <protectedRange sqref="F8" name="Range1_2"/>
    <protectedRange sqref="F8" name="Range3_5"/>
    <protectedRange sqref="B38:C38" name="Range2_3"/>
    <protectedRange sqref="E115:G115" name="Range2_4"/>
    <protectedRange sqref="C115:D115" name="Range4_4"/>
  </protectedRanges>
  <mergeCells count="78">
    <mergeCell ref="F125:G125"/>
    <mergeCell ref="B81:C81"/>
    <mergeCell ref="B82:G82"/>
    <mergeCell ref="B83:C83"/>
    <mergeCell ref="B89:C89"/>
    <mergeCell ref="F90:G90"/>
    <mergeCell ref="A94:B94"/>
    <mergeCell ref="B95:B102"/>
    <mergeCell ref="E103:F103"/>
    <mergeCell ref="B105:B111"/>
    <mergeCell ref="F112:G112"/>
    <mergeCell ref="B114:B124"/>
    <mergeCell ref="B77:C77"/>
    <mergeCell ref="B59:C59"/>
    <mergeCell ref="B60:C60"/>
    <mergeCell ref="B61:C61"/>
    <mergeCell ref="B62:C62"/>
    <mergeCell ref="B63:C63"/>
    <mergeCell ref="B64:G64"/>
    <mergeCell ref="B65:C65"/>
    <mergeCell ref="B70:G70"/>
    <mergeCell ref="B71:C71"/>
    <mergeCell ref="B75:C75"/>
    <mergeCell ref="B76:G76"/>
    <mergeCell ref="B58:C58"/>
    <mergeCell ref="D47:E48"/>
    <mergeCell ref="A48:B48"/>
    <mergeCell ref="B49:C49"/>
    <mergeCell ref="B50:G50"/>
    <mergeCell ref="B51:C51"/>
    <mergeCell ref="B52:C52"/>
    <mergeCell ref="B47:C47"/>
    <mergeCell ref="B53:C53"/>
    <mergeCell ref="B54:C54"/>
    <mergeCell ref="B55:C55"/>
    <mergeCell ref="B56:C56"/>
    <mergeCell ref="B57:G57"/>
    <mergeCell ref="B39:C39"/>
    <mergeCell ref="B40:C40"/>
    <mergeCell ref="B41:C41"/>
    <mergeCell ref="B42:C42"/>
    <mergeCell ref="B43:C43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18:C18"/>
    <mergeCell ref="B19:C19"/>
    <mergeCell ref="B20:C20"/>
    <mergeCell ref="B21:C21"/>
    <mergeCell ref="C25:D26"/>
    <mergeCell ref="A26:B26"/>
    <mergeCell ref="B13:C13"/>
    <mergeCell ref="H4:K4"/>
    <mergeCell ref="C5:D6"/>
    <mergeCell ref="H5:I5"/>
    <mergeCell ref="A6:B6"/>
    <mergeCell ref="H6:I6"/>
    <mergeCell ref="B7:C7"/>
    <mergeCell ref="B8:C8"/>
    <mergeCell ref="B9:C9"/>
    <mergeCell ref="B10:C10"/>
    <mergeCell ref="B11:C11"/>
    <mergeCell ref="B12:C12"/>
    <mergeCell ref="A1:C1"/>
    <mergeCell ref="H1:K1"/>
    <mergeCell ref="B2:C2"/>
    <mergeCell ref="H2:K2"/>
    <mergeCell ref="B3:C3"/>
    <mergeCell ref="H3:K3"/>
  </mergeCells>
  <dataValidations count="1">
    <dataValidation type="whole" allowBlank="1" showInputMessage="1" showErrorMessage="1" sqref="A93 G108:G111 A5 A25 F39:F43 F97:F102 A47 G106 F116:F124" xr:uid="{219752EF-01BD-41F5-89C5-EB4F89115575}">
      <formula1>0</formula1>
      <formula2>1000000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C9D90-3BDF-4CF7-BCAD-EA10025D527E}">
  <sheetPr>
    <tabColor rgb="FFFF0000"/>
  </sheetPr>
  <dimension ref="A1:O36"/>
  <sheetViews>
    <sheetView workbookViewId="0">
      <selection activeCell="D4" sqref="D4"/>
    </sheetView>
  </sheetViews>
  <sheetFormatPr defaultColWidth="8.7109375" defaultRowHeight="15" x14ac:dyDescent="0.25"/>
  <cols>
    <col min="1" max="1" width="16.140625" customWidth="1"/>
    <col min="2" max="2" width="16.42578125" customWidth="1"/>
    <col min="3" max="3" width="30.42578125" customWidth="1"/>
    <col min="4" max="4" width="12.7109375" customWidth="1"/>
    <col min="5" max="5" width="13.5703125" customWidth="1"/>
    <col min="6" max="6" width="9.42578125" customWidth="1"/>
    <col min="7" max="7" width="12.42578125" customWidth="1"/>
    <col min="8" max="8" width="11.7109375" customWidth="1"/>
    <col min="9" max="9" width="12" customWidth="1"/>
    <col min="10" max="10" width="11.42578125" customWidth="1"/>
    <col min="11" max="12" width="10" customWidth="1"/>
    <col min="13" max="13" width="14.140625" customWidth="1"/>
    <col min="14" max="14" width="16.5703125" customWidth="1"/>
    <col min="15" max="15" width="15.140625" customWidth="1"/>
  </cols>
  <sheetData>
    <row r="1" spans="1:15" ht="34.5" customHeight="1" x14ac:dyDescent="0.25">
      <c r="A1" s="247" t="s">
        <v>158</v>
      </c>
      <c r="B1" s="247"/>
      <c r="C1" s="247"/>
      <c r="L1" s="195" t="s">
        <v>3</v>
      </c>
      <c r="M1" s="196"/>
      <c r="N1" s="196"/>
      <c r="O1" s="197"/>
    </row>
    <row r="2" spans="1:15" x14ac:dyDescent="0.25">
      <c r="A2" s="42" t="s">
        <v>57</v>
      </c>
      <c r="B2" s="248">
        <f>Summary!D6</f>
        <v>0</v>
      </c>
      <c r="C2" s="248"/>
      <c r="L2" s="213" t="s">
        <v>7</v>
      </c>
      <c r="M2" s="214"/>
      <c r="N2" s="214"/>
      <c r="O2" s="215"/>
    </row>
    <row r="3" spans="1:15" ht="18" customHeight="1" x14ac:dyDescent="0.25">
      <c r="A3" s="98" t="s">
        <v>58</v>
      </c>
      <c r="B3" s="274" t="s">
        <v>198</v>
      </c>
      <c r="C3" s="274"/>
      <c r="L3" s="216" t="s">
        <v>8</v>
      </c>
      <c r="M3" s="217"/>
      <c r="N3" s="217"/>
      <c r="O3" s="218"/>
    </row>
    <row r="4" spans="1:15" ht="34.5" customHeight="1" thickBot="1" x14ac:dyDescent="0.3">
      <c r="L4" s="219" t="s">
        <v>10</v>
      </c>
      <c r="M4" s="220"/>
      <c r="N4" s="220"/>
      <c r="O4" s="221"/>
    </row>
    <row r="5" spans="1:15" ht="26.1" customHeight="1" x14ac:dyDescent="0.25">
      <c r="A5" s="93">
        <f>ROUND(N19,0)</f>
        <v>766</v>
      </c>
      <c r="B5" s="94" t="s">
        <v>159</v>
      </c>
      <c r="F5" s="264" t="s">
        <v>160</v>
      </c>
      <c r="G5" s="283"/>
      <c r="H5" s="283"/>
      <c r="I5" s="265"/>
      <c r="L5" s="213" t="s">
        <v>15</v>
      </c>
      <c r="M5" s="214"/>
      <c r="N5" s="214"/>
      <c r="O5" s="215"/>
    </row>
    <row r="6" spans="1:15" ht="14.45" customHeight="1" thickBot="1" x14ac:dyDescent="0.3">
      <c r="A6" s="239" t="s">
        <v>61</v>
      </c>
      <c r="B6" s="239"/>
      <c r="F6" s="284"/>
      <c r="G6" s="285"/>
      <c r="H6" s="285"/>
      <c r="I6" s="286"/>
      <c r="L6" s="189" t="s">
        <v>16</v>
      </c>
      <c r="M6" s="190"/>
      <c r="N6" s="190"/>
      <c r="O6" s="191"/>
    </row>
    <row r="7" spans="1:15" ht="15.75" thickBot="1" x14ac:dyDescent="0.3">
      <c r="F7" s="287"/>
      <c r="G7" s="288"/>
      <c r="H7" s="288"/>
      <c r="I7" s="289"/>
    </row>
    <row r="8" spans="1:15" ht="49.5" customHeight="1" x14ac:dyDescent="0.25">
      <c r="B8" s="160" t="s">
        <v>161</v>
      </c>
      <c r="C8" s="160" t="s">
        <v>162</v>
      </c>
      <c r="D8" s="160" t="s">
        <v>163</v>
      </c>
      <c r="E8" s="161" t="s">
        <v>164</v>
      </c>
      <c r="F8" s="161" t="s">
        <v>165</v>
      </c>
      <c r="G8" s="161" t="s">
        <v>166</v>
      </c>
      <c r="H8" s="161" t="s">
        <v>167</v>
      </c>
      <c r="I8" s="161" t="s">
        <v>168</v>
      </c>
      <c r="J8" s="161" t="s">
        <v>169</v>
      </c>
      <c r="K8" s="84" t="s">
        <v>170</v>
      </c>
      <c r="L8" s="160" t="s">
        <v>171</v>
      </c>
      <c r="M8" s="160" t="s">
        <v>172</v>
      </c>
      <c r="N8" s="84" t="s">
        <v>173</v>
      </c>
    </row>
    <row r="9" spans="1:15" x14ac:dyDescent="0.25">
      <c r="B9" s="82" t="s">
        <v>174</v>
      </c>
      <c r="C9" s="139" t="s">
        <v>175</v>
      </c>
      <c r="D9" s="95">
        <v>100</v>
      </c>
      <c r="E9" s="21">
        <v>10</v>
      </c>
      <c r="F9" s="85">
        <f>E9*0.49</f>
        <v>4.9000000000000004</v>
      </c>
      <c r="G9" s="17"/>
      <c r="H9" s="85">
        <f>G9*41</f>
        <v>0</v>
      </c>
      <c r="I9" s="17"/>
      <c r="J9" s="85">
        <f>I9*96</f>
        <v>0</v>
      </c>
      <c r="K9" s="86">
        <f>(D9+F9+H9+J9)</f>
        <v>104.9</v>
      </c>
      <c r="L9" s="17">
        <v>2</v>
      </c>
      <c r="M9" s="17">
        <v>1</v>
      </c>
      <c r="N9" s="86">
        <f>(K9*L9)*M9</f>
        <v>209.8</v>
      </c>
    </row>
    <row r="10" spans="1:15" x14ac:dyDescent="0.25">
      <c r="B10" s="82" t="s">
        <v>176</v>
      </c>
      <c r="C10" s="139" t="s">
        <v>177</v>
      </c>
      <c r="D10" s="95">
        <v>100</v>
      </c>
      <c r="E10" s="21">
        <v>0</v>
      </c>
      <c r="F10" s="85">
        <f t="shared" ref="F10:F18" si="0">E10*0.49</f>
        <v>0</v>
      </c>
      <c r="G10" s="17">
        <v>2</v>
      </c>
      <c r="H10" s="85">
        <f t="shared" ref="H10:H18" si="1">G10*41</f>
        <v>82</v>
      </c>
      <c r="I10" s="17">
        <v>1</v>
      </c>
      <c r="J10" s="85">
        <f t="shared" ref="J10:J18" si="2">I10*96</f>
        <v>96</v>
      </c>
      <c r="K10" s="86">
        <f t="shared" ref="K10:K18" si="3">(D10+F10+H10+J10)</f>
        <v>278</v>
      </c>
      <c r="L10" s="17">
        <v>2</v>
      </c>
      <c r="M10" s="17">
        <v>1</v>
      </c>
      <c r="N10" s="86">
        <f t="shared" ref="N10:N18" si="4">(K10*L10)*M10</f>
        <v>556</v>
      </c>
    </row>
    <row r="11" spans="1:15" x14ac:dyDescent="0.25">
      <c r="B11" s="82" t="s">
        <v>178</v>
      </c>
      <c r="C11" s="13"/>
      <c r="D11" s="95">
        <v>0</v>
      </c>
      <c r="E11" s="21">
        <v>0</v>
      </c>
      <c r="F11" s="85">
        <f t="shared" si="0"/>
        <v>0</v>
      </c>
      <c r="G11" s="17"/>
      <c r="H11" s="85">
        <f t="shared" si="1"/>
        <v>0</v>
      </c>
      <c r="I11" s="17"/>
      <c r="J11" s="85">
        <f t="shared" si="2"/>
        <v>0</v>
      </c>
      <c r="K11" s="86">
        <f t="shared" si="3"/>
        <v>0</v>
      </c>
      <c r="L11" s="17"/>
      <c r="M11" s="17"/>
      <c r="N11" s="86">
        <f t="shared" si="4"/>
        <v>0</v>
      </c>
    </row>
    <row r="12" spans="1:15" x14ac:dyDescent="0.25">
      <c r="B12" s="82" t="s">
        <v>179</v>
      </c>
      <c r="C12" s="13"/>
      <c r="D12" s="95">
        <v>0</v>
      </c>
      <c r="E12" s="21">
        <v>0</v>
      </c>
      <c r="F12" s="85">
        <f t="shared" si="0"/>
        <v>0</v>
      </c>
      <c r="G12" s="17"/>
      <c r="H12" s="85">
        <f t="shared" si="1"/>
        <v>0</v>
      </c>
      <c r="I12" s="17"/>
      <c r="J12" s="85">
        <f t="shared" si="2"/>
        <v>0</v>
      </c>
      <c r="K12" s="86">
        <f t="shared" si="3"/>
        <v>0</v>
      </c>
      <c r="L12" s="17"/>
      <c r="M12" s="17"/>
      <c r="N12" s="86">
        <f t="shared" si="4"/>
        <v>0</v>
      </c>
    </row>
    <row r="13" spans="1:15" x14ac:dyDescent="0.25">
      <c r="B13" s="82" t="s">
        <v>180</v>
      </c>
      <c r="C13" s="13"/>
      <c r="D13" s="95">
        <v>0</v>
      </c>
      <c r="E13" s="21">
        <v>0</v>
      </c>
      <c r="F13" s="85">
        <f t="shared" si="0"/>
        <v>0</v>
      </c>
      <c r="G13" s="17"/>
      <c r="H13" s="85">
        <f t="shared" si="1"/>
        <v>0</v>
      </c>
      <c r="I13" s="17"/>
      <c r="J13" s="85">
        <f t="shared" si="2"/>
        <v>0</v>
      </c>
      <c r="K13" s="86">
        <f t="shared" si="3"/>
        <v>0</v>
      </c>
      <c r="L13" s="17"/>
      <c r="M13" s="17"/>
      <c r="N13" s="86">
        <f t="shared" si="4"/>
        <v>0</v>
      </c>
    </row>
    <row r="14" spans="1:15" x14ac:dyDescent="0.25">
      <c r="B14" s="82" t="s">
        <v>181</v>
      </c>
      <c r="C14" s="13"/>
      <c r="D14" s="95">
        <v>0</v>
      </c>
      <c r="E14" s="21">
        <v>0</v>
      </c>
      <c r="F14" s="85">
        <f t="shared" si="0"/>
        <v>0</v>
      </c>
      <c r="G14" s="17"/>
      <c r="H14" s="85">
        <f t="shared" si="1"/>
        <v>0</v>
      </c>
      <c r="I14" s="17"/>
      <c r="J14" s="85">
        <f t="shared" si="2"/>
        <v>0</v>
      </c>
      <c r="K14" s="86">
        <f t="shared" si="3"/>
        <v>0</v>
      </c>
      <c r="L14" s="17"/>
      <c r="M14" s="17"/>
      <c r="N14" s="86">
        <f t="shared" si="4"/>
        <v>0</v>
      </c>
    </row>
    <row r="15" spans="1:15" x14ac:dyDescent="0.25">
      <c r="B15" s="82" t="s">
        <v>182</v>
      </c>
      <c r="C15" s="13"/>
      <c r="D15" s="95">
        <v>0</v>
      </c>
      <c r="E15" s="21">
        <v>0</v>
      </c>
      <c r="F15" s="85">
        <f t="shared" si="0"/>
        <v>0</v>
      </c>
      <c r="G15" s="17"/>
      <c r="H15" s="85">
        <f t="shared" si="1"/>
        <v>0</v>
      </c>
      <c r="I15" s="17"/>
      <c r="J15" s="85">
        <f t="shared" si="2"/>
        <v>0</v>
      </c>
      <c r="K15" s="86">
        <f t="shared" si="3"/>
        <v>0</v>
      </c>
      <c r="L15" s="17"/>
      <c r="M15" s="17"/>
      <c r="N15" s="86">
        <f t="shared" si="4"/>
        <v>0</v>
      </c>
    </row>
    <row r="16" spans="1:15" x14ac:dyDescent="0.25">
      <c r="B16" s="82" t="s">
        <v>183</v>
      </c>
      <c r="C16" s="13"/>
      <c r="D16" s="95">
        <v>0</v>
      </c>
      <c r="E16" s="21">
        <v>0</v>
      </c>
      <c r="F16" s="85">
        <f t="shared" si="0"/>
        <v>0</v>
      </c>
      <c r="G16" s="17"/>
      <c r="H16" s="85">
        <f t="shared" si="1"/>
        <v>0</v>
      </c>
      <c r="I16" s="17"/>
      <c r="J16" s="85">
        <f t="shared" si="2"/>
        <v>0</v>
      </c>
      <c r="K16" s="86">
        <f t="shared" si="3"/>
        <v>0</v>
      </c>
      <c r="L16" s="17"/>
      <c r="M16" s="17"/>
      <c r="N16" s="86">
        <f t="shared" si="4"/>
        <v>0</v>
      </c>
    </row>
    <row r="17" spans="1:14" x14ac:dyDescent="0.25">
      <c r="B17" s="82" t="s">
        <v>184</v>
      </c>
      <c r="C17" s="13"/>
      <c r="D17" s="95">
        <v>0</v>
      </c>
      <c r="E17" s="21">
        <v>0</v>
      </c>
      <c r="F17" s="85">
        <f t="shared" si="0"/>
        <v>0</v>
      </c>
      <c r="G17" s="17"/>
      <c r="H17" s="85">
        <f t="shared" si="1"/>
        <v>0</v>
      </c>
      <c r="I17" s="17"/>
      <c r="J17" s="85">
        <f t="shared" si="2"/>
        <v>0</v>
      </c>
      <c r="K17" s="86">
        <f t="shared" si="3"/>
        <v>0</v>
      </c>
      <c r="L17" s="17"/>
      <c r="M17" s="17"/>
      <c r="N17" s="86">
        <f t="shared" si="4"/>
        <v>0</v>
      </c>
    </row>
    <row r="18" spans="1:14" x14ac:dyDescent="0.25">
      <c r="B18" s="82" t="s">
        <v>185</v>
      </c>
      <c r="C18" s="13"/>
      <c r="D18" s="95">
        <v>0</v>
      </c>
      <c r="E18" s="21">
        <v>0</v>
      </c>
      <c r="F18" s="85">
        <f t="shared" si="0"/>
        <v>0</v>
      </c>
      <c r="G18" s="17"/>
      <c r="H18" s="85">
        <f t="shared" si="1"/>
        <v>0</v>
      </c>
      <c r="I18" s="17"/>
      <c r="J18" s="85">
        <f t="shared" si="2"/>
        <v>0</v>
      </c>
      <c r="K18" s="86">
        <f t="shared" si="3"/>
        <v>0</v>
      </c>
      <c r="L18" s="17"/>
      <c r="M18" s="17"/>
      <c r="N18" s="86">
        <f t="shared" si="4"/>
        <v>0</v>
      </c>
    </row>
    <row r="19" spans="1:14" ht="14.45" customHeight="1" x14ac:dyDescent="0.25">
      <c r="B19" s="77"/>
      <c r="D19" s="80"/>
      <c r="K19" s="263" t="s">
        <v>186</v>
      </c>
      <c r="L19" s="263"/>
      <c r="M19" s="263"/>
      <c r="N19" s="81">
        <f>SUM(N9:N18)</f>
        <v>765.8</v>
      </c>
    </row>
    <row r="21" spans="1:14" ht="15.75" thickBot="1" x14ac:dyDescent="0.3"/>
    <row r="22" spans="1:14" ht="30" customHeight="1" x14ac:dyDescent="0.25">
      <c r="A22" s="93">
        <f>ROUND(N36,0)</f>
        <v>2414</v>
      </c>
      <c r="B22" s="161" t="s">
        <v>187</v>
      </c>
      <c r="C22" s="264" t="s">
        <v>188</v>
      </c>
      <c r="D22" s="265"/>
      <c r="E22" s="78"/>
      <c r="F22" s="78"/>
    </row>
    <row r="23" spans="1:14" x14ac:dyDescent="0.25">
      <c r="A23" s="239" t="s">
        <v>61</v>
      </c>
      <c r="B23" s="239"/>
      <c r="C23" s="284"/>
      <c r="D23" s="286"/>
      <c r="E23" s="78"/>
      <c r="F23" s="78"/>
    </row>
    <row r="24" spans="1:14" ht="15.75" thickBot="1" x14ac:dyDescent="0.3">
      <c r="C24" s="287"/>
      <c r="D24" s="289"/>
      <c r="E24" s="78"/>
      <c r="F24" s="78"/>
    </row>
    <row r="25" spans="1:14" ht="57" x14ac:dyDescent="0.25">
      <c r="B25" s="160" t="s">
        <v>161</v>
      </c>
      <c r="C25" s="160" t="s">
        <v>162</v>
      </c>
      <c r="D25" s="160" t="s">
        <v>163</v>
      </c>
      <c r="E25" s="161" t="s">
        <v>189</v>
      </c>
      <c r="F25" s="161" t="s">
        <v>164</v>
      </c>
      <c r="G25" s="161" t="s">
        <v>165</v>
      </c>
      <c r="H25" s="161" t="s">
        <v>190</v>
      </c>
      <c r="I25" s="161" t="s">
        <v>191</v>
      </c>
      <c r="J25" s="161" t="s">
        <v>168</v>
      </c>
      <c r="K25" s="161" t="s">
        <v>192</v>
      </c>
      <c r="L25" s="160" t="s">
        <v>193</v>
      </c>
      <c r="M25" s="160" t="s">
        <v>171</v>
      </c>
      <c r="N25" s="84" t="s">
        <v>170</v>
      </c>
    </row>
    <row r="26" spans="1:14" x14ac:dyDescent="0.25">
      <c r="B26" s="82" t="s">
        <v>174</v>
      </c>
      <c r="C26" s="13" t="s">
        <v>194</v>
      </c>
      <c r="D26" s="95">
        <v>250</v>
      </c>
      <c r="E26" s="95">
        <v>400</v>
      </c>
      <c r="F26" s="21">
        <v>100</v>
      </c>
      <c r="G26" s="85">
        <f>F26*0.49</f>
        <v>49</v>
      </c>
      <c r="H26" s="17">
        <v>4</v>
      </c>
      <c r="I26" s="85">
        <f>H26*52</f>
        <v>208</v>
      </c>
      <c r="J26" s="17">
        <v>3</v>
      </c>
      <c r="K26" s="22">
        <v>100</v>
      </c>
      <c r="L26" s="87">
        <f>J26*K26</f>
        <v>300</v>
      </c>
      <c r="M26" s="17">
        <v>2</v>
      </c>
      <c r="N26" s="86">
        <f>(D26+E26+G26+I26+L26)*M26</f>
        <v>2414</v>
      </c>
    </row>
    <row r="27" spans="1:14" x14ac:dyDescent="0.25">
      <c r="B27" s="82" t="s">
        <v>176</v>
      </c>
      <c r="C27" s="13"/>
      <c r="D27" s="95">
        <v>0</v>
      </c>
      <c r="E27" s="95">
        <v>0</v>
      </c>
      <c r="F27" s="21">
        <v>0</v>
      </c>
      <c r="G27" s="85">
        <f t="shared" ref="G27:G35" si="5">F27*0.49</f>
        <v>0</v>
      </c>
      <c r="H27" s="17"/>
      <c r="I27" s="85">
        <f t="shared" ref="I27:I35" si="6">H27*52</f>
        <v>0</v>
      </c>
      <c r="J27" s="17"/>
      <c r="K27" s="22">
        <v>0</v>
      </c>
      <c r="L27" s="87">
        <f t="shared" ref="L27:L35" si="7">J27*K27</f>
        <v>0</v>
      </c>
      <c r="M27" s="17"/>
      <c r="N27" s="86">
        <f t="shared" ref="N27:N35" si="8">(D27+E27+G27+I27+L27)*M27</f>
        <v>0</v>
      </c>
    </row>
    <row r="28" spans="1:14" x14ac:dyDescent="0.25">
      <c r="B28" s="82" t="s">
        <v>178</v>
      </c>
      <c r="C28" s="13"/>
      <c r="D28" s="95">
        <v>0</v>
      </c>
      <c r="E28" s="95">
        <v>0</v>
      </c>
      <c r="F28" s="21">
        <v>0</v>
      </c>
      <c r="G28" s="85">
        <f t="shared" si="5"/>
        <v>0</v>
      </c>
      <c r="H28" s="17"/>
      <c r="I28" s="85">
        <f t="shared" si="6"/>
        <v>0</v>
      </c>
      <c r="J28" s="17"/>
      <c r="K28" s="22">
        <v>0</v>
      </c>
      <c r="L28" s="87">
        <f t="shared" si="7"/>
        <v>0</v>
      </c>
      <c r="M28" s="17"/>
      <c r="N28" s="86">
        <f t="shared" si="8"/>
        <v>0</v>
      </c>
    </row>
    <row r="29" spans="1:14" x14ac:dyDescent="0.25">
      <c r="B29" s="82" t="s">
        <v>179</v>
      </c>
      <c r="C29" s="13"/>
      <c r="D29" s="95">
        <v>0</v>
      </c>
      <c r="E29" s="95">
        <v>0</v>
      </c>
      <c r="F29" s="21">
        <v>0</v>
      </c>
      <c r="G29" s="85">
        <f t="shared" si="5"/>
        <v>0</v>
      </c>
      <c r="H29" s="17"/>
      <c r="I29" s="85">
        <f t="shared" si="6"/>
        <v>0</v>
      </c>
      <c r="J29" s="17"/>
      <c r="K29" s="22">
        <v>0</v>
      </c>
      <c r="L29" s="87">
        <f t="shared" si="7"/>
        <v>0</v>
      </c>
      <c r="M29" s="17"/>
      <c r="N29" s="86">
        <f t="shared" si="8"/>
        <v>0</v>
      </c>
    </row>
    <row r="30" spans="1:14" x14ac:dyDescent="0.25">
      <c r="B30" s="82" t="s">
        <v>180</v>
      </c>
      <c r="C30" s="13"/>
      <c r="D30" s="95">
        <v>0</v>
      </c>
      <c r="E30" s="95">
        <v>0</v>
      </c>
      <c r="F30" s="21">
        <v>0</v>
      </c>
      <c r="G30" s="85">
        <f t="shared" si="5"/>
        <v>0</v>
      </c>
      <c r="H30" s="17"/>
      <c r="I30" s="85">
        <f t="shared" si="6"/>
        <v>0</v>
      </c>
      <c r="J30" s="17"/>
      <c r="K30" s="22">
        <v>0</v>
      </c>
      <c r="L30" s="87">
        <f t="shared" si="7"/>
        <v>0</v>
      </c>
      <c r="M30" s="17"/>
      <c r="N30" s="86">
        <f t="shared" si="8"/>
        <v>0</v>
      </c>
    </row>
    <row r="31" spans="1:14" x14ac:dyDescent="0.25">
      <c r="B31" s="82" t="s">
        <v>181</v>
      </c>
      <c r="C31" s="13"/>
      <c r="D31" s="95">
        <v>0</v>
      </c>
      <c r="E31" s="95">
        <v>0</v>
      </c>
      <c r="F31" s="21">
        <v>0</v>
      </c>
      <c r="G31" s="85">
        <f t="shared" si="5"/>
        <v>0</v>
      </c>
      <c r="H31" s="17"/>
      <c r="I31" s="85">
        <f t="shared" si="6"/>
        <v>0</v>
      </c>
      <c r="J31" s="17"/>
      <c r="K31" s="22">
        <v>0</v>
      </c>
      <c r="L31" s="87">
        <f t="shared" si="7"/>
        <v>0</v>
      </c>
      <c r="M31" s="17"/>
      <c r="N31" s="86">
        <f t="shared" si="8"/>
        <v>0</v>
      </c>
    </row>
    <row r="32" spans="1:14" x14ac:dyDescent="0.25">
      <c r="B32" s="82" t="s">
        <v>182</v>
      </c>
      <c r="C32" s="13"/>
      <c r="D32" s="95">
        <v>0</v>
      </c>
      <c r="E32" s="95">
        <v>0</v>
      </c>
      <c r="F32" s="21">
        <v>0</v>
      </c>
      <c r="G32" s="85">
        <f t="shared" si="5"/>
        <v>0</v>
      </c>
      <c r="H32" s="17"/>
      <c r="I32" s="85">
        <f t="shared" si="6"/>
        <v>0</v>
      </c>
      <c r="J32" s="17"/>
      <c r="K32" s="22">
        <v>0</v>
      </c>
      <c r="L32" s="87">
        <f t="shared" si="7"/>
        <v>0</v>
      </c>
      <c r="M32" s="17"/>
      <c r="N32" s="86">
        <f t="shared" si="8"/>
        <v>0</v>
      </c>
    </row>
    <row r="33" spans="2:14" x14ac:dyDescent="0.25">
      <c r="B33" s="82" t="s">
        <v>183</v>
      </c>
      <c r="C33" s="13"/>
      <c r="D33" s="95">
        <v>0</v>
      </c>
      <c r="E33" s="95">
        <v>0</v>
      </c>
      <c r="F33" s="21">
        <v>0</v>
      </c>
      <c r="G33" s="85">
        <f t="shared" si="5"/>
        <v>0</v>
      </c>
      <c r="H33" s="17"/>
      <c r="I33" s="85">
        <f t="shared" si="6"/>
        <v>0</v>
      </c>
      <c r="J33" s="17"/>
      <c r="K33" s="22">
        <v>0</v>
      </c>
      <c r="L33" s="87">
        <f t="shared" si="7"/>
        <v>0</v>
      </c>
      <c r="M33" s="17"/>
      <c r="N33" s="86">
        <f t="shared" si="8"/>
        <v>0</v>
      </c>
    </row>
    <row r="34" spans="2:14" x14ac:dyDescent="0.25">
      <c r="B34" s="82" t="s">
        <v>184</v>
      </c>
      <c r="C34" s="13"/>
      <c r="D34" s="95">
        <v>0</v>
      </c>
      <c r="E34" s="95">
        <v>0</v>
      </c>
      <c r="F34" s="21">
        <v>0</v>
      </c>
      <c r="G34" s="85">
        <f t="shared" si="5"/>
        <v>0</v>
      </c>
      <c r="H34" s="17"/>
      <c r="I34" s="85">
        <f t="shared" si="6"/>
        <v>0</v>
      </c>
      <c r="J34" s="17"/>
      <c r="K34" s="22">
        <v>0</v>
      </c>
      <c r="L34" s="87">
        <f t="shared" si="7"/>
        <v>0</v>
      </c>
      <c r="M34" s="17"/>
      <c r="N34" s="86">
        <f t="shared" si="8"/>
        <v>0</v>
      </c>
    </row>
    <row r="35" spans="2:14" x14ac:dyDescent="0.25">
      <c r="B35" s="82" t="s">
        <v>185</v>
      </c>
      <c r="C35" s="13"/>
      <c r="D35" s="95">
        <v>0</v>
      </c>
      <c r="E35" s="95">
        <v>0</v>
      </c>
      <c r="F35" s="21">
        <v>0</v>
      </c>
      <c r="G35" s="85">
        <f t="shared" si="5"/>
        <v>0</v>
      </c>
      <c r="H35" s="17"/>
      <c r="I35" s="85">
        <f t="shared" si="6"/>
        <v>0</v>
      </c>
      <c r="J35" s="17"/>
      <c r="K35" s="22">
        <v>0</v>
      </c>
      <c r="L35" s="87">
        <f t="shared" si="7"/>
        <v>0</v>
      </c>
      <c r="M35" s="17"/>
      <c r="N35" s="86">
        <f t="shared" si="8"/>
        <v>0</v>
      </c>
    </row>
    <row r="36" spans="2:14" x14ac:dyDescent="0.25">
      <c r="K36" s="258" t="s">
        <v>195</v>
      </c>
      <c r="L36" s="282"/>
      <c r="M36" s="259"/>
      <c r="N36" s="81">
        <f>SUM(N26:N35)</f>
        <v>2414</v>
      </c>
    </row>
  </sheetData>
  <mergeCells count="15">
    <mergeCell ref="C22:D24"/>
    <mergeCell ref="A23:B23"/>
    <mergeCell ref="K36:M36"/>
    <mergeCell ref="L4:O4"/>
    <mergeCell ref="F5:I7"/>
    <mergeCell ref="L5:O5"/>
    <mergeCell ref="A6:B6"/>
    <mergeCell ref="L6:O6"/>
    <mergeCell ref="K19:M19"/>
    <mergeCell ref="A1:C1"/>
    <mergeCell ref="L1:O1"/>
    <mergeCell ref="B2:C2"/>
    <mergeCell ref="L2:O2"/>
    <mergeCell ref="B3:C3"/>
    <mergeCell ref="L3:O3"/>
  </mergeCells>
  <dataValidations count="4">
    <dataValidation type="whole" operator="greaterThan" allowBlank="1" showInputMessage="1" showErrorMessage="1" errorTitle="Per Diem" error="Per Diem is only allowed if trip is 2 or more days" promptTitle="Per Diem" prompt="Per Diem is only allowed if trip is 2 or more days" sqref="H26:H35" xr:uid="{70DA6C0D-AC41-414A-BF23-78BA1C331674}">
      <formula1>1</formula1>
    </dataValidation>
    <dataValidation type="whole" operator="greaterThan" allowBlank="1" showInputMessage="1" showErrorMessage="1" errorTitle="Per Diem" error="Per Diem is only allowed if trip is 2 or more days" prompt="Per Diem is only allowed if trip is 2 or more days" sqref="G9:G13" xr:uid="{1F4204D1-A28D-4257-B8AE-F72BFCBFF058}">
      <formula1>1</formula1>
    </dataValidation>
    <dataValidation type="whole" operator="greaterThan" allowBlank="1" showInputMessage="1" showErrorMessage="1" errorTitle="Per Diem" error="Per Diem is only allowed if trip is 2 or more days" sqref="G14:G18" xr:uid="{C17D7BC8-1D47-4874-90FB-4A81603AFB72}">
      <formula1>1</formula1>
    </dataValidation>
    <dataValidation type="whole" allowBlank="1" showInputMessage="1" showErrorMessage="1" sqref="A5 A22" xr:uid="{374F6549-C747-4533-BB58-C95A49D0DDD0}">
      <formula1>0</formula1>
      <formula2>1000000</formula2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591A6-CA02-4192-B21B-1BC3D7C8D997}">
  <sheetPr codeName="Sheet8">
    <tabColor rgb="FF7030A0"/>
  </sheetPr>
  <dimension ref="A1:A34"/>
  <sheetViews>
    <sheetView workbookViewId="0">
      <selection activeCell="P15" sqref="P15"/>
    </sheetView>
  </sheetViews>
  <sheetFormatPr defaultColWidth="8.7109375" defaultRowHeight="15" x14ac:dyDescent="0.25"/>
  <sheetData>
    <row r="1" spans="1:1" x14ac:dyDescent="0.25">
      <c r="A1" s="23" t="s">
        <v>199</v>
      </c>
    </row>
    <row r="2" spans="1:1" x14ac:dyDescent="0.25">
      <c r="A2" s="24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s="26" t="s">
        <v>203</v>
      </c>
    </row>
    <row r="6" spans="1:1" x14ac:dyDescent="0.25">
      <c r="A6" t="s">
        <v>204</v>
      </c>
    </row>
    <row r="8" spans="1:1" x14ac:dyDescent="0.25">
      <c r="A8" s="25" t="s">
        <v>205</v>
      </c>
    </row>
    <row r="9" spans="1:1" x14ac:dyDescent="0.25">
      <c r="A9" t="s">
        <v>206</v>
      </c>
    </row>
    <row r="10" spans="1:1" x14ac:dyDescent="0.25">
      <c r="A10" t="s">
        <v>207</v>
      </c>
    </row>
    <row r="11" spans="1:1" x14ac:dyDescent="0.25">
      <c r="A11" t="s">
        <v>208</v>
      </c>
    </row>
    <row r="12" spans="1:1" x14ac:dyDescent="0.25">
      <c r="A12" t="s">
        <v>209</v>
      </c>
    </row>
    <row r="13" spans="1:1" x14ac:dyDescent="0.25">
      <c r="A13" t="s">
        <v>210</v>
      </c>
    </row>
    <row r="14" spans="1:1" x14ac:dyDescent="0.25">
      <c r="A14" t="s">
        <v>211</v>
      </c>
    </row>
    <row r="15" spans="1:1" x14ac:dyDescent="0.25">
      <c r="A15" t="s">
        <v>212</v>
      </c>
    </row>
    <row r="17" spans="1:1" x14ac:dyDescent="0.25">
      <c r="A17" s="23" t="s">
        <v>213</v>
      </c>
    </row>
    <row r="18" spans="1:1" x14ac:dyDescent="0.25">
      <c r="A18" t="s">
        <v>214</v>
      </c>
    </row>
    <row r="20" spans="1:1" x14ac:dyDescent="0.25">
      <c r="A20" s="23" t="s">
        <v>215</v>
      </c>
    </row>
    <row r="21" spans="1:1" x14ac:dyDescent="0.25">
      <c r="A21" t="s">
        <v>216</v>
      </c>
    </row>
    <row r="23" spans="1:1" x14ac:dyDescent="0.25">
      <c r="A23" s="23" t="s">
        <v>217</v>
      </c>
    </row>
    <row r="24" spans="1:1" x14ac:dyDescent="0.25">
      <c r="A24" t="s">
        <v>218</v>
      </c>
    </row>
    <row r="26" spans="1:1" x14ac:dyDescent="0.25">
      <c r="A26" t="s">
        <v>219</v>
      </c>
    </row>
    <row r="27" spans="1:1" x14ac:dyDescent="0.25">
      <c r="A27" t="s">
        <v>220</v>
      </c>
    </row>
    <row r="28" spans="1:1" x14ac:dyDescent="0.25">
      <c r="A28" t="s">
        <v>221</v>
      </c>
    </row>
    <row r="29" spans="1:1" x14ac:dyDescent="0.25">
      <c r="A29" t="s">
        <v>222</v>
      </c>
    </row>
    <row r="30" spans="1:1" x14ac:dyDescent="0.25">
      <c r="A30" t="s">
        <v>223</v>
      </c>
    </row>
    <row r="32" spans="1:1" x14ac:dyDescent="0.25">
      <c r="A32" s="26" t="s">
        <v>224</v>
      </c>
    </row>
    <row r="33" spans="1:1" x14ac:dyDescent="0.25">
      <c r="A33" t="s">
        <v>225</v>
      </c>
    </row>
    <row r="34" spans="1:1" x14ac:dyDescent="0.25">
      <c r="A34" t="s">
        <v>226</v>
      </c>
    </row>
  </sheetData>
  <sheetProtection algorithmName="SHA-512" hashValue="BsRtC+67DLK7A0eaRNA7bbmuPX2UoA8727hdlz7rRBynD0/3Tk2d5eYSHcdzSG+3LGT6yWwJRF8kOiL1Sf1piw==" saltValue="B5a/OqWlH1tm+4IHHKfDGQ==" spinCount="100000" sheet="1" objects="1" scenarios="1"/>
  <hyperlinks>
    <hyperlink ref="A8" r:id="rId1" xr:uid="{7064343D-F827-4CB8-A833-899010B264CE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7E253-FD06-4B6A-9A0E-A3A4E05C15CB}">
  <sheetPr codeName="Sheet2">
    <tabColor rgb="FFFFFF00"/>
  </sheetPr>
  <dimension ref="A1:L193"/>
  <sheetViews>
    <sheetView workbookViewId="0">
      <selection activeCell="D23" sqref="D23"/>
    </sheetView>
  </sheetViews>
  <sheetFormatPr defaultColWidth="8.7109375" defaultRowHeight="15" x14ac:dyDescent="0.25"/>
  <cols>
    <col min="1" max="1" width="16.140625" customWidth="1"/>
    <col min="2" max="2" width="21.7109375" customWidth="1"/>
    <col min="3" max="3" width="20.140625" customWidth="1"/>
    <col min="4" max="4" width="30" customWidth="1"/>
    <col min="5" max="5" width="21.85546875" customWidth="1"/>
    <col min="6" max="6" width="14.42578125" customWidth="1"/>
    <col min="7" max="7" width="16.28515625" customWidth="1"/>
    <col min="8" max="8" width="20.5703125" customWidth="1"/>
    <col min="10" max="10" width="11.42578125" customWidth="1"/>
    <col min="11" max="11" width="16.85546875" customWidth="1"/>
    <col min="12" max="12" width="14.5703125" customWidth="1"/>
  </cols>
  <sheetData>
    <row r="1" spans="1:12" ht="40.5" customHeight="1" x14ac:dyDescent="0.25">
      <c r="A1" s="247" t="s">
        <v>56</v>
      </c>
      <c r="B1" s="247"/>
      <c r="C1" s="247"/>
      <c r="D1" s="41"/>
      <c r="E1" s="41"/>
      <c r="F1" s="41"/>
      <c r="G1" s="41"/>
      <c r="H1" s="41"/>
      <c r="I1" s="195" t="s">
        <v>3</v>
      </c>
      <c r="J1" s="196"/>
      <c r="K1" s="196"/>
      <c r="L1" s="197"/>
    </row>
    <row r="2" spans="1:12" x14ac:dyDescent="0.25">
      <c r="A2" s="42" t="s">
        <v>57</v>
      </c>
      <c r="B2" s="248">
        <f>Summary!D6</f>
        <v>0</v>
      </c>
      <c r="C2" s="248"/>
      <c r="D2" s="27"/>
      <c r="E2" s="27"/>
      <c r="F2" s="27"/>
      <c r="G2" s="27"/>
      <c r="H2" s="27"/>
      <c r="I2" s="213" t="s">
        <v>7</v>
      </c>
      <c r="J2" s="214"/>
      <c r="K2" s="214"/>
      <c r="L2" s="215"/>
    </row>
    <row r="3" spans="1:12" x14ac:dyDescent="0.25">
      <c r="A3" s="98" t="s">
        <v>58</v>
      </c>
      <c r="B3" s="249" t="s">
        <v>59</v>
      </c>
      <c r="C3" s="249"/>
      <c r="D3" s="27"/>
      <c r="E3" s="27"/>
      <c r="F3" s="27"/>
      <c r="G3" s="27"/>
      <c r="H3" s="27"/>
      <c r="I3" s="216" t="s">
        <v>8</v>
      </c>
      <c r="J3" s="217"/>
      <c r="K3" s="217"/>
      <c r="L3" s="218"/>
    </row>
    <row r="4" spans="1:12" ht="29.1" customHeight="1" x14ac:dyDescent="0.25">
      <c r="A4" s="43"/>
      <c r="B4" s="44"/>
      <c r="C4" s="45"/>
      <c r="D4" s="27"/>
      <c r="E4" s="27"/>
      <c r="F4" s="27"/>
      <c r="G4" s="27"/>
      <c r="H4" s="27"/>
      <c r="I4" s="219" t="s">
        <v>10</v>
      </c>
      <c r="J4" s="220"/>
      <c r="K4" s="220"/>
      <c r="L4" s="221"/>
    </row>
    <row r="5" spans="1:12" ht="15.75" thickBot="1" x14ac:dyDescent="0.3">
      <c r="D5" s="27"/>
      <c r="E5" s="27"/>
      <c r="F5" s="27"/>
      <c r="G5" s="27"/>
      <c r="H5" s="46"/>
      <c r="I5" s="213" t="s">
        <v>15</v>
      </c>
      <c r="J5" s="214"/>
      <c r="K5" s="214"/>
      <c r="L5" s="215"/>
    </row>
    <row r="6" spans="1:12" ht="15.75" thickBot="1" x14ac:dyDescent="0.3">
      <c r="A6" s="91">
        <f>ROUND(H71,0)</f>
        <v>111554</v>
      </c>
      <c r="B6" s="47" t="s">
        <v>60</v>
      </c>
      <c r="C6" s="48"/>
      <c r="D6" s="27"/>
      <c r="E6" s="27"/>
      <c r="F6" s="27"/>
      <c r="G6" s="156"/>
      <c r="H6" s="156"/>
      <c r="I6" s="189" t="s">
        <v>16</v>
      </c>
      <c r="J6" s="190"/>
      <c r="K6" s="190"/>
      <c r="L6" s="191"/>
    </row>
    <row r="7" spans="1:12" x14ac:dyDescent="0.25">
      <c r="A7" s="239" t="s">
        <v>61</v>
      </c>
      <c r="B7" s="239"/>
      <c r="C7" s="27"/>
      <c r="D7" s="27"/>
      <c r="E7" s="27"/>
      <c r="F7" s="27"/>
      <c r="G7" s="27"/>
      <c r="H7" s="27"/>
      <c r="I7" s="27"/>
    </row>
    <row r="8" spans="1:12" x14ac:dyDescent="0.25">
      <c r="A8" s="49"/>
      <c r="B8" s="50" t="s">
        <v>62</v>
      </c>
      <c r="C8" s="153" t="s">
        <v>63</v>
      </c>
      <c r="D8" s="155" t="s">
        <v>64</v>
      </c>
      <c r="E8" s="153" t="s">
        <v>65</v>
      </c>
      <c r="F8" s="153" t="s">
        <v>66</v>
      </c>
      <c r="G8" s="153" t="s">
        <v>67</v>
      </c>
      <c r="H8" s="153" t="s">
        <v>68</v>
      </c>
    </row>
    <row r="9" spans="1:12" x14ac:dyDescent="0.25">
      <c r="A9" s="49"/>
      <c r="B9" s="122" t="s">
        <v>62</v>
      </c>
      <c r="C9" s="123" t="s">
        <v>69</v>
      </c>
      <c r="D9" s="124" t="s">
        <v>70</v>
      </c>
      <c r="E9" s="125">
        <v>58765</v>
      </c>
      <c r="F9" s="126">
        <v>1</v>
      </c>
      <c r="G9" s="127">
        <v>12</v>
      </c>
      <c r="H9" s="51">
        <f t="shared" ref="H9:H28" si="0">E9/12*G9*F9</f>
        <v>58765</v>
      </c>
    </row>
    <row r="10" spans="1:12" x14ac:dyDescent="0.25">
      <c r="A10" s="49"/>
      <c r="B10" s="128" t="s">
        <v>62</v>
      </c>
      <c r="C10" s="129" t="s">
        <v>69</v>
      </c>
      <c r="D10" s="130" t="s">
        <v>70</v>
      </c>
      <c r="E10" s="131">
        <v>52789</v>
      </c>
      <c r="F10" s="132">
        <v>1</v>
      </c>
      <c r="G10" s="133">
        <v>12</v>
      </c>
      <c r="H10" s="51">
        <f t="shared" si="0"/>
        <v>52789</v>
      </c>
    </row>
    <row r="11" spans="1:12" x14ac:dyDescent="0.25">
      <c r="A11" s="49"/>
      <c r="B11" s="134"/>
      <c r="C11" s="135"/>
      <c r="D11" s="157"/>
      <c r="E11" s="136"/>
      <c r="F11" s="137"/>
      <c r="G11" s="138"/>
      <c r="H11" s="97">
        <f t="shared" si="0"/>
        <v>0</v>
      </c>
    </row>
    <row r="12" spans="1:12" x14ac:dyDescent="0.25">
      <c r="A12" s="49"/>
      <c r="B12" s="6"/>
      <c r="C12" s="7"/>
      <c r="D12" s="4"/>
      <c r="E12" s="1"/>
      <c r="F12" s="2"/>
      <c r="G12" s="3"/>
      <c r="H12" s="97">
        <f t="shared" si="0"/>
        <v>0</v>
      </c>
    </row>
    <row r="13" spans="1:12" x14ac:dyDescent="0.25">
      <c r="A13" s="49"/>
      <c r="B13" s="6"/>
      <c r="C13" s="7"/>
      <c r="D13" s="4"/>
      <c r="E13" s="1"/>
      <c r="F13" s="2"/>
      <c r="G13" s="3"/>
      <c r="H13" s="97">
        <f t="shared" si="0"/>
        <v>0</v>
      </c>
    </row>
    <row r="14" spans="1:12" x14ac:dyDescent="0.25">
      <c r="A14" s="49"/>
      <c r="B14" s="6"/>
      <c r="C14" s="7"/>
      <c r="D14" s="4"/>
      <c r="E14" s="1"/>
      <c r="F14" s="2"/>
      <c r="G14" s="3"/>
      <c r="H14" s="97">
        <f t="shared" si="0"/>
        <v>0</v>
      </c>
    </row>
    <row r="15" spans="1:12" x14ac:dyDescent="0.25">
      <c r="A15" s="49"/>
      <c r="B15" s="6"/>
      <c r="C15" s="7"/>
      <c r="D15" s="4"/>
      <c r="E15" s="1"/>
      <c r="F15" s="2"/>
      <c r="G15" s="3"/>
      <c r="H15" s="97">
        <f t="shared" si="0"/>
        <v>0</v>
      </c>
    </row>
    <row r="16" spans="1:12" x14ac:dyDescent="0.25">
      <c r="A16" s="49"/>
      <c r="B16" s="6"/>
      <c r="C16" s="7"/>
      <c r="D16" s="5"/>
      <c r="E16" s="1"/>
      <c r="F16" s="2"/>
      <c r="G16" s="3"/>
      <c r="H16" s="97">
        <f t="shared" si="0"/>
        <v>0</v>
      </c>
    </row>
    <row r="17" spans="1:8" x14ac:dyDescent="0.25">
      <c r="A17" s="49"/>
      <c r="B17" s="6"/>
      <c r="C17" s="7"/>
      <c r="D17" s="5"/>
      <c r="E17" s="1"/>
      <c r="F17" s="2"/>
      <c r="G17" s="3"/>
      <c r="H17" s="97">
        <f t="shared" si="0"/>
        <v>0</v>
      </c>
    </row>
    <row r="18" spans="1:8" x14ac:dyDescent="0.25">
      <c r="A18" s="49"/>
      <c r="B18" s="6"/>
      <c r="C18" s="7"/>
      <c r="D18" s="5"/>
      <c r="E18" s="1"/>
      <c r="F18" s="2"/>
      <c r="G18" s="3"/>
      <c r="H18" s="97">
        <f t="shared" si="0"/>
        <v>0</v>
      </c>
    </row>
    <row r="19" spans="1:8" x14ac:dyDescent="0.25">
      <c r="A19" s="49"/>
      <c r="B19" s="6"/>
      <c r="C19" s="7"/>
      <c r="D19" s="4"/>
      <c r="E19" s="1"/>
      <c r="F19" s="2"/>
      <c r="G19" s="3"/>
      <c r="H19" s="51">
        <f t="shared" si="0"/>
        <v>0</v>
      </c>
    </row>
    <row r="20" spans="1:8" x14ac:dyDescent="0.25">
      <c r="A20" s="49"/>
      <c r="B20" s="6"/>
      <c r="C20" s="7"/>
      <c r="D20" s="4"/>
      <c r="E20" s="1"/>
      <c r="F20" s="2"/>
      <c r="G20" s="3"/>
      <c r="H20" s="51">
        <f t="shared" si="0"/>
        <v>0</v>
      </c>
    </row>
    <row r="21" spans="1:8" x14ac:dyDescent="0.25">
      <c r="A21" s="49"/>
      <c r="B21" s="6"/>
      <c r="C21" s="7"/>
      <c r="D21" s="4"/>
      <c r="E21" s="1"/>
      <c r="F21" s="2"/>
      <c r="G21" s="3"/>
      <c r="H21" s="97">
        <f t="shared" si="0"/>
        <v>0</v>
      </c>
    </row>
    <row r="22" spans="1:8" x14ac:dyDescent="0.25">
      <c r="A22" s="49"/>
      <c r="B22" s="6"/>
      <c r="C22" s="7"/>
      <c r="D22" s="4"/>
      <c r="E22" s="1"/>
      <c r="F22" s="2"/>
      <c r="G22" s="3"/>
      <c r="H22" s="97">
        <f t="shared" si="0"/>
        <v>0</v>
      </c>
    </row>
    <row r="23" spans="1:8" x14ac:dyDescent="0.25">
      <c r="A23" s="49"/>
      <c r="B23" s="6"/>
      <c r="C23" s="7"/>
      <c r="D23" s="4"/>
      <c r="E23" s="1"/>
      <c r="F23" s="2"/>
      <c r="G23" s="3"/>
      <c r="H23" s="97">
        <f t="shared" si="0"/>
        <v>0</v>
      </c>
    </row>
    <row r="24" spans="1:8" x14ac:dyDescent="0.25">
      <c r="A24" s="49"/>
      <c r="B24" s="6"/>
      <c r="C24" s="7"/>
      <c r="D24" s="4"/>
      <c r="E24" s="1"/>
      <c r="F24" s="2"/>
      <c r="G24" s="3"/>
      <c r="H24" s="97">
        <f t="shared" si="0"/>
        <v>0</v>
      </c>
    </row>
    <row r="25" spans="1:8" x14ac:dyDescent="0.25">
      <c r="A25" s="49"/>
      <c r="B25" s="6"/>
      <c r="C25" s="7"/>
      <c r="D25" s="5"/>
      <c r="E25" s="1"/>
      <c r="F25" s="2"/>
      <c r="G25" s="3"/>
      <c r="H25" s="97">
        <f t="shared" si="0"/>
        <v>0</v>
      </c>
    </row>
    <row r="26" spans="1:8" x14ac:dyDescent="0.25">
      <c r="A26" s="49"/>
      <c r="B26" s="6"/>
      <c r="C26" s="7"/>
      <c r="D26" s="5"/>
      <c r="E26" s="1"/>
      <c r="F26" s="2"/>
      <c r="G26" s="3"/>
      <c r="H26" s="97">
        <f t="shared" si="0"/>
        <v>0</v>
      </c>
    </row>
    <row r="27" spans="1:8" x14ac:dyDescent="0.25">
      <c r="A27" s="49"/>
      <c r="B27" s="6"/>
      <c r="C27" s="7"/>
      <c r="D27" s="5"/>
      <c r="E27" s="1"/>
      <c r="F27" s="2"/>
      <c r="G27" s="3"/>
      <c r="H27" s="97">
        <f t="shared" si="0"/>
        <v>0</v>
      </c>
    </row>
    <row r="28" spans="1:8" x14ac:dyDescent="0.25">
      <c r="A28" s="49"/>
      <c r="B28" s="6"/>
      <c r="C28" s="7"/>
      <c r="D28" s="4"/>
      <c r="E28" s="1"/>
      <c r="F28" s="2"/>
      <c r="G28" s="3"/>
      <c r="H28" s="51">
        <f t="shared" si="0"/>
        <v>0</v>
      </c>
    </row>
    <row r="29" spans="1:8" x14ac:dyDescent="0.25">
      <c r="A29" s="49"/>
      <c r="B29" s="6"/>
      <c r="C29" s="7"/>
      <c r="D29" s="4"/>
      <c r="E29" s="1"/>
      <c r="F29" s="2"/>
      <c r="G29" s="3"/>
      <c r="H29" s="51">
        <f t="shared" ref="H29:H38" si="1">E29/12*G29*F29</f>
        <v>0</v>
      </c>
    </row>
    <row r="30" spans="1:8" x14ac:dyDescent="0.25">
      <c r="A30" s="49"/>
      <c r="B30" s="6"/>
      <c r="C30" s="7"/>
      <c r="D30" s="4"/>
      <c r="E30" s="1"/>
      <c r="F30" s="2"/>
      <c r="G30" s="3"/>
      <c r="H30" s="51">
        <f t="shared" si="1"/>
        <v>0</v>
      </c>
    </row>
    <row r="31" spans="1:8" x14ac:dyDescent="0.25">
      <c r="A31" s="49"/>
      <c r="B31" s="6"/>
      <c r="C31" s="7"/>
      <c r="D31" s="4"/>
      <c r="E31" s="1"/>
      <c r="F31" s="2"/>
      <c r="G31" s="3"/>
      <c r="H31" s="97">
        <f t="shared" si="1"/>
        <v>0</v>
      </c>
    </row>
    <row r="32" spans="1:8" x14ac:dyDescent="0.25">
      <c r="A32" s="49"/>
      <c r="B32" s="6"/>
      <c r="C32" s="7"/>
      <c r="D32" s="4"/>
      <c r="E32" s="1"/>
      <c r="F32" s="2"/>
      <c r="G32" s="3"/>
      <c r="H32" s="97">
        <f t="shared" si="1"/>
        <v>0</v>
      </c>
    </row>
    <row r="33" spans="1:8" x14ac:dyDescent="0.25">
      <c r="A33" s="49"/>
      <c r="B33" s="6"/>
      <c r="C33" s="7"/>
      <c r="D33" s="4"/>
      <c r="E33" s="1"/>
      <c r="F33" s="2"/>
      <c r="G33" s="3"/>
      <c r="H33" s="97">
        <f t="shared" si="1"/>
        <v>0</v>
      </c>
    </row>
    <row r="34" spans="1:8" x14ac:dyDescent="0.25">
      <c r="A34" s="49"/>
      <c r="B34" s="6"/>
      <c r="C34" s="7"/>
      <c r="D34" s="4"/>
      <c r="E34" s="1"/>
      <c r="F34" s="2"/>
      <c r="G34" s="3"/>
      <c r="H34" s="97">
        <f t="shared" si="1"/>
        <v>0</v>
      </c>
    </row>
    <row r="35" spans="1:8" x14ac:dyDescent="0.25">
      <c r="A35" s="49"/>
      <c r="B35" s="6"/>
      <c r="C35" s="7"/>
      <c r="D35" s="4"/>
      <c r="E35" s="1"/>
      <c r="F35" s="2"/>
      <c r="G35" s="3"/>
      <c r="H35" s="97">
        <f t="shared" si="1"/>
        <v>0</v>
      </c>
    </row>
    <row r="36" spans="1:8" x14ac:dyDescent="0.25">
      <c r="A36" s="49"/>
      <c r="B36" s="6"/>
      <c r="C36" s="7"/>
      <c r="D36" s="5"/>
      <c r="E36" s="1"/>
      <c r="F36" s="2"/>
      <c r="G36" s="3"/>
      <c r="H36" s="97">
        <f t="shared" si="1"/>
        <v>0</v>
      </c>
    </row>
    <row r="37" spans="1:8" x14ac:dyDescent="0.25">
      <c r="A37" s="49"/>
      <c r="B37" s="6"/>
      <c r="C37" s="7"/>
      <c r="D37" s="5"/>
      <c r="E37" s="1"/>
      <c r="F37" s="2"/>
      <c r="G37" s="3"/>
      <c r="H37" s="97">
        <f t="shared" si="1"/>
        <v>0</v>
      </c>
    </row>
    <row r="38" spans="1:8" x14ac:dyDescent="0.25">
      <c r="A38" s="49"/>
      <c r="B38" s="6"/>
      <c r="C38" s="7"/>
      <c r="D38" s="5"/>
      <c r="E38" s="1"/>
      <c r="F38" s="2"/>
      <c r="G38" s="3"/>
      <c r="H38" s="97">
        <f t="shared" si="1"/>
        <v>0</v>
      </c>
    </row>
    <row r="39" spans="1:8" x14ac:dyDescent="0.25">
      <c r="A39" s="49"/>
      <c r="B39" s="6"/>
      <c r="C39" s="7"/>
      <c r="D39" s="4"/>
      <c r="E39" s="1"/>
      <c r="F39" s="2"/>
      <c r="G39" s="3"/>
      <c r="H39" s="51">
        <f t="shared" ref="H39:H60" si="2">E39/12*G39*F39</f>
        <v>0</v>
      </c>
    </row>
    <row r="40" spans="1:8" x14ac:dyDescent="0.25">
      <c r="A40" s="49"/>
      <c r="B40" s="6"/>
      <c r="C40" s="7"/>
      <c r="D40" s="4"/>
      <c r="E40" s="1"/>
      <c r="F40" s="2"/>
      <c r="G40" s="3"/>
      <c r="H40" s="51">
        <f t="shared" si="2"/>
        <v>0</v>
      </c>
    </row>
    <row r="41" spans="1:8" x14ac:dyDescent="0.25">
      <c r="A41" s="49"/>
      <c r="B41" s="6"/>
      <c r="C41" s="7"/>
      <c r="D41" s="4"/>
      <c r="E41" s="1"/>
      <c r="F41" s="2"/>
      <c r="G41" s="3"/>
      <c r="H41" s="97">
        <f t="shared" si="2"/>
        <v>0</v>
      </c>
    </row>
    <row r="42" spans="1:8" x14ac:dyDescent="0.25">
      <c r="A42" s="49"/>
      <c r="B42" s="6"/>
      <c r="C42" s="7"/>
      <c r="D42" s="4"/>
      <c r="E42" s="1"/>
      <c r="F42" s="2"/>
      <c r="G42" s="3"/>
      <c r="H42" s="97">
        <f t="shared" si="2"/>
        <v>0</v>
      </c>
    </row>
    <row r="43" spans="1:8" x14ac:dyDescent="0.25">
      <c r="A43" s="49"/>
      <c r="B43" s="6"/>
      <c r="C43" s="7"/>
      <c r="D43" s="4"/>
      <c r="E43" s="1"/>
      <c r="F43" s="2"/>
      <c r="G43" s="3"/>
      <c r="H43" s="97">
        <f t="shared" si="2"/>
        <v>0</v>
      </c>
    </row>
    <row r="44" spans="1:8" x14ac:dyDescent="0.25">
      <c r="A44" s="49"/>
      <c r="B44" s="6"/>
      <c r="C44" s="7"/>
      <c r="D44" s="4"/>
      <c r="E44" s="1"/>
      <c r="F44" s="2"/>
      <c r="G44" s="3"/>
      <c r="H44" s="97">
        <f t="shared" ref="H44:H55" si="3">E44/12*G44*F44</f>
        <v>0</v>
      </c>
    </row>
    <row r="45" spans="1:8" x14ac:dyDescent="0.25">
      <c r="A45" s="49"/>
      <c r="B45" s="6"/>
      <c r="C45" s="7"/>
      <c r="D45" s="5"/>
      <c r="E45" s="1"/>
      <c r="F45" s="2"/>
      <c r="G45" s="3"/>
      <c r="H45" s="97">
        <f t="shared" si="3"/>
        <v>0</v>
      </c>
    </row>
    <row r="46" spans="1:8" x14ac:dyDescent="0.25">
      <c r="A46" s="49"/>
      <c r="B46" s="6"/>
      <c r="C46" s="7"/>
      <c r="D46" s="5"/>
      <c r="E46" s="1"/>
      <c r="F46" s="2"/>
      <c r="G46" s="3"/>
      <c r="H46" s="97">
        <f t="shared" si="3"/>
        <v>0</v>
      </c>
    </row>
    <row r="47" spans="1:8" x14ac:dyDescent="0.25">
      <c r="A47" s="49"/>
      <c r="B47" s="6"/>
      <c r="C47" s="7"/>
      <c r="D47" s="5"/>
      <c r="E47" s="1"/>
      <c r="F47" s="2"/>
      <c r="G47" s="3"/>
      <c r="H47" s="97">
        <f t="shared" si="3"/>
        <v>0</v>
      </c>
    </row>
    <row r="48" spans="1:8" x14ac:dyDescent="0.25">
      <c r="A48" s="49"/>
      <c r="B48" s="6"/>
      <c r="C48" s="7"/>
      <c r="D48" s="4"/>
      <c r="E48" s="1"/>
      <c r="F48" s="2"/>
      <c r="G48" s="3"/>
      <c r="H48" s="51">
        <f t="shared" si="3"/>
        <v>0</v>
      </c>
    </row>
    <row r="49" spans="1:8" x14ac:dyDescent="0.25">
      <c r="A49" s="49"/>
      <c r="B49" s="6"/>
      <c r="C49" s="7"/>
      <c r="D49" s="4"/>
      <c r="E49" s="1"/>
      <c r="F49" s="2"/>
      <c r="G49" s="3"/>
      <c r="H49" s="51">
        <f t="shared" si="3"/>
        <v>0</v>
      </c>
    </row>
    <row r="50" spans="1:8" x14ac:dyDescent="0.25">
      <c r="A50" s="49"/>
      <c r="B50" s="6"/>
      <c r="C50" s="7"/>
      <c r="D50" s="4"/>
      <c r="E50" s="1"/>
      <c r="F50" s="2"/>
      <c r="G50" s="3"/>
      <c r="H50" s="97">
        <f t="shared" si="3"/>
        <v>0</v>
      </c>
    </row>
    <row r="51" spans="1:8" x14ac:dyDescent="0.25">
      <c r="A51" s="49"/>
      <c r="B51" s="6"/>
      <c r="C51" s="7"/>
      <c r="D51" s="4"/>
      <c r="E51" s="1"/>
      <c r="F51" s="2"/>
      <c r="G51" s="3"/>
      <c r="H51" s="97">
        <f t="shared" si="3"/>
        <v>0</v>
      </c>
    </row>
    <row r="52" spans="1:8" x14ac:dyDescent="0.25">
      <c r="A52" s="49"/>
      <c r="B52" s="6"/>
      <c r="C52" s="7"/>
      <c r="D52" s="4"/>
      <c r="E52" s="1"/>
      <c r="F52" s="2"/>
      <c r="G52" s="3"/>
      <c r="H52" s="97">
        <f t="shared" si="3"/>
        <v>0</v>
      </c>
    </row>
    <row r="53" spans="1:8" x14ac:dyDescent="0.25">
      <c r="A53" s="49"/>
      <c r="B53" s="6"/>
      <c r="C53" s="7"/>
      <c r="D53" s="4"/>
      <c r="E53" s="1"/>
      <c r="F53" s="2"/>
      <c r="G53" s="3"/>
      <c r="H53" s="97">
        <f t="shared" si="3"/>
        <v>0</v>
      </c>
    </row>
    <row r="54" spans="1:8" x14ac:dyDescent="0.25">
      <c r="A54" s="49"/>
      <c r="B54" s="6"/>
      <c r="C54" s="7"/>
      <c r="D54" s="4"/>
      <c r="E54" s="1"/>
      <c r="F54" s="2"/>
      <c r="G54" s="3"/>
      <c r="H54" s="97">
        <f t="shared" si="3"/>
        <v>0</v>
      </c>
    </row>
    <row r="55" spans="1:8" x14ac:dyDescent="0.25">
      <c r="A55" s="49"/>
      <c r="B55" s="6"/>
      <c r="C55" s="7"/>
      <c r="D55" s="5"/>
      <c r="E55" s="1"/>
      <c r="F55" s="2"/>
      <c r="G55" s="3"/>
      <c r="H55" s="97">
        <f t="shared" si="3"/>
        <v>0</v>
      </c>
    </row>
    <row r="56" spans="1:8" x14ac:dyDescent="0.25">
      <c r="A56" s="49"/>
      <c r="B56" s="6"/>
      <c r="C56" s="7"/>
      <c r="D56" s="4"/>
      <c r="E56" s="1"/>
      <c r="F56" s="2"/>
      <c r="G56" s="3"/>
      <c r="H56" s="97">
        <f t="shared" si="2"/>
        <v>0</v>
      </c>
    </row>
    <row r="57" spans="1:8" x14ac:dyDescent="0.25">
      <c r="A57" s="49"/>
      <c r="B57" s="6"/>
      <c r="C57" s="7"/>
      <c r="D57" s="4"/>
      <c r="E57" s="1"/>
      <c r="F57" s="2"/>
      <c r="G57" s="3"/>
      <c r="H57" s="97">
        <f t="shared" si="2"/>
        <v>0</v>
      </c>
    </row>
    <row r="58" spans="1:8" x14ac:dyDescent="0.25">
      <c r="A58" s="49"/>
      <c r="B58" s="6"/>
      <c r="C58" s="7"/>
      <c r="D58" s="5"/>
      <c r="E58" s="1"/>
      <c r="F58" s="2"/>
      <c r="G58" s="3"/>
      <c r="H58" s="97">
        <f t="shared" si="2"/>
        <v>0</v>
      </c>
    </row>
    <row r="59" spans="1:8" x14ac:dyDescent="0.25">
      <c r="A59" s="49"/>
      <c r="B59" s="6"/>
      <c r="C59" s="7"/>
      <c r="D59" s="5"/>
      <c r="E59" s="1"/>
      <c r="F59" s="2"/>
      <c r="G59" s="3"/>
      <c r="H59" s="97">
        <f t="shared" si="2"/>
        <v>0</v>
      </c>
    </row>
    <row r="60" spans="1:8" x14ac:dyDescent="0.25">
      <c r="A60" s="49"/>
      <c r="B60" s="6"/>
      <c r="C60" s="7"/>
      <c r="D60" s="5"/>
      <c r="E60" s="1"/>
      <c r="F60" s="2"/>
      <c r="G60" s="3"/>
      <c r="H60" s="97">
        <f t="shared" si="2"/>
        <v>0</v>
      </c>
    </row>
    <row r="61" spans="1:8" x14ac:dyDescent="0.25">
      <c r="A61" s="49"/>
      <c r="B61" s="6"/>
      <c r="C61" s="7"/>
      <c r="D61" s="4"/>
      <c r="E61" s="1"/>
      <c r="F61" s="2"/>
      <c r="G61" s="3"/>
      <c r="H61" s="51">
        <f t="shared" ref="H61:H70" si="4">E61/12*G61*F61</f>
        <v>0</v>
      </c>
    </row>
    <row r="62" spans="1:8" x14ac:dyDescent="0.25">
      <c r="A62" s="49"/>
      <c r="B62" s="6"/>
      <c r="C62" s="7"/>
      <c r="D62" s="4"/>
      <c r="E62" s="1"/>
      <c r="F62" s="2"/>
      <c r="G62" s="3"/>
      <c r="H62" s="51">
        <f t="shared" si="4"/>
        <v>0</v>
      </c>
    </row>
    <row r="63" spans="1:8" x14ac:dyDescent="0.25">
      <c r="A63" s="49"/>
      <c r="B63" s="6"/>
      <c r="C63" s="7"/>
      <c r="D63" s="4"/>
      <c r="E63" s="1"/>
      <c r="F63" s="2"/>
      <c r="G63" s="3"/>
      <c r="H63" s="97">
        <f t="shared" si="4"/>
        <v>0</v>
      </c>
    </row>
    <row r="64" spans="1:8" x14ac:dyDescent="0.25">
      <c r="A64" s="49"/>
      <c r="B64" s="6"/>
      <c r="C64" s="7"/>
      <c r="D64" s="4"/>
      <c r="E64" s="1"/>
      <c r="F64" s="2"/>
      <c r="G64" s="3"/>
      <c r="H64" s="97">
        <f t="shared" si="4"/>
        <v>0</v>
      </c>
    </row>
    <row r="65" spans="1:12" x14ac:dyDescent="0.25">
      <c r="A65" s="49"/>
      <c r="B65" s="6"/>
      <c r="C65" s="7"/>
      <c r="D65" s="4"/>
      <c r="E65" s="1"/>
      <c r="F65" s="2"/>
      <c r="G65" s="3"/>
      <c r="H65" s="97">
        <f t="shared" si="4"/>
        <v>0</v>
      </c>
    </row>
    <row r="66" spans="1:12" x14ac:dyDescent="0.25">
      <c r="A66" s="49"/>
      <c r="B66" s="6"/>
      <c r="C66" s="7"/>
      <c r="D66" s="4"/>
      <c r="E66" s="1"/>
      <c r="F66" s="2"/>
      <c r="G66" s="3"/>
      <c r="H66" s="97">
        <f t="shared" si="4"/>
        <v>0</v>
      </c>
    </row>
    <row r="67" spans="1:12" x14ac:dyDescent="0.25">
      <c r="A67" s="49"/>
      <c r="B67" s="6"/>
      <c r="C67" s="7"/>
      <c r="D67" s="4"/>
      <c r="E67" s="1"/>
      <c r="F67" s="2"/>
      <c r="G67" s="3"/>
      <c r="H67" s="97">
        <f t="shared" si="4"/>
        <v>0</v>
      </c>
    </row>
    <row r="68" spans="1:12" x14ac:dyDescent="0.25">
      <c r="A68" s="49"/>
      <c r="B68" s="6"/>
      <c r="C68" s="7"/>
      <c r="D68" s="5"/>
      <c r="E68" s="1"/>
      <c r="F68" s="2"/>
      <c r="G68" s="3"/>
      <c r="H68" s="97">
        <f t="shared" si="4"/>
        <v>0</v>
      </c>
    </row>
    <row r="69" spans="1:12" x14ac:dyDescent="0.25">
      <c r="A69" s="49"/>
      <c r="B69" s="6"/>
      <c r="C69" s="7"/>
      <c r="D69" s="5"/>
      <c r="E69" s="1"/>
      <c r="F69" s="2"/>
      <c r="G69" s="3"/>
      <c r="H69" s="97">
        <f t="shared" si="4"/>
        <v>0</v>
      </c>
    </row>
    <row r="70" spans="1:12" x14ac:dyDescent="0.25">
      <c r="A70" s="49"/>
      <c r="B70" s="6"/>
      <c r="C70" s="7"/>
      <c r="D70" s="5"/>
      <c r="E70" s="1"/>
      <c r="F70" s="2"/>
      <c r="G70" s="3"/>
      <c r="H70" s="97">
        <f t="shared" si="4"/>
        <v>0</v>
      </c>
    </row>
    <row r="71" spans="1:12" x14ac:dyDescent="0.25">
      <c r="A71" s="49"/>
      <c r="B71" s="52"/>
      <c r="C71" s="52"/>
      <c r="D71" s="52"/>
      <c r="E71" s="53"/>
      <c r="F71" s="54"/>
      <c r="G71" s="147" t="s">
        <v>71</v>
      </c>
      <c r="H71" s="55">
        <f>SUM(H9:H70)</f>
        <v>111554</v>
      </c>
      <c r="I71" s="56"/>
    </row>
    <row r="72" spans="1:12" x14ac:dyDescent="0.25">
      <c r="A72" s="49"/>
    </row>
    <row r="73" spans="1:12" ht="15.75" thickBot="1" x14ac:dyDescent="0.3">
      <c r="A73" s="49"/>
      <c r="B73" s="27"/>
      <c r="C73" s="27"/>
      <c r="D73" s="27"/>
      <c r="E73" s="27"/>
      <c r="F73" s="27"/>
      <c r="G73" s="27"/>
      <c r="H73" s="27"/>
      <c r="I73" s="27"/>
    </row>
    <row r="74" spans="1:12" ht="15.75" thickBot="1" x14ac:dyDescent="0.3">
      <c r="A74" s="91">
        <f>ROUND(H142,0)</f>
        <v>27889</v>
      </c>
      <c r="B74" s="47" t="s">
        <v>72</v>
      </c>
      <c r="C74" s="48"/>
      <c r="D74" s="48"/>
      <c r="E74" s="27"/>
      <c r="F74" s="27"/>
      <c r="G74" s="27"/>
      <c r="H74" s="27"/>
      <c r="I74" s="27"/>
    </row>
    <row r="75" spans="1:12" ht="15.75" thickBot="1" x14ac:dyDescent="0.3">
      <c r="A75" s="246" t="s">
        <v>61</v>
      </c>
      <c r="B75" s="246"/>
      <c r="C75" s="48"/>
      <c r="D75" s="48"/>
      <c r="E75" s="27"/>
      <c r="F75" s="27"/>
      <c r="G75" s="27"/>
      <c r="H75" s="27"/>
      <c r="I75" s="27"/>
    </row>
    <row r="76" spans="1:12" ht="42" customHeight="1" x14ac:dyDescent="0.25">
      <c r="A76" s="240" t="s">
        <v>73</v>
      </c>
      <c r="B76" s="241"/>
      <c r="C76" s="242"/>
      <c r="D76" s="57" t="s">
        <v>74</v>
      </c>
      <c r="E76" s="57" t="s">
        <v>75</v>
      </c>
      <c r="F76" s="57" t="s">
        <v>76</v>
      </c>
      <c r="G76" s="57" t="s">
        <v>76</v>
      </c>
      <c r="L76" s="89"/>
    </row>
    <row r="77" spans="1:12" ht="23.45" customHeight="1" thickBot="1" x14ac:dyDescent="0.3">
      <c r="A77" s="243"/>
      <c r="B77" s="244"/>
      <c r="C77" s="245"/>
      <c r="D77" s="12">
        <v>0.25</v>
      </c>
      <c r="E77" s="58">
        <f>SUM(E132:E141)</f>
        <v>0</v>
      </c>
      <c r="F77" s="58">
        <f>SUM(F132:F141)</f>
        <v>0</v>
      </c>
      <c r="G77" s="58">
        <f>SUM(G132:G141)</f>
        <v>0</v>
      </c>
      <c r="L77" s="89"/>
    </row>
    <row r="78" spans="1:12" x14ac:dyDescent="0.25">
      <c r="A78" s="49"/>
      <c r="B78" s="27"/>
      <c r="C78" s="27"/>
      <c r="D78" s="27"/>
      <c r="E78" s="27"/>
      <c r="F78" s="27"/>
      <c r="G78" s="27"/>
      <c r="H78" s="27"/>
      <c r="I78" s="27"/>
    </row>
    <row r="79" spans="1:12" x14ac:dyDescent="0.25">
      <c r="A79" s="49"/>
      <c r="B79" s="50" t="s">
        <v>62</v>
      </c>
      <c r="C79" s="153" t="s">
        <v>63</v>
      </c>
      <c r="D79" s="101" t="s">
        <v>77</v>
      </c>
      <c r="E79" s="155" t="s">
        <v>78</v>
      </c>
      <c r="F79" s="57" t="str">
        <f>F76</f>
        <v>Other Benefit</v>
      </c>
      <c r="G79" s="57" t="str">
        <f>G76</f>
        <v>Other Benefit</v>
      </c>
      <c r="H79" s="57" t="s">
        <v>68</v>
      </c>
    </row>
    <row r="80" spans="1:12" x14ac:dyDescent="0.25">
      <c r="A80" s="49"/>
      <c r="B80" s="154" t="str">
        <f>B9</f>
        <v>Name</v>
      </c>
      <c r="C80" s="154" t="str">
        <f>C9</f>
        <v xml:space="preserve">LSW </v>
      </c>
      <c r="D80" s="59">
        <f>SUM(H9*$D$77)</f>
        <v>14691.25</v>
      </c>
      <c r="E80" s="8"/>
      <c r="F80" s="8"/>
      <c r="G80" s="8"/>
      <c r="H80" s="96">
        <f>SUM(D80:G80)</f>
        <v>14691.25</v>
      </c>
    </row>
    <row r="81" spans="1:8" x14ac:dyDescent="0.25">
      <c r="A81" s="49"/>
      <c r="B81" s="154" t="str">
        <f t="shared" ref="B81:C141" si="5">B10</f>
        <v>Name</v>
      </c>
      <c r="C81" s="154" t="str">
        <f t="shared" si="5"/>
        <v xml:space="preserve">LSW </v>
      </c>
      <c r="D81" s="59">
        <f t="shared" ref="D81:D141" si="6">SUM(H10*$D$77)</f>
        <v>13197.25</v>
      </c>
      <c r="E81" s="8"/>
      <c r="F81" s="8"/>
      <c r="G81" s="8"/>
      <c r="H81" s="96">
        <f t="shared" ref="H81:H141" si="7">SUM(D81:G81)</f>
        <v>13197.25</v>
      </c>
    </row>
    <row r="82" spans="1:8" x14ac:dyDescent="0.25">
      <c r="A82" s="49"/>
      <c r="B82" s="154">
        <f t="shared" si="5"/>
        <v>0</v>
      </c>
      <c r="C82" s="154">
        <f t="shared" si="5"/>
        <v>0</v>
      </c>
      <c r="D82" s="59">
        <f t="shared" si="6"/>
        <v>0</v>
      </c>
      <c r="E82" s="8"/>
      <c r="F82" s="8"/>
      <c r="G82" s="8"/>
      <c r="H82" s="96">
        <f t="shared" si="7"/>
        <v>0</v>
      </c>
    </row>
    <row r="83" spans="1:8" x14ac:dyDescent="0.25">
      <c r="A83" s="49"/>
      <c r="B83" s="154">
        <f t="shared" si="5"/>
        <v>0</v>
      </c>
      <c r="C83" s="154">
        <f t="shared" si="5"/>
        <v>0</v>
      </c>
      <c r="D83" s="59">
        <f t="shared" si="6"/>
        <v>0</v>
      </c>
      <c r="E83" s="8"/>
      <c r="F83" s="8"/>
      <c r="G83" s="8"/>
      <c r="H83" s="96">
        <f t="shared" si="7"/>
        <v>0</v>
      </c>
    </row>
    <row r="84" spans="1:8" x14ac:dyDescent="0.25">
      <c r="A84" s="49"/>
      <c r="B84" s="154">
        <f t="shared" si="5"/>
        <v>0</v>
      </c>
      <c r="C84" s="154">
        <f t="shared" si="5"/>
        <v>0</v>
      </c>
      <c r="D84" s="59">
        <f t="shared" si="6"/>
        <v>0</v>
      </c>
      <c r="E84" s="8"/>
      <c r="F84" s="8"/>
      <c r="G84" s="8"/>
      <c r="H84" s="96">
        <f t="shared" si="7"/>
        <v>0</v>
      </c>
    </row>
    <row r="85" spans="1:8" x14ac:dyDescent="0.25">
      <c r="A85" s="49"/>
      <c r="B85" s="154">
        <f t="shared" si="5"/>
        <v>0</v>
      </c>
      <c r="C85" s="154">
        <f t="shared" si="5"/>
        <v>0</v>
      </c>
      <c r="D85" s="59">
        <f t="shared" si="6"/>
        <v>0</v>
      </c>
      <c r="E85" s="8"/>
      <c r="F85" s="8"/>
      <c r="G85" s="8"/>
      <c r="H85" s="96">
        <f t="shared" si="7"/>
        <v>0</v>
      </c>
    </row>
    <row r="86" spans="1:8" x14ac:dyDescent="0.25">
      <c r="A86" s="49"/>
      <c r="B86" s="154">
        <f t="shared" si="5"/>
        <v>0</v>
      </c>
      <c r="C86" s="154">
        <f t="shared" si="5"/>
        <v>0</v>
      </c>
      <c r="D86" s="59">
        <f t="shared" si="6"/>
        <v>0</v>
      </c>
      <c r="E86" s="8"/>
      <c r="F86" s="8"/>
      <c r="G86" s="8"/>
      <c r="H86" s="96">
        <f t="shared" si="7"/>
        <v>0</v>
      </c>
    </row>
    <row r="87" spans="1:8" x14ac:dyDescent="0.25">
      <c r="A87" s="49"/>
      <c r="B87" s="154">
        <f t="shared" si="5"/>
        <v>0</v>
      </c>
      <c r="C87" s="154">
        <f t="shared" si="5"/>
        <v>0</v>
      </c>
      <c r="D87" s="59">
        <f t="shared" si="6"/>
        <v>0</v>
      </c>
      <c r="E87" s="8"/>
      <c r="F87" s="8"/>
      <c r="G87" s="8"/>
      <c r="H87" s="96">
        <f t="shared" si="7"/>
        <v>0</v>
      </c>
    </row>
    <row r="88" spans="1:8" x14ac:dyDescent="0.25">
      <c r="A88" s="49"/>
      <c r="B88" s="154">
        <f t="shared" si="5"/>
        <v>0</v>
      </c>
      <c r="C88" s="154">
        <f t="shared" si="5"/>
        <v>0</v>
      </c>
      <c r="D88" s="59">
        <f t="shared" si="6"/>
        <v>0</v>
      </c>
      <c r="E88" s="8"/>
      <c r="F88" s="8"/>
      <c r="G88" s="8"/>
      <c r="H88" s="96">
        <f t="shared" si="7"/>
        <v>0</v>
      </c>
    </row>
    <row r="89" spans="1:8" x14ac:dyDescent="0.25">
      <c r="A89" s="49"/>
      <c r="B89" s="154">
        <f t="shared" si="5"/>
        <v>0</v>
      </c>
      <c r="C89" s="154">
        <f t="shared" si="5"/>
        <v>0</v>
      </c>
      <c r="D89" s="59">
        <f t="shared" si="6"/>
        <v>0</v>
      </c>
      <c r="E89" s="8"/>
      <c r="F89" s="8"/>
      <c r="G89" s="8"/>
      <c r="H89" s="96">
        <f t="shared" si="7"/>
        <v>0</v>
      </c>
    </row>
    <row r="90" spans="1:8" x14ac:dyDescent="0.25">
      <c r="A90" s="49"/>
      <c r="B90" s="154">
        <f t="shared" si="5"/>
        <v>0</v>
      </c>
      <c r="C90" s="154">
        <f t="shared" si="5"/>
        <v>0</v>
      </c>
      <c r="D90" s="59">
        <f t="shared" si="6"/>
        <v>0</v>
      </c>
      <c r="E90" s="8"/>
      <c r="F90" s="8"/>
      <c r="G90" s="8"/>
      <c r="H90" s="96">
        <f t="shared" si="7"/>
        <v>0</v>
      </c>
    </row>
    <row r="91" spans="1:8" x14ac:dyDescent="0.25">
      <c r="A91" s="49"/>
      <c r="B91" s="154">
        <f t="shared" si="5"/>
        <v>0</v>
      </c>
      <c r="C91" s="154">
        <f t="shared" si="5"/>
        <v>0</v>
      </c>
      <c r="D91" s="59">
        <f t="shared" si="6"/>
        <v>0</v>
      </c>
      <c r="E91" s="8"/>
      <c r="F91" s="8"/>
      <c r="G91" s="8"/>
      <c r="H91" s="96">
        <f t="shared" si="7"/>
        <v>0</v>
      </c>
    </row>
    <row r="92" spans="1:8" x14ac:dyDescent="0.25">
      <c r="A92" s="49"/>
      <c r="B92" s="154">
        <f t="shared" si="5"/>
        <v>0</v>
      </c>
      <c r="C92" s="154">
        <f t="shared" si="5"/>
        <v>0</v>
      </c>
      <c r="D92" s="59">
        <f t="shared" si="6"/>
        <v>0</v>
      </c>
      <c r="E92" s="8"/>
      <c r="F92" s="8"/>
      <c r="G92" s="8"/>
      <c r="H92" s="96">
        <f t="shared" si="7"/>
        <v>0</v>
      </c>
    </row>
    <row r="93" spans="1:8" x14ac:dyDescent="0.25">
      <c r="A93" s="49"/>
      <c r="B93" s="154">
        <f t="shared" si="5"/>
        <v>0</v>
      </c>
      <c r="C93" s="154">
        <f t="shared" si="5"/>
        <v>0</v>
      </c>
      <c r="D93" s="59">
        <f t="shared" si="6"/>
        <v>0</v>
      </c>
      <c r="E93" s="8"/>
      <c r="F93" s="8"/>
      <c r="G93" s="8"/>
      <c r="H93" s="96">
        <f t="shared" si="7"/>
        <v>0</v>
      </c>
    </row>
    <row r="94" spans="1:8" x14ac:dyDescent="0.25">
      <c r="A94" s="49"/>
      <c r="B94" s="154">
        <f t="shared" si="5"/>
        <v>0</v>
      </c>
      <c r="C94" s="154">
        <f t="shared" si="5"/>
        <v>0</v>
      </c>
      <c r="D94" s="59">
        <f t="shared" si="6"/>
        <v>0</v>
      </c>
      <c r="E94" s="8"/>
      <c r="F94" s="8"/>
      <c r="G94" s="8"/>
      <c r="H94" s="96">
        <f t="shared" si="7"/>
        <v>0</v>
      </c>
    </row>
    <row r="95" spans="1:8" x14ac:dyDescent="0.25">
      <c r="A95" s="49"/>
      <c r="B95" s="154">
        <f t="shared" si="5"/>
        <v>0</v>
      </c>
      <c r="C95" s="154">
        <f t="shared" si="5"/>
        <v>0</v>
      </c>
      <c r="D95" s="59">
        <f t="shared" si="6"/>
        <v>0</v>
      </c>
      <c r="E95" s="8"/>
      <c r="F95" s="8"/>
      <c r="G95" s="8"/>
      <c r="H95" s="96">
        <f t="shared" si="7"/>
        <v>0</v>
      </c>
    </row>
    <row r="96" spans="1:8" x14ac:dyDescent="0.25">
      <c r="A96" s="49"/>
      <c r="B96" s="154">
        <f t="shared" si="5"/>
        <v>0</v>
      </c>
      <c r="C96" s="154">
        <f t="shared" si="5"/>
        <v>0</v>
      </c>
      <c r="D96" s="59">
        <f t="shared" si="6"/>
        <v>0</v>
      </c>
      <c r="E96" s="8"/>
      <c r="F96" s="8"/>
      <c r="G96" s="8"/>
      <c r="H96" s="96">
        <f t="shared" si="7"/>
        <v>0</v>
      </c>
    </row>
    <row r="97" spans="1:8" x14ac:dyDescent="0.25">
      <c r="A97" s="49"/>
      <c r="B97" s="154">
        <f t="shared" si="5"/>
        <v>0</v>
      </c>
      <c r="C97" s="154">
        <f t="shared" si="5"/>
        <v>0</v>
      </c>
      <c r="D97" s="59">
        <f t="shared" si="6"/>
        <v>0</v>
      </c>
      <c r="E97" s="8"/>
      <c r="F97" s="8"/>
      <c r="G97" s="8"/>
      <c r="H97" s="96">
        <f t="shared" si="7"/>
        <v>0</v>
      </c>
    </row>
    <row r="98" spans="1:8" x14ac:dyDescent="0.25">
      <c r="A98" s="49"/>
      <c r="B98" s="154">
        <f t="shared" si="5"/>
        <v>0</v>
      </c>
      <c r="C98" s="154">
        <f t="shared" si="5"/>
        <v>0</v>
      </c>
      <c r="D98" s="59">
        <f t="shared" si="6"/>
        <v>0</v>
      </c>
      <c r="E98" s="8"/>
      <c r="F98" s="8"/>
      <c r="G98" s="8"/>
      <c r="H98" s="96">
        <f t="shared" si="7"/>
        <v>0</v>
      </c>
    </row>
    <row r="99" spans="1:8" x14ac:dyDescent="0.25">
      <c r="A99" s="49"/>
      <c r="B99" s="154">
        <f t="shared" si="5"/>
        <v>0</v>
      </c>
      <c r="C99" s="154">
        <f t="shared" si="5"/>
        <v>0</v>
      </c>
      <c r="D99" s="59">
        <f t="shared" si="6"/>
        <v>0</v>
      </c>
      <c r="E99" s="8"/>
      <c r="F99" s="8"/>
      <c r="G99" s="8"/>
      <c r="H99" s="96">
        <f t="shared" si="7"/>
        <v>0</v>
      </c>
    </row>
    <row r="100" spans="1:8" x14ac:dyDescent="0.25">
      <c r="A100" s="49"/>
      <c r="B100" s="154">
        <f t="shared" si="5"/>
        <v>0</v>
      </c>
      <c r="C100" s="154">
        <f t="shared" si="5"/>
        <v>0</v>
      </c>
      <c r="D100" s="59">
        <f t="shared" si="6"/>
        <v>0</v>
      </c>
      <c r="E100" s="8"/>
      <c r="F100" s="8"/>
      <c r="G100" s="8"/>
      <c r="H100" s="96">
        <f t="shared" si="7"/>
        <v>0</v>
      </c>
    </row>
    <row r="101" spans="1:8" x14ac:dyDescent="0.25">
      <c r="A101" s="49"/>
      <c r="B101" s="154">
        <f t="shared" si="5"/>
        <v>0</v>
      </c>
      <c r="C101" s="154">
        <f t="shared" si="5"/>
        <v>0</v>
      </c>
      <c r="D101" s="59">
        <f t="shared" si="6"/>
        <v>0</v>
      </c>
      <c r="E101" s="8"/>
      <c r="F101" s="8"/>
      <c r="G101" s="8"/>
      <c r="H101" s="96">
        <f t="shared" si="7"/>
        <v>0</v>
      </c>
    </row>
    <row r="102" spans="1:8" x14ac:dyDescent="0.25">
      <c r="A102" s="49"/>
      <c r="B102" s="154">
        <f t="shared" si="5"/>
        <v>0</v>
      </c>
      <c r="C102" s="154">
        <f t="shared" si="5"/>
        <v>0</v>
      </c>
      <c r="D102" s="59">
        <f t="shared" si="6"/>
        <v>0</v>
      </c>
      <c r="E102" s="8"/>
      <c r="F102" s="8"/>
      <c r="G102" s="8"/>
      <c r="H102" s="96">
        <f t="shared" si="7"/>
        <v>0</v>
      </c>
    </row>
    <row r="103" spans="1:8" x14ac:dyDescent="0.25">
      <c r="A103" s="49"/>
      <c r="B103" s="154">
        <f t="shared" si="5"/>
        <v>0</v>
      </c>
      <c r="C103" s="154">
        <f t="shared" si="5"/>
        <v>0</v>
      </c>
      <c r="D103" s="59">
        <f t="shared" si="6"/>
        <v>0</v>
      </c>
      <c r="E103" s="8"/>
      <c r="F103" s="8"/>
      <c r="G103" s="8"/>
      <c r="H103" s="96">
        <f t="shared" si="7"/>
        <v>0</v>
      </c>
    </row>
    <row r="104" spans="1:8" x14ac:dyDescent="0.25">
      <c r="A104" s="49"/>
      <c r="B104" s="154">
        <f t="shared" si="5"/>
        <v>0</v>
      </c>
      <c r="C104" s="154">
        <f t="shared" si="5"/>
        <v>0</v>
      </c>
      <c r="D104" s="59">
        <f t="shared" si="6"/>
        <v>0</v>
      </c>
      <c r="E104" s="8"/>
      <c r="F104" s="8"/>
      <c r="G104" s="8"/>
      <c r="H104" s="96">
        <f t="shared" si="7"/>
        <v>0</v>
      </c>
    </row>
    <row r="105" spans="1:8" x14ac:dyDescent="0.25">
      <c r="A105" s="49"/>
      <c r="B105" s="154">
        <f t="shared" si="5"/>
        <v>0</v>
      </c>
      <c r="C105" s="154">
        <f t="shared" si="5"/>
        <v>0</v>
      </c>
      <c r="D105" s="59">
        <f t="shared" si="6"/>
        <v>0</v>
      </c>
      <c r="E105" s="8"/>
      <c r="F105" s="8"/>
      <c r="G105" s="8"/>
      <c r="H105" s="96">
        <f t="shared" si="7"/>
        <v>0</v>
      </c>
    </row>
    <row r="106" spans="1:8" x14ac:dyDescent="0.25">
      <c r="A106" s="49"/>
      <c r="B106" s="154">
        <f t="shared" si="5"/>
        <v>0</v>
      </c>
      <c r="C106" s="154">
        <f t="shared" si="5"/>
        <v>0</v>
      </c>
      <c r="D106" s="59">
        <f t="shared" si="6"/>
        <v>0</v>
      </c>
      <c r="E106" s="8"/>
      <c r="F106" s="8"/>
      <c r="G106" s="8"/>
      <c r="H106" s="96">
        <f t="shared" si="7"/>
        <v>0</v>
      </c>
    </row>
    <row r="107" spans="1:8" x14ac:dyDescent="0.25">
      <c r="A107" s="49"/>
      <c r="B107" s="154">
        <f t="shared" si="5"/>
        <v>0</v>
      </c>
      <c r="C107" s="154">
        <f t="shared" si="5"/>
        <v>0</v>
      </c>
      <c r="D107" s="59">
        <f t="shared" si="6"/>
        <v>0</v>
      </c>
      <c r="E107" s="8"/>
      <c r="F107" s="8"/>
      <c r="G107" s="8"/>
      <c r="H107" s="96">
        <f t="shared" si="7"/>
        <v>0</v>
      </c>
    </row>
    <row r="108" spans="1:8" x14ac:dyDescent="0.25">
      <c r="A108" s="49"/>
      <c r="B108" s="154">
        <f t="shared" si="5"/>
        <v>0</v>
      </c>
      <c r="C108" s="154">
        <f t="shared" si="5"/>
        <v>0</v>
      </c>
      <c r="D108" s="59">
        <f t="shared" si="6"/>
        <v>0</v>
      </c>
      <c r="E108" s="8"/>
      <c r="F108" s="8"/>
      <c r="G108" s="8"/>
      <c r="H108" s="96">
        <f t="shared" si="7"/>
        <v>0</v>
      </c>
    </row>
    <row r="109" spans="1:8" x14ac:dyDescent="0.25">
      <c r="A109" s="49"/>
      <c r="B109" s="154">
        <f t="shared" si="5"/>
        <v>0</v>
      </c>
      <c r="C109" s="154">
        <f t="shared" si="5"/>
        <v>0</v>
      </c>
      <c r="D109" s="59">
        <f t="shared" si="6"/>
        <v>0</v>
      </c>
      <c r="E109" s="8"/>
      <c r="F109" s="8"/>
      <c r="G109" s="8"/>
      <c r="H109" s="96">
        <f t="shared" si="7"/>
        <v>0</v>
      </c>
    </row>
    <row r="110" spans="1:8" x14ac:dyDescent="0.25">
      <c r="A110" s="49"/>
      <c r="B110" s="154">
        <f t="shared" si="5"/>
        <v>0</v>
      </c>
      <c r="C110" s="154">
        <f t="shared" si="5"/>
        <v>0</v>
      </c>
      <c r="D110" s="59">
        <f t="shared" si="6"/>
        <v>0</v>
      </c>
      <c r="E110" s="8"/>
      <c r="F110" s="8"/>
      <c r="G110" s="8"/>
      <c r="H110" s="96">
        <f t="shared" si="7"/>
        <v>0</v>
      </c>
    </row>
    <row r="111" spans="1:8" x14ac:dyDescent="0.25">
      <c r="A111" s="49"/>
      <c r="B111" s="154">
        <f t="shared" si="5"/>
        <v>0</v>
      </c>
      <c r="C111" s="154">
        <f t="shared" si="5"/>
        <v>0</v>
      </c>
      <c r="D111" s="59">
        <f t="shared" si="6"/>
        <v>0</v>
      </c>
      <c r="E111" s="8"/>
      <c r="F111" s="8"/>
      <c r="G111" s="8"/>
      <c r="H111" s="96">
        <f t="shared" si="7"/>
        <v>0</v>
      </c>
    </row>
    <row r="112" spans="1:8" x14ac:dyDescent="0.25">
      <c r="A112" s="49"/>
      <c r="B112" s="154">
        <f t="shared" si="5"/>
        <v>0</v>
      </c>
      <c r="C112" s="154">
        <f t="shared" si="5"/>
        <v>0</v>
      </c>
      <c r="D112" s="59">
        <f t="shared" si="6"/>
        <v>0</v>
      </c>
      <c r="E112" s="8"/>
      <c r="F112" s="8"/>
      <c r="G112" s="8"/>
      <c r="H112" s="96">
        <f t="shared" si="7"/>
        <v>0</v>
      </c>
    </row>
    <row r="113" spans="1:8" x14ac:dyDescent="0.25">
      <c r="A113" s="49"/>
      <c r="B113" s="154">
        <f t="shared" si="5"/>
        <v>0</v>
      </c>
      <c r="C113" s="154">
        <f t="shared" si="5"/>
        <v>0</v>
      </c>
      <c r="D113" s="59">
        <f t="shared" si="6"/>
        <v>0</v>
      </c>
      <c r="E113" s="8"/>
      <c r="F113" s="8"/>
      <c r="G113" s="8"/>
      <c r="H113" s="96">
        <f t="shared" si="7"/>
        <v>0</v>
      </c>
    </row>
    <row r="114" spans="1:8" x14ac:dyDescent="0.25">
      <c r="A114" s="49"/>
      <c r="B114" s="154">
        <f t="shared" si="5"/>
        <v>0</v>
      </c>
      <c r="C114" s="154">
        <f t="shared" si="5"/>
        <v>0</v>
      </c>
      <c r="D114" s="59">
        <f t="shared" si="6"/>
        <v>0</v>
      </c>
      <c r="E114" s="8"/>
      <c r="F114" s="8"/>
      <c r="G114" s="8"/>
      <c r="H114" s="96">
        <f t="shared" si="7"/>
        <v>0</v>
      </c>
    </row>
    <row r="115" spans="1:8" x14ac:dyDescent="0.25">
      <c r="A115" s="49"/>
      <c r="B115" s="154">
        <f t="shared" si="5"/>
        <v>0</v>
      </c>
      <c r="C115" s="154">
        <f t="shared" si="5"/>
        <v>0</v>
      </c>
      <c r="D115" s="59">
        <f t="shared" si="6"/>
        <v>0</v>
      </c>
      <c r="E115" s="8"/>
      <c r="F115" s="8"/>
      <c r="G115" s="8"/>
      <c r="H115" s="96">
        <f t="shared" si="7"/>
        <v>0</v>
      </c>
    </row>
    <row r="116" spans="1:8" x14ac:dyDescent="0.25">
      <c r="A116" s="49"/>
      <c r="B116" s="154">
        <f t="shared" si="5"/>
        <v>0</v>
      </c>
      <c r="C116" s="154">
        <f t="shared" si="5"/>
        <v>0</v>
      </c>
      <c r="D116" s="59">
        <f t="shared" si="6"/>
        <v>0</v>
      </c>
      <c r="E116" s="8"/>
      <c r="F116" s="8"/>
      <c r="G116" s="8"/>
      <c r="H116" s="96">
        <f t="shared" si="7"/>
        <v>0</v>
      </c>
    </row>
    <row r="117" spans="1:8" x14ac:dyDescent="0.25">
      <c r="A117" s="49"/>
      <c r="B117" s="154">
        <f t="shared" si="5"/>
        <v>0</v>
      </c>
      <c r="C117" s="154">
        <f t="shared" si="5"/>
        <v>0</v>
      </c>
      <c r="D117" s="59">
        <f t="shared" si="6"/>
        <v>0</v>
      </c>
      <c r="E117" s="8"/>
      <c r="F117" s="8"/>
      <c r="G117" s="8"/>
      <c r="H117" s="96">
        <f t="shared" si="7"/>
        <v>0</v>
      </c>
    </row>
    <row r="118" spans="1:8" x14ac:dyDescent="0.25">
      <c r="A118" s="49"/>
      <c r="B118" s="154">
        <f t="shared" si="5"/>
        <v>0</v>
      </c>
      <c r="C118" s="154">
        <f t="shared" si="5"/>
        <v>0</v>
      </c>
      <c r="D118" s="59">
        <f t="shared" si="6"/>
        <v>0</v>
      </c>
      <c r="E118" s="8"/>
      <c r="F118" s="8"/>
      <c r="G118" s="8"/>
      <c r="H118" s="96">
        <f t="shared" si="7"/>
        <v>0</v>
      </c>
    </row>
    <row r="119" spans="1:8" x14ac:dyDescent="0.25">
      <c r="A119" s="49"/>
      <c r="B119" s="154">
        <f t="shared" si="5"/>
        <v>0</v>
      </c>
      <c r="C119" s="154">
        <f t="shared" si="5"/>
        <v>0</v>
      </c>
      <c r="D119" s="59">
        <f t="shared" si="6"/>
        <v>0</v>
      </c>
      <c r="E119" s="8"/>
      <c r="F119" s="8"/>
      <c r="G119" s="8"/>
      <c r="H119" s="96">
        <f t="shared" si="7"/>
        <v>0</v>
      </c>
    </row>
    <row r="120" spans="1:8" x14ac:dyDescent="0.25">
      <c r="A120" s="49"/>
      <c r="B120" s="154">
        <f t="shared" si="5"/>
        <v>0</v>
      </c>
      <c r="C120" s="154">
        <f t="shared" si="5"/>
        <v>0</v>
      </c>
      <c r="D120" s="59">
        <f t="shared" si="6"/>
        <v>0</v>
      </c>
      <c r="E120" s="8"/>
      <c r="F120" s="8"/>
      <c r="G120" s="8"/>
      <c r="H120" s="96">
        <f t="shared" si="7"/>
        <v>0</v>
      </c>
    </row>
    <row r="121" spans="1:8" x14ac:dyDescent="0.25">
      <c r="A121" s="49"/>
      <c r="B121" s="154">
        <f t="shared" si="5"/>
        <v>0</v>
      </c>
      <c r="C121" s="154">
        <f t="shared" si="5"/>
        <v>0</v>
      </c>
      <c r="D121" s="59">
        <f t="shared" si="6"/>
        <v>0</v>
      </c>
      <c r="E121" s="8"/>
      <c r="F121" s="8"/>
      <c r="G121" s="8"/>
      <c r="H121" s="96">
        <f t="shared" si="7"/>
        <v>0</v>
      </c>
    </row>
    <row r="122" spans="1:8" x14ac:dyDescent="0.25">
      <c r="A122" s="49"/>
      <c r="B122" s="154">
        <f t="shared" si="5"/>
        <v>0</v>
      </c>
      <c r="C122" s="154">
        <f t="shared" si="5"/>
        <v>0</v>
      </c>
      <c r="D122" s="59">
        <f t="shared" si="6"/>
        <v>0</v>
      </c>
      <c r="E122" s="8"/>
      <c r="F122" s="8"/>
      <c r="G122" s="8"/>
      <c r="H122" s="96">
        <f t="shared" si="7"/>
        <v>0</v>
      </c>
    </row>
    <row r="123" spans="1:8" x14ac:dyDescent="0.25">
      <c r="A123" s="49"/>
      <c r="B123" s="154">
        <f t="shared" si="5"/>
        <v>0</v>
      </c>
      <c r="C123" s="154">
        <f t="shared" si="5"/>
        <v>0</v>
      </c>
      <c r="D123" s="59">
        <f t="shared" si="6"/>
        <v>0</v>
      </c>
      <c r="E123" s="8"/>
      <c r="F123" s="8"/>
      <c r="G123" s="8"/>
      <c r="H123" s="96">
        <f t="shared" si="7"/>
        <v>0</v>
      </c>
    </row>
    <row r="124" spans="1:8" x14ac:dyDescent="0.25">
      <c r="A124" s="49"/>
      <c r="B124" s="154">
        <f t="shared" si="5"/>
        <v>0</v>
      </c>
      <c r="C124" s="154">
        <f t="shared" si="5"/>
        <v>0</v>
      </c>
      <c r="D124" s="59">
        <f t="shared" si="6"/>
        <v>0</v>
      </c>
      <c r="E124" s="8"/>
      <c r="F124" s="8"/>
      <c r="G124" s="8"/>
      <c r="H124" s="96">
        <f t="shared" si="7"/>
        <v>0</v>
      </c>
    </row>
    <row r="125" spans="1:8" x14ac:dyDescent="0.25">
      <c r="A125" s="49"/>
      <c r="B125" s="154">
        <f t="shared" si="5"/>
        <v>0</v>
      </c>
      <c r="C125" s="154">
        <f t="shared" si="5"/>
        <v>0</v>
      </c>
      <c r="D125" s="59">
        <f t="shared" si="6"/>
        <v>0</v>
      </c>
      <c r="E125" s="8"/>
      <c r="F125" s="8"/>
      <c r="G125" s="8"/>
      <c r="H125" s="96">
        <f t="shared" si="7"/>
        <v>0</v>
      </c>
    </row>
    <row r="126" spans="1:8" x14ac:dyDescent="0.25">
      <c r="A126" s="49"/>
      <c r="B126" s="154">
        <f t="shared" si="5"/>
        <v>0</v>
      </c>
      <c r="C126" s="154">
        <f t="shared" si="5"/>
        <v>0</v>
      </c>
      <c r="D126" s="59">
        <f t="shared" si="6"/>
        <v>0</v>
      </c>
      <c r="E126" s="8"/>
      <c r="F126" s="8"/>
      <c r="G126" s="8"/>
      <c r="H126" s="96">
        <f t="shared" si="7"/>
        <v>0</v>
      </c>
    </row>
    <row r="127" spans="1:8" x14ac:dyDescent="0.25">
      <c r="A127" s="49"/>
      <c r="B127" s="154">
        <f t="shared" si="5"/>
        <v>0</v>
      </c>
      <c r="C127" s="154">
        <f t="shared" si="5"/>
        <v>0</v>
      </c>
      <c r="D127" s="59">
        <f t="shared" si="6"/>
        <v>0</v>
      </c>
      <c r="E127" s="8"/>
      <c r="F127" s="8"/>
      <c r="G127" s="8"/>
      <c r="H127" s="96">
        <f t="shared" si="7"/>
        <v>0</v>
      </c>
    </row>
    <row r="128" spans="1:8" x14ac:dyDescent="0.25">
      <c r="A128" s="49"/>
      <c r="B128" s="154">
        <f t="shared" si="5"/>
        <v>0</v>
      </c>
      <c r="C128" s="154">
        <f t="shared" si="5"/>
        <v>0</v>
      </c>
      <c r="D128" s="59">
        <f t="shared" si="6"/>
        <v>0</v>
      </c>
      <c r="E128" s="8"/>
      <c r="F128" s="8"/>
      <c r="G128" s="8"/>
      <c r="H128" s="96">
        <f t="shared" si="7"/>
        <v>0</v>
      </c>
    </row>
    <row r="129" spans="1:9" x14ac:dyDescent="0.25">
      <c r="A129" s="49"/>
      <c r="B129" s="154">
        <f t="shared" si="5"/>
        <v>0</v>
      </c>
      <c r="C129" s="154">
        <f t="shared" si="5"/>
        <v>0</v>
      </c>
      <c r="D129" s="59">
        <f t="shared" si="6"/>
        <v>0</v>
      </c>
      <c r="E129" s="8"/>
      <c r="F129" s="8"/>
      <c r="G129" s="8"/>
      <c r="H129" s="96">
        <f t="shared" si="7"/>
        <v>0</v>
      </c>
    </row>
    <row r="130" spans="1:9" x14ac:dyDescent="0.25">
      <c r="A130" s="49"/>
      <c r="B130" s="154">
        <f t="shared" si="5"/>
        <v>0</v>
      </c>
      <c r="C130" s="154">
        <f t="shared" si="5"/>
        <v>0</v>
      </c>
      <c r="D130" s="59">
        <f t="shared" si="6"/>
        <v>0</v>
      </c>
      <c r="E130" s="8"/>
      <c r="F130" s="8"/>
      <c r="G130" s="8"/>
      <c r="H130" s="96">
        <f t="shared" si="7"/>
        <v>0</v>
      </c>
    </row>
    <row r="131" spans="1:9" x14ac:dyDescent="0.25">
      <c r="A131" s="49"/>
      <c r="B131" s="154">
        <f t="shared" si="5"/>
        <v>0</v>
      </c>
      <c r="C131" s="154">
        <f t="shared" si="5"/>
        <v>0</v>
      </c>
      <c r="D131" s="59">
        <f t="shared" si="6"/>
        <v>0</v>
      </c>
      <c r="E131" s="8"/>
      <c r="F131" s="8"/>
      <c r="G131" s="8"/>
      <c r="H131" s="96">
        <f t="shared" si="7"/>
        <v>0</v>
      </c>
    </row>
    <row r="132" spans="1:9" x14ac:dyDescent="0.25">
      <c r="A132" s="49"/>
      <c r="B132" s="154">
        <f t="shared" si="5"/>
        <v>0</v>
      </c>
      <c r="C132" s="154">
        <f t="shared" si="5"/>
        <v>0</v>
      </c>
      <c r="D132" s="59">
        <f t="shared" si="6"/>
        <v>0</v>
      </c>
      <c r="E132" s="8"/>
      <c r="F132" s="8"/>
      <c r="G132" s="8"/>
      <c r="H132" s="96">
        <f t="shared" si="7"/>
        <v>0</v>
      </c>
    </row>
    <row r="133" spans="1:9" x14ac:dyDescent="0.25">
      <c r="A133" s="49"/>
      <c r="B133" s="154">
        <f t="shared" si="5"/>
        <v>0</v>
      </c>
      <c r="C133" s="154">
        <f t="shared" si="5"/>
        <v>0</v>
      </c>
      <c r="D133" s="59">
        <f t="shared" si="6"/>
        <v>0</v>
      </c>
      <c r="E133" s="8"/>
      <c r="F133" s="8"/>
      <c r="G133" s="8"/>
      <c r="H133" s="96">
        <f t="shared" si="7"/>
        <v>0</v>
      </c>
    </row>
    <row r="134" spans="1:9" x14ac:dyDescent="0.25">
      <c r="A134" s="49"/>
      <c r="B134" s="154">
        <f t="shared" si="5"/>
        <v>0</v>
      </c>
      <c r="C134" s="154">
        <f t="shared" si="5"/>
        <v>0</v>
      </c>
      <c r="D134" s="59">
        <f t="shared" si="6"/>
        <v>0</v>
      </c>
      <c r="E134" s="8"/>
      <c r="F134" s="8"/>
      <c r="G134" s="8"/>
      <c r="H134" s="96">
        <f t="shared" si="7"/>
        <v>0</v>
      </c>
    </row>
    <row r="135" spans="1:9" x14ac:dyDescent="0.25">
      <c r="A135" s="49"/>
      <c r="B135" s="154">
        <f t="shared" si="5"/>
        <v>0</v>
      </c>
      <c r="C135" s="154">
        <f t="shared" si="5"/>
        <v>0</v>
      </c>
      <c r="D135" s="59">
        <f t="shared" si="6"/>
        <v>0</v>
      </c>
      <c r="E135" s="8"/>
      <c r="F135" s="8"/>
      <c r="G135" s="8"/>
      <c r="H135" s="96">
        <f t="shared" si="7"/>
        <v>0</v>
      </c>
    </row>
    <row r="136" spans="1:9" x14ac:dyDescent="0.25">
      <c r="A136" s="49"/>
      <c r="B136" s="154">
        <f t="shared" si="5"/>
        <v>0</v>
      </c>
      <c r="C136" s="154">
        <f t="shared" si="5"/>
        <v>0</v>
      </c>
      <c r="D136" s="59">
        <f t="shared" si="6"/>
        <v>0</v>
      </c>
      <c r="E136" s="8"/>
      <c r="F136" s="8"/>
      <c r="G136" s="8"/>
      <c r="H136" s="96">
        <f t="shared" si="7"/>
        <v>0</v>
      </c>
    </row>
    <row r="137" spans="1:9" x14ac:dyDescent="0.25">
      <c r="A137" s="49"/>
      <c r="B137" s="154">
        <f t="shared" si="5"/>
        <v>0</v>
      </c>
      <c r="C137" s="154">
        <f t="shared" si="5"/>
        <v>0</v>
      </c>
      <c r="D137" s="59">
        <f t="shared" si="6"/>
        <v>0</v>
      </c>
      <c r="E137" s="8"/>
      <c r="F137" s="8"/>
      <c r="G137" s="8"/>
      <c r="H137" s="96">
        <f t="shared" si="7"/>
        <v>0</v>
      </c>
    </row>
    <row r="138" spans="1:9" x14ac:dyDescent="0.25">
      <c r="A138" s="49"/>
      <c r="B138" s="154">
        <f t="shared" si="5"/>
        <v>0</v>
      </c>
      <c r="C138" s="154">
        <f t="shared" si="5"/>
        <v>0</v>
      </c>
      <c r="D138" s="59">
        <f t="shared" si="6"/>
        <v>0</v>
      </c>
      <c r="E138" s="8"/>
      <c r="F138" s="8"/>
      <c r="G138" s="8"/>
      <c r="H138" s="96">
        <f t="shared" si="7"/>
        <v>0</v>
      </c>
    </row>
    <row r="139" spans="1:9" x14ac:dyDescent="0.25">
      <c r="A139" s="49"/>
      <c r="B139" s="154">
        <f t="shared" si="5"/>
        <v>0</v>
      </c>
      <c r="C139" s="154">
        <f t="shared" si="5"/>
        <v>0</v>
      </c>
      <c r="D139" s="59">
        <f t="shared" si="6"/>
        <v>0</v>
      </c>
      <c r="E139" s="8"/>
      <c r="F139" s="8"/>
      <c r="G139" s="8"/>
      <c r="H139" s="96">
        <f t="shared" si="7"/>
        <v>0</v>
      </c>
    </row>
    <row r="140" spans="1:9" x14ac:dyDescent="0.25">
      <c r="A140" s="49"/>
      <c r="B140" s="154">
        <f t="shared" si="5"/>
        <v>0</v>
      </c>
      <c r="C140" s="154">
        <f t="shared" si="5"/>
        <v>0</v>
      </c>
      <c r="D140" s="59">
        <f t="shared" si="6"/>
        <v>0</v>
      </c>
      <c r="E140" s="8"/>
      <c r="F140" s="8"/>
      <c r="G140" s="8"/>
      <c r="H140" s="96">
        <f t="shared" si="7"/>
        <v>0</v>
      </c>
    </row>
    <row r="141" spans="1:9" x14ac:dyDescent="0.25">
      <c r="A141" s="49"/>
      <c r="B141" s="154">
        <f t="shared" si="5"/>
        <v>0</v>
      </c>
      <c r="C141" s="154">
        <f t="shared" si="5"/>
        <v>0</v>
      </c>
      <c r="D141" s="59">
        <f t="shared" si="6"/>
        <v>0</v>
      </c>
      <c r="E141" s="8"/>
      <c r="F141" s="8"/>
      <c r="G141" s="8"/>
      <c r="H141" s="96">
        <f t="shared" si="7"/>
        <v>0</v>
      </c>
    </row>
    <row r="142" spans="1:9" x14ac:dyDescent="0.25">
      <c r="A142" s="49"/>
      <c r="B142" s="27"/>
      <c r="C142" s="27"/>
      <c r="D142" s="27"/>
      <c r="E142" s="27"/>
      <c r="F142" s="60"/>
      <c r="G142" s="147" t="s">
        <v>71</v>
      </c>
      <c r="H142" s="86">
        <f>SUM(H80:H141)</f>
        <v>27888.5</v>
      </c>
    </row>
    <row r="143" spans="1:9" x14ac:dyDescent="0.25">
      <c r="A143" s="49"/>
      <c r="B143" s="27"/>
      <c r="C143" s="27"/>
      <c r="D143" s="27"/>
      <c r="E143" s="27"/>
      <c r="F143" s="27"/>
      <c r="G143" s="60"/>
      <c r="H143" s="27"/>
      <c r="I143" s="60"/>
    </row>
    <row r="144" spans="1:9" x14ac:dyDescent="0.25">
      <c r="A144" s="49"/>
      <c r="B144" s="27"/>
      <c r="C144" s="27"/>
      <c r="D144" s="27"/>
      <c r="E144" s="27"/>
      <c r="F144" s="27"/>
      <c r="G144" s="27"/>
      <c r="H144" s="27"/>
      <c r="I144" s="27"/>
    </row>
    <row r="145" spans="1:9" x14ac:dyDescent="0.25">
      <c r="A145" s="92">
        <f>ROUND(E154,0)</f>
        <v>7500</v>
      </c>
      <c r="B145" s="237" t="s">
        <v>79</v>
      </c>
      <c r="C145" s="237"/>
      <c r="D145" s="61"/>
      <c r="E145" s="27"/>
      <c r="F145" s="27"/>
      <c r="G145" s="27"/>
      <c r="H145" s="27"/>
      <c r="I145" s="27"/>
    </row>
    <row r="146" spans="1:9" x14ac:dyDescent="0.25">
      <c r="A146" s="238" t="s">
        <v>61</v>
      </c>
      <c r="B146" s="238"/>
      <c r="C146" s="62"/>
      <c r="D146" s="62"/>
      <c r="E146" s="62"/>
      <c r="F146" s="62"/>
      <c r="G146" s="62"/>
      <c r="H146" s="62"/>
      <c r="I146" s="62"/>
    </row>
    <row r="147" spans="1:9" x14ac:dyDescent="0.25">
      <c r="A147" s="49"/>
      <c r="B147" s="235" t="s">
        <v>80</v>
      </c>
      <c r="C147" s="235"/>
      <c r="D147" s="50" t="s">
        <v>63</v>
      </c>
      <c r="E147" s="153" t="s">
        <v>81</v>
      </c>
    </row>
    <row r="148" spans="1:9" x14ac:dyDescent="0.25">
      <c r="A148" s="49"/>
      <c r="B148" s="236" t="str">
        <f>C157</f>
        <v>Organization Name - Staff Name</v>
      </c>
      <c r="C148" s="236"/>
      <c r="D148" s="63" t="str">
        <f>C158</f>
        <v xml:space="preserve">Director of Healthcare Systems </v>
      </c>
      <c r="E148" s="99">
        <f>H161</f>
        <v>7500</v>
      </c>
    </row>
    <row r="149" spans="1:9" x14ac:dyDescent="0.25">
      <c r="A149" s="49"/>
      <c r="B149" s="236">
        <f>C164</f>
        <v>0</v>
      </c>
      <c r="C149" s="236"/>
      <c r="D149" s="148">
        <f>C165</f>
        <v>0</v>
      </c>
      <c r="E149" s="99">
        <f>H168</f>
        <v>0</v>
      </c>
    </row>
    <row r="150" spans="1:9" x14ac:dyDescent="0.25">
      <c r="A150" s="49"/>
      <c r="B150" s="176">
        <f>C171</f>
        <v>0</v>
      </c>
      <c r="C150" s="177"/>
      <c r="D150" s="148">
        <f>C172</f>
        <v>0</v>
      </c>
      <c r="E150" s="99">
        <f>H175</f>
        <v>0</v>
      </c>
    </row>
    <row r="151" spans="1:9" x14ac:dyDescent="0.25">
      <c r="A151" s="49"/>
      <c r="B151" s="176">
        <f>C177</f>
        <v>0</v>
      </c>
      <c r="C151" s="177"/>
      <c r="D151" s="148">
        <f>C178</f>
        <v>0</v>
      </c>
      <c r="E151" s="99">
        <f>H181</f>
        <v>0</v>
      </c>
    </row>
    <row r="152" spans="1:9" x14ac:dyDescent="0.25">
      <c r="A152" s="49"/>
      <c r="B152" s="176">
        <f>C183</f>
        <v>0</v>
      </c>
      <c r="C152" s="177"/>
      <c r="D152" s="148">
        <f>C184</f>
        <v>0</v>
      </c>
      <c r="E152" s="99">
        <f>H187</f>
        <v>0</v>
      </c>
    </row>
    <row r="153" spans="1:9" x14ac:dyDescent="0.25">
      <c r="A153" s="49"/>
      <c r="B153" s="236">
        <f>C189</f>
        <v>0</v>
      </c>
      <c r="C153" s="236"/>
      <c r="D153" s="148">
        <f>C190</f>
        <v>0</v>
      </c>
      <c r="E153" s="99">
        <f>H193</f>
        <v>0</v>
      </c>
    </row>
    <row r="154" spans="1:9" x14ac:dyDescent="0.25">
      <c r="A154" s="49"/>
      <c r="B154" s="27"/>
      <c r="C154" s="64"/>
      <c r="D154" s="147" t="s">
        <v>82</v>
      </c>
      <c r="E154" s="100">
        <f>SUM(E148:E153)</f>
        <v>7500</v>
      </c>
      <c r="F154" s="34"/>
    </row>
    <row r="155" spans="1:9" x14ac:dyDescent="0.25">
      <c r="A155" s="49"/>
      <c r="B155" s="27"/>
      <c r="C155" s="64"/>
      <c r="D155" s="64"/>
      <c r="E155" s="27"/>
      <c r="F155" s="27"/>
      <c r="G155" s="27"/>
      <c r="H155" s="27"/>
      <c r="I155" s="27"/>
    </row>
    <row r="156" spans="1:9" x14ac:dyDescent="0.25">
      <c r="A156" s="49"/>
      <c r="B156" s="27"/>
      <c r="C156" s="27"/>
      <c r="D156" s="27"/>
      <c r="E156" s="27"/>
      <c r="F156" s="27"/>
      <c r="G156" s="27"/>
      <c r="H156" s="27"/>
      <c r="I156" s="27"/>
    </row>
    <row r="157" spans="1:9" ht="15" customHeight="1" x14ac:dyDescent="0.25">
      <c r="A157" s="49"/>
      <c r="B157" s="65" t="s">
        <v>80</v>
      </c>
      <c r="C157" s="229" t="s">
        <v>83</v>
      </c>
      <c r="D157" s="230"/>
      <c r="E157" s="230"/>
      <c r="F157" s="231"/>
      <c r="G157" s="66" t="s">
        <v>84</v>
      </c>
      <c r="H157" s="11">
        <v>125</v>
      </c>
      <c r="I157" s="67"/>
    </row>
    <row r="158" spans="1:9" ht="15" customHeight="1" x14ac:dyDescent="0.25">
      <c r="A158" s="49"/>
      <c r="B158" s="65" t="s">
        <v>63</v>
      </c>
      <c r="C158" s="229" t="s">
        <v>85</v>
      </c>
      <c r="D158" s="230"/>
      <c r="E158" s="230"/>
      <c r="F158" s="231"/>
      <c r="G158" s="66" t="s">
        <v>86</v>
      </c>
      <c r="H158" s="9">
        <v>5</v>
      </c>
      <c r="I158" s="68"/>
    </row>
    <row r="159" spans="1:9" ht="45" x14ac:dyDescent="0.25">
      <c r="A159" s="49"/>
      <c r="B159" s="65" t="s">
        <v>87</v>
      </c>
      <c r="C159" s="229" t="s">
        <v>88</v>
      </c>
      <c r="D159" s="230"/>
      <c r="E159" s="230"/>
      <c r="F159" s="231"/>
      <c r="G159" s="69" t="s">
        <v>89</v>
      </c>
      <c r="H159" s="9">
        <v>12</v>
      </c>
      <c r="I159" s="90"/>
    </row>
    <row r="160" spans="1:9" ht="15" customHeight="1" x14ac:dyDescent="0.25">
      <c r="A160" s="49"/>
      <c r="B160" s="70" t="s">
        <v>90</v>
      </c>
      <c r="C160" s="229" t="s">
        <v>91</v>
      </c>
      <c r="D160" s="230"/>
      <c r="E160" s="230"/>
      <c r="F160" s="231"/>
      <c r="G160" s="147" t="s">
        <v>92</v>
      </c>
      <c r="H160" s="10">
        <v>0</v>
      </c>
      <c r="I160" s="71"/>
    </row>
    <row r="161" spans="1:9" ht="39" customHeight="1" x14ac:dyDescent="0.25">
      <c r="A161" s="49"/>
      <c r="B161" s="70" t="s">
        <v>93</v>
      </c>
      <c r="C161" s="229" t="s">
        <v>94</v>
      </c>
      <c r="D161" s="230"/>
      <c r="E161" s="230"/>
      <c r="F161" s="231"/>
      <c r="G161" s="147" t="s">
        <v>95</v>
      </c>
      <c r="H161" s="72">
        <f>(H157*H158*H159)+H160</f>
        <v>7500</v>
      </c>
      <c r="I161" s="71"/>
    </row>
    <row r="162" spans="1:9" x14ac:dyDescent="0.25">
      <c r="A162" s="49"/>
      <c r="B162" s="27"/>
      <c r="C162" s="73"/>
      <c r="D162" s="73"/>
      <c r="E162" s="73"/>
      <c r="F162" s="73"/>
      <c r="G162" s="74"/>
      <c r="H162" s="27"/>
      <c r="I162" s="27"/>
    </row>
    <row r="163" spans="1:9" x14ac:dyDescent="0.25">
      <c r="A163" s="49"/>
      <c r="B163" s="27"/>
      <c r="C163" s="73"/>
      <c r="D163" s="73"/>
      <c r="E163" s="73"/>
      <c r="F163" s="73"/>
      <c r="G163" s="74"/>
      <c r="H163" s="27"/>
      <c r="I163" s="27"/>
    </row>
    <row r="164" spans="1:9" x14ac:dyDescent="0.25">
      <c r="A164" s="49"/>
      <c r="B164" s="65" t="s">
        <v>80</v>
      </c>
      <c r="C164" s="232"/>
      <c r="D164" s="233"/>
      <c r="E164" s="233"/>
      <c r="F164" s="234"/>
      <c r="G164" s="66" t="s">
        <v>84</v>
      </c>
      <c r="H164" s="11">
        <v>0</v>
      </c>
    </row>
    <row r="165" spans="1:9" x14ac:dyDescent="0.25">
      <c r="A165" s="49"/>
      <c r="B165" s="65" t="s">
        <v>63</v>
      </c>
      <c r="C165" s="232"/>
      <c r="D165" s="233"/>
      <c r="E165" s="233"/>
      <c r="F165" s="234"/>
      <c r="G165" s="66" t="s">
        <v>86</v>
      </c>
      <c r="H165" s="9"/>
    </row>
    <row r="166" spans="1:9" ht="45" x14ac:dyDescent="0.25">
      <c r="A166" s="49"/>
      <c r="B166" s="65" t="s">
        <v>87</v>
      </c>
      <c r="C166" s="232"/>
      <c r="D166" s="233"/>
      <c r="E166" s="233"/>
      <c r="F166" s="234"/>
      <c r="G166" s="69" t="s">
        <v>89</v>
      </c>
      <c r="H166" s="9"/>
    </row>
    <row r="167" spans="1:9" x14ac:dyDescent="0.25">
      <c r="A167" s="49"/>
      <c r="B167" s="70" t="s">
        <v>90</v>
      </c>
      <c r="C167" s="232"/>
      <c r="D167" s="233"/>
      <c r="E167" s="233"/>
      <c r="F167" s="234"/>
      <c r="G167" s="147" t="s">
        <v>92</v>
      </c>
      <c r="H167" s="10">
        <v>0</v>
      </c>
    </row>
    <row r="168" spans="1:9" ht="46.5" customHeight="1" x14ac:dyDescent="0.25">
      <c r="A168" s="49"/>
      <c r="B168" s="70" t="s">
        <v>93</v>
      </c>
      <c r="C168" s="232"/>
      <c r="D168" s="233"/>
      <c r="E168" s="233"/>
      <c r="F168" s="234"/>
      <c r="G168" s="147" t="s">
        <v>95</v>
      </c>
      <c r="H168" s="72">
        <f>(H164*H165*H166)+H167</f>
        <v>0</v>
      </c>
    </row>
    <row r="169" spans="1:9" x14ac:dyDescent="0.25">
      <c r="A169" s="49"/>
    </row>
    <row r="170" spans="1:9" x14ac:dyDescent="0.25">
      <c r="A170" s="49"/>
    </row>
    <row r="171" spans="1:9" x14ac:dyDescent="0.25">
      <c r="A171" s="49"/>
      <c r="B171" s="65" t="s">
        <v>80</v>
      </c>
      <c r="C171" s="232"/>
      <c r="D171" s="233"/>
      <c r="E171" s="233"/>
      <c r="F171" s="234"/>
      <c r="G171" s="66" t="s">
        <v>84</v>
      </c>
      <c r="H171" s="11">
        <v>0</v>
      </c>
    </row>
    <row r="172" spans="1:9" x14ac:dyDescent="0.25">
      <c r="A172" s="49"/>
      <c r="B172" s="65" t="s">
        <v>63</v>
      </c>
      <c r="C172" s="232"/>
      <c r="D172" s="233"/>
      <c r="E172" s="233"/>
      <c r="F172" s="234"/>
      <c r="G172" s="66" t="s">
        <v>86</v>
      </c>
      <c r="H172" s="9"/>
    </row>
    <row r="173" spans="1:9" ht="45" x14ac:dyDescent="0.25">
      <c r="A173" s="49"/>
      <c r="B173" s="65" t="s">
        <v>87</v>
      </c>
      <c r="C173" s="232"/>
      <c r="D173" s="233"/>
      <c r="E173" s="233"/>
      <c r="F173" s="234"/>
      <c r="G173" s="69" t="s">
        <v>89</v>
      </c>
      <c r="H173" s="9"/>
    </row>
    <row r="174" spans="1:9" x14ac:dyDescent="0.25">
      <c r="A174" s="49"/>
      <c r="B174" s="70" t="s">
        <v>90</v>
      </c>
      <c r="C174" s="232"/>
      <c r="D174" s="233"/>
      <c r="E174" s="233"/>
      <c r="F174" s="234"/>
      <c r="G174" s="147" t="s">
        <v>92</v>
      </c>
      <c r="H174" s="10">
        <v>0</v>
      </c>
    </row>
    <row r="175" spans="1:9" ht="43.5" customHeight="1" x14ac:dyDescent="0.25">
      <c r="A175" s="49"/>
      <c r="B175" s="70" t="s">
        <v>93</v>
      </c>
      <c r="C175" s="232"/>
      <c r="D175" s="233"/>
      <c r="E175" s="233"/>
      <c r="F175" s="234"/>
      <c r="G175" s="147" t="s">
        <v>95</v>
      </c>
      <c r="H175" s="72">
        <f>(H171*H172*H173)+H174</f>
        <v>0</v>
      </c>
    </row>
    <row r="176" spans="1:9" x14ac:dyDescent="0.25">
      <c r="A176" s="49"/>
    </row>
    <row r="177" spans="1:9" x14ac:dyDescent="0.25">
      <c r="A177" s="49"/>
      <c r="B177" s="65" t="s">
        <v>80</v>
      </c>
      <c r="C177" s="232"/>
      <c r="D177" s="233"/>
      <c r="E177" s="233"/>
      <c r="F177" s="234"/>
      <c r="G177" s="66" t="s">
        <v>84</v>
      </c>
      <c r="H177" s="11">
        <v>0</v>
      </c>
    </row>
    <row r="178" spans="1:9" x14ac:dyDescent="0.25">
      <c r="A178" s="49"/>
      <c r="B178" s="65" t="s">
        <v>63</v>
      </c>
      <c r="C178" s="232"/>
      <c r="D178" s="233"/>
      <c r="E178" s="233"/>
      <c r="F178" s="234"/>
      <c r="G178" s="66" t="s">
        <v>86</v>
      </c>
      <c r="H178" s="9"/>
    </row>
    <row r="179" spans="1:9" ht="45" x14ac:dyDescent="0.25">
      <c r="A179" s="49"/>
      <c r="B179" s="65" t="s">
        <v>87</v>
      </c>
      <c r="C179" s="232"/>
      <c r="D179" s="233"/>
      <c r="E179" s="233"/>
      <c r="F179" s="234"/>
      <c r="G179" s="69" t="s">
        <v>89</v>
      </c>
      <c r="H179" s="9"/>
    </row>
    <row r="180" spans="1:9" x14ac:dyDescent="0.25">
      <c r="A180" s="49"/>
      <c r="B180" s="70" t="s">
        <v>90</v>
      </c>
      <c r="C180" s="232"/>
      <c r="D180" s="233"/>
      <c r="E180" s="233"/>
      <c r="F180" s="234"/>
      <c r="G180" s="147" t="s">
        <v>92</v>
      </c>
      <c r="H180" s="10">
        <v>0</v>
      </c>
    </row>
    <row r="181" spans="1:9" ht="30" x14ac:dyDescent="0.25">
      <c r="A181" s="49"/>
      <c r="B181" s="70" t="s">
        <v>93</v>
      </c>
      <c r="C181" s="232"/>
      <c r="D181" s="233"/>
      <c r="E181" s="233"/>
      <c r="F181" s="234"/>
      <c r="G181" s="147" t="s">
        <v>95</v>
      </c>
      <c r="H181" s="72">
        <f>(H177*H178*H179)+H180</f>
        <v>0</v>
      </c>
    </row>
    <row r="182" spans="1:9" x14ac:dyDescent="0.25">
      <c r="A182" s="49"/>
    </row>
    <row r="183" spans="1:9" x14ac:dyDescent="0.25">
      <c r="A183" s="49"/>
      <c r="B183" s="65" t="s">
        <v>80</v>
      </c>
      <c r="C183" s="232"/>
      <c r="D183" s="233"/>
      <c r="E183" s="233"/>
      <c r="F183" s="234"/>
      <c r="G183" s="66" t="s">
        <v>84</v>
      </c>
      <c r="H183" s="11">
        <v>0</v>
      </c>
      <c r="I183" s="27"/>
    </row>
    <row r="184" spans="1:9" x14ac:dyDescent="0.25">
      <c r="B184" s="65" t="s">
        <v>63</v>
      </c>
      <c r="C184" s="232"/>
      <c r="D184" s="233"/>
      <c r="E184" s="233"/>
      <c r="F184" s="234"/>
      <c r="G184" s="66" t="s">
        <v>86</v>
      </c>
      <c r="H184" s="9"/>
    </row>
    <row r="185" spans="1:9" ht="45" x14ac:dyDescent="0.25">
      <c r="B185" s="65" t="s">
        <v>87</v>
      </c>
      <c r="C185" s="232"/>
      <c r="D185" s="233"/>
      <c r="E185" s="233"/>
      <c r="F185" s="234"/>
      <c r="G185" s="69" t="s">
        <v>89</v>
      </c>
      <c r="H185" s="9"/>
    </row>
    <row r="186" spans="1:9" x14ac:dyDescent="0.25">
      <c r="B186" s="70" t="s">
        <v>90</v>
      </c>
      <c r="C186" s="232"/>
      <c r="D186" s="233"/>
      <c r="E186" s="233"/>
      <c r="F186" s="234"/>
      <c r="G186" s="147" t="s">
        <v>92</v>
      </c>
      <c r="H186" s="10">
        <v>0</v>
      </c>
    </row>
    <row r="187" spans="1:9" ht="30" x14ac:dyDescent="0.25">
      <c r="B187" s="70" t="s">
        <v>93</v>
      </c>
      <c r="C187" s="232"/>
      <c r="D187" s="233"/>
      <c r="E187" s="233"/>
      <c r="F187" s="234"/>
      <c r="G187" s="147" t="s">
        <v>95</v>
      </c>
      <c r="H187" s="72">
        <f>(H183*H184*H185)+H186</f>
        <v>0</v>
      </c>
    </row>
    <row r="189" spans="1:9" x14ac:dyDescent="0.25">
      <c r="B189" s="65" t="s">
        <v>80</v>
      </c>
      <c r="C189" s="232"/>
      <c r="D189" s="233"/>
      <c r="E189" s="233"/>
      <c r="F189" s="234"/>
      <c r="G189" s="66" t="s">
        <v>84</v>
      </c>
      <c r="H189" s="11">
        <v>0</v>
      </c>
    </row>
    <row r="190" spans="1:9" x14ac:dyDescent="0.25">
      <c r="B190" s="65" t="s">
        <v>63</v>
      </c>
      <c r="C190" s="232"/>
      <c r="D190" s="233"/>
      <c r="E190" s="233"/>
      <c r="F190" s="234"/>
      <c r="G190" s="66" t="s">
        <v>86</v>
      </c>
      <c r="H190" s="9"/>
    </row>
    <row r="191" spans="1:9" ht="45" x14ac:dyDescent="0.25">
      <c r="B191" s="65" t="s">
        <v>87</v>
      </c>
      <c r="C191" s="232"/>
      <c r="D191" s="233"/>
      <c r="E191" s="233"/>
      <c r="F191" s="234"/>
      <c r="G191" s="69" t="s">
        <v>89</v>
      </c>
      <c r="H191" s="9"/>
    </row>
    <row r="192" spans="1:9" x14ac:dyDescent="0.25">
      <c r="B192" s="70" t="s">
        <v>90</v>
      </c>
      <c r="C192" s="232"/>
      <c r="D192" s="233"/>
      <c r="E192" s="233"/>
      <c r="F192" s="234"/>
      <c r="G192" s="147" t="s">
        <v>92</v>
      </c>
      <c r="H192" s="10">
        <v>0</v>
      </c>
    </row>
    <row r="193" spans="2:8" ht="30" x14ac:dyDescent="0.25">
      <c r="B193" s="70" t="s">
        <v>93</v>
      </c>
      <c r="C193" s="232"/>
      <c r="D193" s="233"/>
      <c r="E193" s="233"/>
      <c r="F193" s="234"/>
      <c r="G193" s="147" t="s">
        <v>95</v>
      </c>
      <c r="H193" s="72">
        <f>(H189*H190*H191)+H192</f>
        <v>0</v>
      </c>
    </row>
  </sheetData>
  <mergeCells count="51">
    <mergeCell ref="C189:F189"/>
    <mergeCell ref="C190:F190"/>
    <mergeCell ref="C191:F191"/>
    <mergeCell ref="C192:F192"/>
    <mergeCell ref="C193:F193"/>
    <mergeCell ref="C183:F183"/>
    <mergeCell ref="C184:F184"/>
    <mergeCell ref="C185:F185"/>
    <mergeCell ref="C186:F186"/>
    <mergeCell ref="C187:F187"/>
    <mergeCell ref="C177:F177"/>
    <mergeCell ref="C178:F178"/>
    <mergeCell ref="C179:F179"/>
    <mergeCell ref="C180:F180"/>
    <mergeCell ref="C181:F181"/>
    <mergeCell ref="C157:F157"/>
    <mergeCell ref="A1:C1"/>
    <mergeCell ref="B2:C2"/>
    <mergeCell ref="B3:C3"/>
    <mergeCell ref="B149:C149"/>
    <mergeCell ref="B153:C153"/>
    <mergeCell ref="B150:C150"/>
    <mergeCell ref="B151:C151"/>
    <mergeCell ref="B152:C152"/>
    <mergeCell ref="I1:L1"/>
    <mergeCell ref="I2:L2"/>
    <mergeCell ref="I3:L3"/>
    <mergeCell ref="I4:L4"/>
    <mergeCell ref="I5:L5"/>
    <mergeCell ref="I6:L6"/>
    <mergeCell ref="B147:C147"/>
    <mergeCell ref="B148:C148"/>
    <mergeCell ref="B145:C145"/>
    <mergeCell ref="A146:B146"/>
    <mergeCell ref="A7:B7"/>
    <mergeCell ref="A76:C77"/>
    <mergeCell ref="A75:B75"/>
    <mergeCell ref="C175:F175"/>
    <mergeCell ref="C172:F172"/>
    <mergeCell ref="C174:F174"/>
    <mergeCell ref="C167:F167"/>
    <mergeCell ref="C168:F168"/>
    <mergeCell ref="C158:F158"/>
    <mergeCell ref="C173:F173"/>
    <mergeCell ref="C159:F159"/>
    <mergeCell ref="C160:F160"/>
    <mergeCell ref="C171:F171"/>
    <mergeCell ref="C164:F164"/>
    <mergeCell ref="C165:F165"/>
    <mergeCell ref="C166:F166"/>
    <mergeCell ref="C161:F161"/>
  </mergeCells>
  <dataValidations count="2">
    <dataValidation type="whole" allowBlank="1" showInputMessage="1" showErrorMessage="1" sqref="A74 A145" xr:uid="{B611E8DC-D12C-46CD-9B6C-CE95C4702096}">
      <formula1>0</formula1>
      <formula2>1000000</formula2>
    </dataValidation>
    <dataValidation type="whole" allowBlank="1" showInputMessage="1" showErrorMessage="1" errorTitle="Budget Period" error="No more than 12 months can be claimed in this budget period." promptTitle="Budget Period" prompt="Up to 12 months can be claimed in this budget period." sqref="G12:G70" xr:uid="{6FAEA53E-FD5F-4EF0-8274-CA05401F08AE}">
      <formula1>0</formula1>
      <formula2>12</formula2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0EB74-CC1F-40E2-B385-31B3FB921AA0}">
  <sheetPr codeName="Sheet3">
    <tabColor rgb="FFFFFF00"/>
  </sheetPr>
  <dimension ref="A1:K139"/>
  <sheetViews>
    <sheetView workbookViewId="0">
      <selection activeCell="C5" sqref="C5:D6"/>
    </sheetView>
  </sheetViews>
  <sheetFormatPr defaultColWidth="8.7109375" defaultRowHeight="15" x14ac:dyDescent="0.25"/>
  <cols>
    <col min="1" max="1" width="16.140625" customWidth="1"/>
    <col min="2" max="2" width="21.7109375" customWidth="1"/>
    <col min="3" max="3" width="20.140625" customWidth="1"/>
    <col min="4" max="4" width="43.28515625" customWidth="1"/>
    <col min="5" max="5" width="13.42578125" customWidth="1"/>
    <col min="6" max="6" width="20.85546875" customWidth="1"/>
    <col min="7" max="7" width="17.42578125" customWidth="1"/>
    <col min="8" max="8" width="15.5703125" customWidth="1"/>
    <col min="9" max="9" width="15.140625" customWidth="1"/>
  </cols>
  <sheetData>
    <row r="1" spans="1:11" ht="36.950000000000003" customHeight="1" x14ac:dyDescent="0.25">
      <c r="A1" s="247" t="s">
        <v>96</v>
      </c>
      <c r="B1" s="247"/>
      <c r="C1" s="247"/>
      <c r="H1" s="195" t="s">
        <v>3</v>
      </c>
      <c r="I1" s="196"/>
      <c r="J1" s="196"/>
      <c r="K1" s="197"/>
    </row>
    <row r="2" spans="1:11" x14ac:dyDescent="0.25">
      <c r="A2" s="42" t="s">
        <v>57</v>
      </c>
      <c r="B2" s="248">
        <f>Summary!D6</f>
        <v>0</v>
      </c>
      <c r="C2" s="248"/>
      <c r="H2" s="213" t="s">
        <v>7</v>
      </c>
      <c r="I2" s="214"/>
      <c r="J2" s="214"/>
      <c r="K2" s="215"/>
    </row>
    <row r="3" spans="1:11" ht="14.45" customHeight="1" x14ac:dyDescent="0.25">
      <c r="A3" s="98" t="s">
        <v>58</v>
      </c>
      <c r="B3" s="274" t="str">
        <f>'Year 1 - A'!B3</f>
        <v>10/1/2026-9/30/2027</v>
      </c>
      <c r="C3" s="274"/>
      <c r="H3" s="216" t="s">
        <v>8</v>
      </c>
      <c r="I3" s="217"/>
      <c r="J3" s="217"/>
      <c r="K3" s="218"/>
    </row>
    <row r="4" spans="1:11" ht="28.5" customHeight="1" x14ac:dyDescent="0.25">
      <c r="A4" s="75"/>
      <c r="B4" s="76"/>
      <c r="C4" s="76"/>
      <c r="H4" s="219" t="s">
        <v>10</v>
      </c>
      <c r="I4" s="220"/>
      <c r="J4" s="220"/>
      <c r="K4" s="221"/>
    </row>
    <row r="5" spans="1:11" ht="21" customHeight="1" x14ac:dyDescent="0.25">
      <c r="A5" s="93">
        <f>ROUND(H22,0)</f>
        <v>10000</v>
      </c>
      <c r="B5" s="102" t="s">
        <v>97</v>
      </c>
      <c r="C5" s="264" t="s">
        <v>98</v>
      </c>
      <c r="D5" s="265"/>
      <c r="E5" s="77"/>
      <c r="F5" s="77"/>
      <c r="G5" s="77"/>
      <c r="H5" s="213" t="s">
        <v>15</v>
      </c>
      <c r="I5" s="214"/>
      <c r="J5" s="151"/>
      <c r="K5" s="152"/>
    </row>
    <row r="6" spans="1:11" ht="14.45" customHeight="1" x14ac:dyDescent="0.25">
      <c r="A6" s="238" t="s">
        <v>61</v>
      </c>
      <c r="B6" s="238"/>
      <c r="C6" s="266"/>
      <c r="D6" s="267"/>
      <c r="E6" s="77"/>
      <c r="F6" s="77"/>
      <c r="G6" s="77"/>
      <c r="H6" s="189" t="s">
        <v>16</v>
      </c>
      <c r="I6" s="190"/>
      <c r="J6" s="149"/>
      <c r="K6" s="150"/>
    </row>
    <row r="7" spans="1:11" ht="14.45" customHeight="1" x14ac:dyDescent="0.25">
      <c r="A7" s="103"/>
      <c r="B7" s="278" t="s">
        <v>99</v>
      </c>
      <c r="C7" s="279"/>
      <c r="D7" s="104" t="s">
        <v>64</v>
      </c>
      <c r="E7" s="161" t="s">
        <v>100</v>
      </c>
      <c r="F7" s="161" t="s">
        <v>101</v>
      </c>
      <c r="G7" s="161" t="s">
        <v>102</v>
      </c>
      <c r="H7" s="161" t="s">
        <v>68</v>
      </c>
    </row>
    <row r="8" spans="1:11" x14ac:dyDescent="0.25">
      <c r="A8" s="103"/>
      <c r="B8" s="280" t="s">
        <v>103</v>
      </c>
      <c r="C8" s="281"/>
      <c r="D8" s="139" t="s">
        <v>104</v>
      </c>
      <c r="E8" s="13">
        <v>2</v>
      </c>
      <c r="F8" s="14" t="s">
        <v>105</v>
      </c>
      <c r="G8" s="15">
        <v>5000</v>
      </c>
      <c r="H8" s="105">
        <f>E8*G8</f>
        <v>10000</v>
      </c>
      <c r="I8" s="78"/>
      <c r="J8" s="78"/>
    </row>
    <row r="9" spans="1:11" x14ac:dyDescent="0.25">
      <c r="A9" s="103"/>
      <c r="B9" s="268"/>
      <c r="C9" s="269"/>
      <c r="D9" s="13"/>
      <c r="E9" s="13"/>
      <c r="F9" s="14"/>
      <c r="G9" s="15">
        <v>0</v>
      </c>
      <c r="H9" s="105">
        <f t="shared" ref="H9:H21" si="0">E9*G9</f>
        <v>0</v>
      </c>
      <c r="I9" s="79"/>
    </row>
    <row r="10" spans="1:11" x14ac:dyDescent="0.25">
      <c r="A10" s="103"/>
      <c r="B10" s="268"/>
      <c r="C10" s="269"/>
      <c r="D10" s="13"/>
      <c r="E10" s="13"/>
      <c r="F10" s="14"/>
      <c r="G10" s="15">
        <v>0</v>
      </c>
      <c r="H10" s="105">
        <f t="shared" si="0"/>
        <v>0</v>
      </c>
      <c r="I10" s="79"/>
    </row>
    <row r="11" spans="1:11" x14ac:dyDescent="0.25">
      <c r="A11" s="103"/>
      <c r="B11" s="268"/>
      <c r="C11" s="269"/>
      <c r="D11" s="13"/>
      <c r="E11" s="13"/>
      <c r="F11" s="14"/>
      <c r="G11" s="15">
        <v>0</v>
      </c>
      <c r="H11" s="105">
        <f t="shared" si="0"/>
        <v>0</v>
      </c>
      <c r="I11" s="79"/>
    </row>
    <row r="12" spans="1:11" x14ac:dyDescent="0.25">
      <c r="A12" s="103"/>
      <c r="B12" s="268"/>
      <c r="C12" s="269"/>
      <c r="D12" s="13"/>
      <c r="E12" s="13"/>
      <c r="F12" s="14"/>
      <c r="G12" s="15">
        <v>0</v>
      </c>
      <c r="H12" s="105">
        <f t="shared" si="0"/>
        <v>0</v>
      </c>
      <c r="I12" s="79"/>
    </row>
    <row r="13" spans="1:11" x14ac:dyDescent="0.25">
      <c r="A13" s="103"/>
      <c r="B13" s="268"/>
      <c r="C13" s="269"/>
      <c r="D13" s="13"/>
      <c r="E13" s="13"/>
      <c r="F13" s="14"/>
      <c r="G13" s="15">
        <v>0</v>
      </c>
      <c r="H13" s="105">
        <f t="shared" si="0"/>
        <v>0</v>
      </c>
      <c r="I13" s="78"/>
      <c r="J13" s="78"/>
    </row>
    <row r="14" spans="1:11" x14ac:dyDescent="0.25">
      <c r="A14" s="103"/>
      <c r="B14" s="162"/>
      <c r="C14" s="163"/>
      <c r="D14" s="13"/>
      <c r="E14" s="13"/>
      <c r="F14" s="14"/>
      <c r="G14" s="15">
        <v>0</v>
      </c>
      <c r="H14" s="105">
        <f t="shared" si="0"/>
        <v>0</v>
      </c>
      <c r="I14" s="78"/>
      <c r="J14" s="78"/>
    </row>
    <row r="15" spans="1:11" x14ac:dyDescent="0.25">
      <c r="A15" s="103"/>
      <c r="B15" s="162"/>
      <c r="C15" s="163"/>
      <c r="D15" s="13"/>
      <c r="E15" s="13"/>
      <c r="F15" s="14"/>
      <c r="G15" s="15">
        <v>0</v>
      </c>
      <c r="H15" s="105">
        <f t="shared" si="0"/>
        <v>0</v>
      </c>
      <c r="I15" s="78"/>
      <c r="J15" s="78"/>
    </row>
    <row r="16" spans="1:11" x14ac:dyDescent="0.25">
      <c r="A16" s="103"/>
      <c r="B16" s="162"/>
      <c r="C16" s="163"/>
      <c r="D16" s="13"/>
      <c r="E16" s="13"/>
      <c r="F16" s="14"/>
      <c r="G16" s="15">
        <v>0</v>
      </c>
      <c r="H16" s="105">
        <f t="shared" si="0"/>
        <v>0</v>
      </c>
      <c r="I16" s="78"/>
      <c r="J16" s="78"/>
    </row>
    <row r="17" spans="1:10" x14ac:dyDescent="0.25">
      <c r="A17" s="103"/>
      <c r="B17" s="162"/>
      <c r="C17" s="163"/>
      <c r="D17" s="13"/>
      <c r="E17" s="13"/>
      <c r="F17" s="14"/>
      <c r="G17" s="15">
        <v>0</v>
      </c>
      <c r="H17" s="105">
        <f t="shared" si="0"/>
        <v>0</v>
      </c>
      <c r="I17" s="78"/>
      <c r="J17" s="78"/>
    </row>
    <row r="18" spans="1:10" x14ac:dyDescent="0.25">
      <c r="A18" s="103"/>
      <c r="B18" s="268"/>
      <c r="C18" s="269"/>
      <c r="D18" s="13"/>
      <c r="E18" s="13"/>
      <c r="F18" s="14"/>
      <c r="G18" s="15">
        <v>0</v>
      </c>
      <c r="H18" s="105">
        <f>E18*G18</f>
        <v>0</v>
      </c>
      <c r="I18" s="79"/>
    </row>
    <row r="19" spans="1:10" x14ac:dyDescent="0.25">
      <c r="A19" s="103"/>
      <c r="B19" s="268"/>
      <c r="C19" s="269"/>
      <c r="D19" s="13"/>
      <c r="E19" s="13"/>
      <c r="F19" s="14"/>
      <c r="G19" s="15">
        <v>0</v>
      </c>
      <c r="H19" s="105">
        <f t="shared" si="0"/>
        <v>0</v>
      </c>
      <c r="I19" s="79"/>
    </row>
    <row r="20" spans="1:10" x14ac:dyDescent="0.25">
      <c r="A20" s="103"/>
      <c r="B20" s="268"/>
      <c r="C20" s="269"/>
      <c r="D20" s="13"/>
      <c r="E20" s="13"/>
      <c r="F20" s="14"/>
      <c r="G20" s="15">
        <v>0</v>
      </c>
      <c r="H20" s="105">
        <f t="shared" si="0"/>
        <v>0</v>
      </c>
      <c r="I20" s="79"/>
    </row>
    <row r="21" spans="1:10" x14ac:dyDescent="0.25">
      <c r="A21" s="103"/>
      <c r="B21" s="268"/>
      <c r="C21" s="269"/>
      <c r="D21" s="13"/>
      <c r="E21" s="13"/>
      <c r="F21" s="14"/>
      <c r="G21" s="15">
        <v>0</v>
      </c>
      <c r="H21" s="105">
        <f t="shared" si="0"/>
        <v>0</v>
      </c>
      <c r="I21" s="79"/>
    </row>
    <row r="22" spans="1:10" x14ac:dyDescent="0.25">
      <c r="A22" s="103"/>
      <c r="B22" s="77"/>
      <c r="C22" s="106"/>
      <c r="F22" s="77"/>
      <c r="G22" s="107" t="s">
        <v>82</v>
      </c>
      <c r="H22" s="105">
        <f>SUM(H8:H21)</f>
        <v>10000</v>
      </c>
      <c r="I22" s="79"/>
    </row>
    <row r="23" spans="1:10" ht="14.45" customHeight="1" x14ac:dyDescent="0.25">
      <c r="A23" s="103"/>
      <c r="B23" s="77"/>
      <c r="C23" s="77"/>
      <c r="D23" s="77"/>
      <c r="E23" s="77"/>
      <c r="F23" s="77"/>
      <c r="G23" s="77"/>
    </row>
    <row r="24" spans="1:10" x14ac:dyDescent="0.25">
      <c r="A24" s="103"/>
      <c r="B24" s="77"/>
      <c r="C24" s="77"/>
      <c r="D24" s="77"/>
      <c r="E24" s="77"/>
      <c r="F24" s="77"/>
      <c r="G24" s="77"/>
    </row>
    <row r="25" spans="1:10" ht="14.45" customHeight="1" x14ac:dyDescent="0.25">
      <c r="A25" s="93">
        <f>ROUND(H44, 0)</f>
        <v>1500</v>
      </c>
      <c r="B25" s="102" t="s">
        <v>106</v>
      </c>
      <c r="C25" s="264" t="s">
        <v>107</v>
      </c>
      <c r="D25" s="265"/>
      <c r="E25" s="77"/>
      <c r="F25" s="77"/>
      <c r="G25" s="77"/>
    </row>
    <row r="26" spans="1:10" ht="14.45" customHeight="1" x14ac:dyDescent="0.25">
      <c r="A26" s="239" t="s">
        <v>61</v>
      </c>
      <c r="B26" s="239"/>
      <c r="C26" s="266"/>
      <c r="D26" s="267"/>
      <c r="E26" s="77"/>
      <c r="F26" s="77"/>
      <c r="G26" s="77"/>
    </row>
    <row r="27" spans="1:10" x14ac:dyDescent="0.25">
      <c r="A27" s="103"/>
      <c r="B27" s="258" t="s">
        <v>99</v>
      </c>
      <c r="C27" s="259"/>
      <c r="D27" s="161" t="s">
        <v>64</v>
      </c>
      <c r="E27" s="161" t="s">
        <v>100</v>
      </c>
      <c r="F27" s="161" t="s">
        <v>101</v>
      </c>
      <c r="G27" s="161" t="s">
        <v>102</v>
      </c>
      <c r="H27" s="161" t="s">
        <v>68</v>
      </c>
    </row>
    <row r="28" spans="1:10" ht="14.45" customHeight="1" x14ac:dyDescent="0.25">
      <c r="A28" s="103"/>
      <c r="B28" s="270" t="s">
        <v>108</v>
      </c>
      <c r="C28" s="271"/>
      <c r="D28" s="121" t="s">
        <v>109</v>
      </c>
      <c r="E28" s="16">
        <v>100</v>
      </c>
      <c r="F28" s="140" t="s">
        <v>110</v>
      </c>
      <c r="G28" s="141">
        <v>5</v>
      </c>
      <c r="H28" s="105">
        <f>G28*E28</f>
        <v>500</v>
      </c>
      <c r="I28" s="78"/>
      <c r="J28" s="78"/>
    </row>
    <row r="29" spans="1:10" ht="14.45" customHeight="1" x14ac:dyDescent="0.25">
      <c r="A29" s="103"/>
      <c r="B29" s="270" t="s">
        <v>111</v>
      </c>
      <c r="C29" s="271"/>
      <c r="D29" s="121"/>
      <c r="E29" s="16"/>
      <c r="F29" s="140"/>
      <c r="G29" s="141"/>
      <c r="H29" s="105">
        <f t="shared" ref="H29:H43" si="1">G29*E29</f>
        <v>0</v>
      </c>
      <c r="I29" s="79"/>
    </row>
    <row r="30" spans="1:10" ht="14.45" customHeight="1" x14ac:dyDescent="0.25">
      <c r="A30" s="103"/>
      <c r="B30" s="270" t="s">
        <v>112</v>
      </c>
      <c r="C30" s="271"/>
      <c r="D30" s="121"/>
      <c r="E30" s="16"/>
      <c r="F30" s="140"/>
      <c r="G30" s="141"/>
      <c r="H30" s="105">
        <f t="shared" si="1"/>
        <v>0</v>
      </c>
      <c r="I30" s="79"/>
    </row>
    <row r="31" spans="1:10" ht="14.45" customHeight="1" x14ac:dyDescent="0.25">
      <c r="A31" s="103"/>
      <c r="B31" s="270" t="s">
        <v>113</v>
      </c>
      <c r="C31" s="271"/>
      <c r="D31" s="121"/>
      <c r="E31" s="16"/>
      <c r="F31" s="140"/>
      <c r="G31" s="142">
        <v>0</v>
      </c>
      <c r="H31" s="105">
        <f t="shared" si="1"/>
        <v>0</v>
      </c>
      <c r="I31" s="79"/>
    </row>
    <row r="32" spans="1:10" ht="14.45" customHeight="1" x14ac:dyDescent="0.25">
      <c r="A32" s="103"/>
      <c r="B32" s="270" t="s">
        <v>114</v>
      </c>
      <c r="C32" s="271"/>
      <c r="D32" s="121"/>
      <c r="E32" s="16"/>
      <c r="F32" s="140"/>
      <c r="G32" s="142">
        <v>0</v>
      </c>
      <c r="H32" s="105">
        <f t="shared" si="1"/>
        <v>0</v>
      </c>
      <c r="I32" s="79"/>
    </row>
    <row r="33" spans="1:9" ht="14.45" customHeight="1" x14ac:dyDescent="0.25">
      <c r="A33" s="103"/>
      <c r="B33" s="270" t="s">
        <v>115</v>
      </c>
      <c r="C33" s="271"/>
      <c r="D33" s="121"/>
      <c r="E33" s="16"/>
      <c r="F33" s="140"/>
      <c r="G33" s="142">
        <v>0</v>
      </c>
      <c r="H33" s="105">
        <f t="shared" si="1"/>
        <v>0</v>
      </c>
      <c r="I33" s="79"/>
    </row>
    <row r="34" spans="1:9" ht="14.45" customHeight="1" x14ac:dyDescent="0.25">
      <c r="A34" s="103"/>
      <c r="B34" s="270" t="s">
        <v>116</v>
      </c>
      <c r="C34" s="271"/>
      <c r="D34" s="121"/>
      <c r="E34" s="16"/>
      <c r="F34" s="140"/>
      <c r="G34" s="141"/>
      <c r="H34" s="105">
        <f t="shared" si="1"/>
        <v>0</v>
      </c>
      <c r="I34" s="79"/>
    </row>
    <row r="35" spans="1:9" ht="14.45" customHeight="1" x14ac:dyDescent="0.25">
      <c r="A35" s="103"/>
      <c r="B35" s="276" t="s">
        <v>117</v>
      </c>
      <c r="C35" s="277"/>
      <c r="D35" s="121" t="s">
        <v>118</v>
      </c>
      <c r="E35" s="16">
        <v>100</v>
      </c>
      <c r="F35" s="140" t="s">
        <v>119</v>
      </c>
      <c r="G35" s="141">
        <v>10</v>
      </c>
      <c r="H35" s="105">
        <f t="shared" si="1"/>
        <v>1000</v>
      </c>
      <c r="I35" s="79"/>
    </row>
    <row r="36" spans="1:9" ht="14.45" customHeight="1" x14ac:dyDescent="0.25">
      <c r="A36" s="103"/>
      <c r="B36" s="276" t="s">
        <v>120</v>
      </c>
      <c r="C36" s="277"/>
      <c r="D36" s="121"/>
      <c r="E36" s="16"/>
      <c r="F36" s="140"/>
      <c r="G36" s="142">
        <v>0</v>
      </c>
      <c r="H36" s="105">
        <f t="shared" si="1"/>
        <v>0</v>
      </c>
      <c r="I36" s="79"/>
    </row>
    <row r="37" spans="1:9" ht="14.45" customHeight="1" x14ac:dyDescent="0.25">
      <c r="A37" s="103"/>
      <c r="B37" s="276" t="s">
        <v>121</v>
      </c>
      <c r="C37" s="277"/>
      <c r="D37" s="121"/>
      <c r="E37" s="16"/>
      <c r="F37" s="140"/>
      <c r="G37" s="142">
        <v>0</v>
      </c>
      <c r="H37" s="105">
        <f t="shared" si="1"/>
        <v>0</v>
      </c>
      <c r="I37" s="79"/>
    </row>
    <row r="38" spans="1:9" ht="14.45" customHeight="1" x14ac:dyDescent="0.25">
      <c r="A38" s="103"/>
      <c r="B38" s="272" t="s">
        <v>122</v>
      </c>
      <c r="C38" s="273"/>
      <c r="D38" s="16"/>
      <c r="E38" s="16"/>
      <c r="F38" s="140"/>
      <c r="G38" s="141"/>
      <c r="H38" s="105">
        <f t="shared" si="1"/>
        <v>0</v>
      </c>
      <c r="I38" s="79"/>
    </row>
    <row r="39" spans="1:9" ht="14.45" customHeight="1" x14ac:dyDescent="0.25">
      <c r="A39" s="103"/>
      <c r="B39" s="272" t="s">
        <v>122</v>
      </c>
      <c r="C39" s="273"/>
      <c r="D39" s="16"/>
      <c r="E39" s="16"/>
      <c r="F39" s="140"/>
      <c r="G39" s="15">
        <v>0</v>
      </c>
      <c r="H39" s="105">
        <f t="shared" si="1"/>
        <v>0</v>
      </c>
      <c r="I39" s="79"/>
    </row>
    <row r="40" spans="1:9" ht="14.45" customHeight="1" x14ac:dyDescent="0.25">
      <c r="A40" s="103"/>
      <c r="B40" s="272" t="s">
        <v>122</v>
      </c>
      <c r="C40" s="273"/>
      <c r="D40" s="16"/>
      <c r="E40" s="16"/>
      <c r="F40" s="140"/>
      <c r="G40" s="15">
        <v>0</v>
      </c>
      <c r="H40" s="105">
        <f t="shared" si="1"/>
        <v>0</v>
      </c>
      <c r="I40" s="79"/>
    </row>
    <row r="41" spans="1:9" ht="15" customHeight="1" x14ac:dyDescent="0.25">
      <c r="A41" s="103"/>
      <c r="B41" s="272" t="s">
        <v>122</v>
      </c>
      <c r="C41" s="273"/>
      <c r="D41" s="16"/>
      <c r="E41" s="16"/>
      <c r="F41" s="140"/>
      <c r="G41" s="15">
        <v>0</v>
      </c>
      <c r="H41" s="105">
        <f t="shared" si="1"/>
        <v>0</v>
      </c>
      <c r="I41" s="79"/>
    </row>
    <row r="42" spans="1:9" ht="15" customHeight="1" x14ac:dyDescent="0.25">
      <c r="A42" s="103"/>
      <c r="B42" s="272" t="s">
        <v>122</v>
      </c>
      <c r="C42" s="273"/>
      <c r="D42" s="16"/>
      <c r="E42" s="16"/>
      <c r="F42" s="140"/>
      <c r="G42" s="15">
        <v>0</v>
      </c>
      <c r="H42" s="105">
        <f t="shared" si="1"/>
        <v>0</v>
      </c>
      <c r="I42" s="77"/>
    </row>
    <row r="43" spans="1:9" ht="15" customHeight="1" x14ac:dyDescent="0.25">
      <c r="A43" s="103"/>
      <c r="B43" s="272" t="s">
        <v>122</v>
      </c>
      <c r="C43" s="273"/>
      <c r="D43" s="16"/>
      <c r="E43" s="16"/>
      <c r="F43" s="140"/>
      <c r="G43" s="15">
        <v>0</v>
      </c>
      <c r="H43" s="105">
        <f t="shared" si="1"/>
        <v>0</v>
      </c>
      <c r="I43" s="77"/>
    </row>
    <row r="44" spans="1:9" x14ac:dyDescent="0.25">
      <c r="A44" s="103"/>
      <c r="B44" s="108"/>
      <c r="C44" s="108"/>
      <c r="D44" s="109"/>
      <c r="E44" s="109"/>
      <c r="F44" s="110"/>
      <c r="G44" s="111" t="s">
        <v>71</v>
      </c>
      <c r="H44" s="105">
        <f>SUM(H28:H43)</f>
        <v>1500</v>
      </c>
      <c r="I44" s="77"/>
    </row>
    <row r="45" spans="1:9" ht="14.45" customHeight="1" x14ac:dyDescent="0.25">
      <c r="B45" s="77"/>
      <c r="C45" s="106"/>
      <c r="D45" s="106"/>
      <c r="E45" s="106"/>
      <c r="F45" s="106"/>
      <c r="G45" s="106"/>
    </row>
    <row r="47" spans="1:9" ht="18.95" customHeight="1" x14ac:dyDescent="0.25">
      <c r="A47" s="93">
        <f>ROUND(H90,0)</f>
        <v>5260</v>
      </c>
      <c r="B47" s="275" t="s">
        <v>123</v>
      </c>
      <c r="C47" s="275"/>
      <c r="D47" s="264" t="s">
        <v>124</v>
      </c>
      <c r="E47" s="265"/>
      <c r="F47" s="77"/>
      <c r="G47" s="77"/>
    </row>
    <row r="48" spans="1:9" ht="14.45" customHeight="1" x14ac:dyDescent="0.25">
      <c r="A48" s="238" t="s">
        <v>61</v>
      </c>
      <c r="B48" s="238"/>
      <c r="C48" s="112"/>
      <c r="D48" s="266"/>
      <c r="E48" s="267"/>
      <c r="F48" s="77"/>
      <c r="G48" s="77"/>
    </row>
    <row r="49" spans="1:9" ht="27.95" customHeight="1" x14ac:dyDescent="0.25">
      <c r="A49" s="103"/>
      <c r="B49" s="263" t="s">
        <v>125</v>
      </c>
      <c r="C49" s="263"/>
      <c r="D49" s="161" t="s">
        <v>126</v>
      </c>
      <c r="E49" s="161" t="s">
        <v>100</v>
      </c>
      <c r="F49" s="161" t="s">
        <v>101</v>
      </c>
      <c r="G49" s="161" t="s">
        <v>127</v>
      </c>
      <c r="H49" s="161" t="s">
        <v>68</v>
      </c>
    </row>
    <row r="50" spans="1:9" ht="14.45" customHeight="1" x14ac:dyDescent="0.25">
      <c r="A50" s="103"/>
      <c r="B50" s="250" t="s">
        <v>128</v>
      </c>
      <c r="C50" s="251"/>
      <c r="D50" s="251"/>
      <c r="E50" s="251"/>
      <c r="F50" s="251"/>
      <c r="G50" s="252"/>
      <c r="H50" s="78"/>
      <c r="I50" s="78"/>
    </row>
    <row r="51" spans="1:9" ht="15" customHeight="1" x14ac:dyDescent="0.25">
      <c r="A51" s="103"/>
      <c r="B51" s="253"/>
      <c r="C51" s="254"/>
      <c r="D51" s="121"/>
      <c r="E51" s="16"/>
      <c r="F51" s="14"/>
      <c r="G51" s="15">
        <v>0</v>
      </c>
      <c r="H51" s="105">
        <f>E51*G51</f>
        <v>0</v>
      </c>
    </row>
    <row r="52" spans="1:9" ht="15" customHeight="1" x14ac:dyDescent="0.25">
      <c r="A52" s="103"/>
      <c r="B52" s="253"/>
      <c r="C52" s="254"/>
      <c r="D52" s="121"/>
      <c r="E52" s="16"/>
      <c r="F52" s="14"/>
      <c r="G52" s="15">
        <v>0</v>
      </c>
      <c r="H52" s="105">
        <f t="shared" ref="H52:H56" si="2">E52*G52</f>
        <v>0</v>
      </c>
    </row>
    <row r="53" spans="1:9" x14ac:dyDescent="0.25">
      <c r="A53" s="103"/>
      <c r="B53" s="255"/>
      <c r="C53" s="256"/>
      <c r="D53" s="16"/>
      <c r="E53" s="16"/>
      <c r="F53" s="14"/>
      <c r="G53" s="15">
        <v>0</v>
      </c>
      <c r="H53" s="105">
        <f t="shared" si="2"/>
        <v>0</v>
      </c>
    </row>
    <row r="54" spans="1:9" x14ac:dyDescent="0.25">
      <c r="A54" s="103"/>
      <c r="B54" s="255"/>
      <c r="C54" s="256"/>
      <c r="D54" s="16"/>
      <c r="E54" s="16"/>
      <c r="F54" s="14"/>
      <c r="G54" s="15">
        <v>0</v>
      </c>
      <c r="H54" s="105">
        <f t="shared" si="2"/>
        <v>0</v>
      </c>
    </row>
    <row r="55" spans="1:9" x14ac:dyDescent="0.25">
      <c r="A55" s="103"/>
      <c r="B55" s="255"/>
      <c r="C55" s="256"/>
      <c r="D55" s="16"/>
      <c r="E55" s="16"/>
      <c r="F55" s="14"/>
      <c r="G55" s="15">
        <v>0</v>
      </c>
      <c r="H55" s="105">
        <f t="shared" si="2"/>
        <v>0</v>
      </c>
    </row>
    <row r="56" spans="1:9" x14ac:dyDescent="0.25">
      <c r="A56" s="103"/>
      <c r="B56" s="255"/>
      <c r="C56" s="256"/>
      <c r="D56" s="16"/>
      <c r="E56" s="16"/>
      <c r="F56" s="14"/>
      <c r="G56" s="15">
        <v>0</v>
      </c>
      <c r="H56" s="105">
        <f t="shared" si="2"/>
        <v>0</v>
      </c>
    </row>
    <row r="57" spans="1:9" ht="14.45" customHeight="1" x14ac:dyDescent="0.25">
      <c r="A57" s="103"/>
      <c r="B57" s="250" t="s">
        <v>129</v>
      </c>
      <c r="C57" s="251"/>
      <c r="D57" s="251"/>
      <c r="E57" s="251"/>
      <c r="F57" s="251"/>
      <c r="G57" s="252"/>
    </row>
    <row r="58" spans="1:9" x14ac:dyDescent="0.25">
      <c r="B58" s="255"/>
      <c r="C58" s="256"/>
      <c r="D58" s="16"/>
      <c r="E58" s="16"/>
      <c r="F58" s="14"/>
      <c r="G58" s="15">
        <v>0</v>
      </c>
      <c r="H58" s="105">
        <f>G58*E58</f>
        <v>0</v>
      </c>
    </row>
    <row r="59" spans="1:9" x14ac:dyDescent="0.25">
      <c r="B59" s="255"/>
      <c r="C59" s="256"/>
      <c r="D59" s="16"/>
      <c r="E59" s="16"/>
      <c r="F59" s="14"/>
      <c r="G59" s="15">
        <v>0</v>
      </c>
      <c r="H59" s="105">
        <f t="shared" ref="H59:H63" si="3">G59*E59</f>
        <v>0</v>
      </c>
    </row>
    <row r="60" spans="1:9" x14ac:dyDescent="0.25">
      <c r="B60" s="255"/>
      <c r="C60" s="256"/>
      <c r="D60" s="16"/>
      <c r="E60" s="16"/>
      <c r="F60" s="14"/>
      <c r="G60" s="15">
        <v>0</v>
      </c>
      <c r="H60" s="105">
        <f t="shared" si="3"/>
        <v>0</v>
      </c>
    </row>
    <row r="61" spans="1:9" x14ac:dyDescent="0.25">
      <c r="B61" s="255"/>
      <c r="C61" s="256"/>
      <c r="D61" s="16"/>
      <c r="E61" s="16"/>
      <c r="F61" s="14"/>
      <c r="G61" s="15">
        <v>0</v>
      </c>
      <c r="H61" s="105">
        <f t="shared" si="3"/>
        <v>0</v>
      </c>
    </row>
    <row r="62" spans="1:9" x14ac:dyDescent="0.25">
      <c r="B62" s="255"/>
      <c r="C62" s="256"/>
      <c r="D62" s="16"/>
      <c r="E62" s="16"/>
      <c r="F62" s="14"/>
      <c r="G62" s="15">
        <v>0</v>
      </c>
      <c r="H62" s="105">
        <f t="shared" si="3"/>
        <v>0</v>
      </c>
    </row>
    <row r="63" spans="1:9" x14ac:dyDescent="0.25">
      <c r="A63" s="103"/>
      <c r="B63" s="255"/>
      <c r="C63" s="256"/>
      <c r="D63" s="16"/>
      <c r="E63" s="16"/>
      <c r="F63" s="14"/>
      <c r="G63" s="15">
        <v>0</v>
      </c>
      <c r="H63" s="105">
        <f t="shared" si="3"/>
        <v>0</v>
      </c>
    </row>
    <row r="64" spans="1:9" ht="14.45" customHeight="1" x14ac:dyDescent="0.25">
      <c r="A64" s="103"/>
      <c r="B64" s="250" t="s">
        <v>130</v>
      </c>
      <c r="C64" s="251"/>
      <c r="D64" s="251"/>
      <c r="E64" s="251"/>
      <c r="F64" s="251"/>
      <c r="G64" s="252"/>
    </row>
    <row r="65" spans="1:8" ht="15" customHeight="1" x14ac:dyDescent="0.25">
      <c r="A65" s="103"/>
      <c r="B65" s="253" t="s">
        <v>131</v>
      </c>
      <c r="C65" s="254"/>
      <c r="D65" s="121" t="s">
        <v>132</v>
      </c>
      <c r="E65" s="16">
        <v>1</v>
      </c>
      <c r="F65" s="14" t="s">
        <v>133</v>
      </c>
      <c r="G65" s="15">
        <v>1260</v>
      </c>
      <c r="H65" s="105">
        <f>E65*G65</f>
        <v>1260</v>
      </c>
    </row>
    <row r="66" spans="1:8" ht="15" customHeight="1" x14ac:dyDescent="0.25">
      <c r="A66" s="103"/>
      <c r="B66" s="158"/>
      <c r="C66" s="159"/>
      <c r="D66" s="16"/>
      <c r="E66" s="16"/>
      <c r="F66" s="14"/>
      <c r="G66" s="15">
        <v>0</v>
      </c>
      <c r="H66" s="105">
        <f t="shared" ref="H66:H69" si="4">E66*G66</f>
        <v>0</v>
      </c>
    </row>
    <row r="67" spans="1:8" ht="15" customHeight="1" x14ac:dyDescent="0.25">
      <c r="A67" s="103"/>
      <c r="B67" s="158"/>
      <c r="C67" s="159"/>
      <c r="D67" s="16"/>
      <c r="E67" s="16"/>
      <c r="F67" s="14"/>
      <c r="G67" s="15">
        <v>0</v>
      </c>
      <c r="H67" s="105">
        <f t="shared" si="4"/>
        <v>0</v>
      </c>
    </row>
    <row r="68" spans="1:8" ht="15" customHeight="1" x14ac:dyDescent="0.25">
      <c r="A68" s="103"/>
      <c r="B68" s="158"/>
      <c r="C68" s="159"/>
      <c r="D68" s="16"/>
      <c r="E68" s="16"/>
      <c r="F68" s="14"/>
      <c r="G68" s="15">
        <v>0</v>
      </c>
      <c r="H68" s="105">
        <f t="shared" si="4"/>
        <v>0</v>
      </c>
    </row>
    <row r="69" spans="1:8" ht="15" customHeight="1" x14ac:dyDescent="0.25">
      <c r="A69" s="103"/>
      <c r="B69" s="158"/>
      <c r="C69" s="159"/>
      <c r="D69" s="16"/>
      <c r="E69" s="16"/>
      <c r="F69" s="14"/>
      <c r="G69" s="15">
        <v>0</v>
      </c>
      <c r="H69" s="105">
        <f t="shared" si="4"/>
        <v>0</v>
      </c>
    </row>
    <row r="70" spans="1:8" ht="14.1" customHeight="1" x14ac:dyDescent="0.25">
      <c r="A70" s="103"/>
      <c r="B70" s="250" t="s">
        <v>134</v>
      </c>
      <c r="C70" s="251"/>
      <c r="D70" s="251"/>
      <c r="E70" s="251"/>
      <c r="F70" s="251"/>
      <c r="G70" s="252"/>
    </row>
    <row r="71" spans="1:8" ht="15" customHeight="1" x14ac:dyDescent="0.25">
      <c r="A71" s="103"/>
      <c r="B71" s="253" t="s">
        <v>135</v>
      </c>
      <c r="C71" s="254"/>
      <c r="D71" s="121" t="s">
        <v>136</v>
      </c>
      <c r="E71" s="16">
        <v>1</v>
      </c>
      <c r="F71" s="14" t="s">
        <v>133</v>
      </c>
      <c r="G71" s="15">
        <v>4000</v>
      </c>
      <c r="H71" s="105">
        <f>E71*G71</f>
        <v>4000</v>
      </c>
    </row>
    <row r="72" spans="1:8" ht="15" customHeight="1" x14ac:dyDescent="0.25">
      <c r="A72" s="103"/>
      <c r="B72" s="158"/>
      <c r="C72" s="159"/>
      <c r="D72" s="16"/>
      <c r="E72" s="16"/>
      <c r="F72" s="14"/>
      <c r="G72" s="15">
        <v>0</v>
      </c>
      <c r="H72" s="105">
        <f t="shared" ref="H72:H75" si="5">E72*G72</f>
        <v>0</v>
      </c>
    </row>
    <row r="73" spans="1:8" ht="15" customHeight="1" x14ac:dyDescent="0.25">
      <c r="A73" s="103"/>
      <c r="B73" s="158"/>
      <c r="C73" s="159"/>
      <c r="D73" s="16"/>
      <c r="E73" s="16"/>
      <c r="F73" s="14"/>
      <c r="G73" s="15">
        <v>0</v>
      </c>
      <c r="H73" s="105">
        <f t="shared" si="5"/>
        <v>0</v>
      </c>
    </row>
    <row r="74" spans="1:8" ht="15" customHeight="1" x14ac:dyDescent="0.25">
      <c r="A74" s="103"/>
      <c r="B74" s="158"/>
      <c r="C74" s="159"/>
      <c r="D74" s="16"/>
      <c r="E74" s="16"/>
      <c r="F74" s="14"/>
      <c r="G74" s="15">
        <v>0</v>
      </c>
      <c r="H74" s="105">
        <f t="shared" si="5"/>
        <v>0</v>
      </c>
    </row>
    <row r="75" spans="1:8" ht="15" customHeight="1" x14ac:dyDescent="0.25">
      <c r="A75" s="103"/>
      <c r="B75" s="255"/>
      <c r="C75" s="256"/>
      <c r="D75" s="16"/>
      <c r="E75" s="16"/>
      <c r="F75" s="14"/>
      <c r="G75" s="15">
        <v>0</v>
      </c>
      <c r="H75" s="105">
        <f t="shared" si="5"/>
        <v>0</v>
      </c>
    </row>
    <row r="76" spans="1:8" ht="14.1" customHeight="1" x14ac:dyDescent="0.25">
      <c r="A76" s="103"/>
      <c r="B76" s="250" t="s">
        <v>137</v>
      </c>
      <c r="C76" s="251"/>
      <c r="D76" s="251"/>
      <c r="E76" s="251"/>
      <c r="F76" s="251"/>
      <c r="G76" s="252"/>
    </row>
    <row r="77" spans="1:8" ht="15" customHeight="1" x14ac:dyDescent="0.25">
      <c r="A77" s="103"/>
      <c r="B77" s="255"/>
      <c r="C77" s="256"/>
      <c r="D77" s="16"/>
      <c r="E77" s="16"/>
      <c r="F77" s="14"/>
      <c r="G77" s="15">
        <v>0</v>
      </c>
      <c r="H77" s="105">
        <f>E77*G77</f>
        <v>0</v>
      </c>
    </row>
    <row r="78" spans="1:8" ht="15" customHeight="1" x14ac:dyDescent="0.25">
      <c r="A78" s="103"/>
      <c r="B78" s="158"/>
      <c r="C78" s="159"/>
      <c r="D78" s="16"/>
      <c r="E78" s="16"/>
      <c r="F78" s="14"/>
      <c r="G78" s="15">
        <v>0</v>
      </c>
      <c r="H78" s="105">
        <f t="shared" ref="H78:H81" si="6">E78*G78</f>
        <v>0</v>
      </c>
    </row>
    <row r="79" spans="1:8" ht="15" customHeight="1" x14ac:dyDescent="0.25">
      <c r="A79" s="103"/>
      <c r="B79" s="158"/>
      <c r="C79" s="159"/>
      <c r="D79" s="16"/>
      <c r="E79" s="16"/>
      <c r="F79" s="14"/>
      <c r="G79" s="15">
        <v>0</v>
      </c>
      <c r="H79" s="105">
        <f t="shared" si="6"/>
        <v>0</v>
      </c>
    </row>
    <row r="80" spans="1:8" ht="15" customHeight="1" x14ac:dyDescent="0.25">
      <c r="A80" s="103"/>
      <c r="B80" s="158"/>
      <c r="C80" s="159"/>
      <c r="D80" s="16"/>
      <c r="E80" s="16"/>
      <c r="F80" s="14"/>
      <c r="G80" s="15">
        <v>0</v>
      </c>
      <c r="H80" s="105">
        <f t="shared" si="6"/>
        <v>0</v>
      </c>
    </row>
    <row r="81" spans="1:8" ht="15" customHeight="1" x14ac:dyDescent="0.25">
      <c r="A81" s="103"/>
      <c r="B81" s="255"/>
      <c r="C81" s="256"/>
      <c r="D81" s="16"/>
      <c r="E81" s="16"/>
      <c r="F81" s="14"/>
      <c r="G81" s="15">
        <v>0</v>
      </c>
      <c r="H81" s="105">
        <f t="shared" si="6"/>
        <v>0</v>
      </c>
    </row>
    <row r="82" spans="1:8" ht="20.100000000000001" customHeight="1" x14ac:dyDescent="0.25">
      <c r="A82" s="103"/>
      <c r="B82" s="250" t="s">
        <v>138</v>
      </c>
      <c r="C82" s="251"/>
      <c r="D82" s="251"/>
      <c r="E82" s="251"/>
      <c r="F82" s="251"/>
      <c r="G82" s="252"/>
    </row>
    <row r="83" spans="1:8" ht="17.45" customHeight="1" x14ac:dyDescent="0.25">
      <c r="A83" s="103"/>
      <c r="B83" s="255"/>
      <c r="C83" s="256"/>
      <c r="D83" s="16"/>
      <c r="E83" s="16"/>
      <c r="F83" s="14"/>
      <c r="G83" s="15">
        <v>0</v>
      </c>
      <c r="H83" s="105">
        <f>E83*G83</f>
        <v>0</v>
      </c>
    </row>
    <row r="84" spans="1:8" ht="17.45" customHeight="1" x14ac:dyDescent="0.25">
      <c r="A84" s="103"/>
      <c r="B84" s="158"/>
      <c r="C84" s="159"/>
      <c r="D84" s="16"/>
      <c r="E84" s="16"/>
      <c r="F84" s="14"/>
      <c r="G84" s="15">
        <v>0</v>
      </c>
      <c r="H84" s="105">
        <f t="shared" ref="H84:H89" si="7">E84*G84</f>
        <v>0</v>
      </c>
    </row>
    <row r="85" spans="1:8" ht="17.45" customHeight="1" x14ac:dyDescent="0.25">
      <c r="A85" s="103"/>
      <c r="B85" s="158"/>
      <c r="C85" s="159"/>
      <c r="D85" s="16"/>
      <c r="E85" s="16"/>
      <c r="F85" s="14"/>
      <c r="G85" s="15">
        <v>0</v>
      </c>
      <c r="H85" s="105">
        <f t="shared" si="7"/>
        <v>0</v>
      </c>
    </row>
    <row r="86" spans="1:8" ht="17.45" customHeight="1" x14ac:dyDescent="0.25">
      <c r="A86" s="103"/>
      <c r="B86" s="158"/>
      <c r="C86" s="159"/>
      <c r="D86" s="16"/>
      <c r="E86" s="16"/>
      <c r="F86" s="14"/>
      <c r="G86" s="15">
        <v>0</v>
      </c>
      <c r="H86" s="105">
        <f t="shared" si="7"/>
        <v>0</v>
      </c>
    </row>
    <row r="87" spans="1:8" ht="17.45" customHeight="1" x14ac:dyDescent="0.25">
      <c r="A87" s="103"/>
      <c r="B87" s="158"/>
      <c r="C87" s="159"/>
      <c r="D87" s="16"/>
      <c r="E87" s="16"/>
      <c r="F87" s="14"/>
      <c r="G87" s="15">
        <v>0</v>
      </c>
      <c r="H87" s="105">
        <f t="shared" si="7"/>
        <v>0</v>
      </c>
    </row>
    <row r="88" spans="1:8" ht="17.45" customHeight="1" x14ac:dyDescent="0.25">
      <c r="A88" s="103"/>
      <c r="B88" s="158"/>
      <c r="C88" s="159"/>
      <c r="D88" s="16"/>
      <c r="E88" s="16"/>
      <c r="F88" s="14"/>
      <c r="G88" s="15">
        <v>0</v>
      </c>
      <c r="H88" s="105">
        <f t="shared" si="7"/>
        <v>0</v>
      </c>
    </row>
    <row r="89" spans="1:8" ht="20.100000000000001" customHeight="1" x14ac:dyDescent="0.25">
      <c r="A89" s="103"/>
      <c r="B89" s="262"/>
      <c r="C89" s="262"/>
      <c r="D89" s="16"/>
      <c r="E89" s="16"/>
      <c r="F89" s="14"/>
      <c r="G89" s="15">
        <v>0</v>
      </c>
      <c r="H89" s="105">
        <f t="shared" si="7"/>
        <v>0</v>
      </c>
    </row>
    <row r="90" spans="1:8" ht="28.5" customHeight="1" x14ac:dyDescent="0.25">
      <c r="A90" s="103"/>
      <c r="B90" s="113"/>
      <c r="C90" s="113"/>
      <c r="D90" s="113"/>
      <c r="F90" s="260" t="s">
        <v>139</v>
      </c>
      <c r="G90" s="261"/>
      <c r="H90" s="114">
        <f>SUM(H51:H56,H58:H63,H65:H69,H71:H75,H77:H81,H83:H89)</f>
        <v>5260</v>
      </c>
    </row>
    <row r="91" spans="1:8" x14ac:dyDescent="0.25">
      <c r="A91" s="103"/>
      <c r="H91" s="79"/>
    </row>
    <row r="92" spans="1:8" ht="14.45" customHeight="1" x14ac:dyDescent="0.25">
      <c r="A92" s="103"/>
      <c r="H92" s="79"/>
    </row>
    <row r="93" spans="1:8" ht="14.45" customHeight="1" x14ac:dyDescent="0.25">
      <c r="A93" s="93">
        <f>ROUND(SUM(G103,H112,H125),0)</f>
        <v>17442</v>
      </c>
      <c r="B93" s="102" t="s">
        <v>140</v>
      </c>
      <c r="C93" s="115"/>
      <c r="D93" s="77"/>
      <c r="E93" s="77"/>
      <c r="F93" s="77"/>
      <c r="G93" s="77"/>
      <c r="H93" s="79"/>
    </row>
    <row r="94" spans="1:8" ht="14.45" customHeight="1" x14ac:dyDescent="0.25">
      <c r="A94" s="238" t="s">
        <v>61</v>
      </c>
      <c r="B94" s="238"/>
      <c r="C94" s="77"/>
      <c r="D94" s="77"/>
      <c r="E94" s="77"/>
      <c r="F94" s="77"/>
      <c r="G94" s="77"/>
      <c r="H94" s="79"/>
    </row>
    <row r="95" spans="1:8" ht="27.95" customHeight="1" x14ac:dyDescent="0.25">
      <c r="A95" s="112"/>
      <c r="B95" s="257" t="s">
        <v>141</v>
      </c>
      <c r="C95" s="160" t="s">
        <v>99</v>
      </c>
      <c r="D95" s="160" t="s">
        <v>142</v>
      </c>
      <c r="E95" s="161" t="s">
        <v>102</v>
      </c>
      <c r="F95" s="161" t="s">
        <v>143</v>
      </c>
      <c r="G95" s="161" t="s">
        <v>68</v>
      </c>
      <c r="H95" s="79"/>
    </row>
    <row r="96" spans="1:8" ht="14.45" customHeight="1" x14ac:dyDescent="0.25">
      <c r="A96" s="112"/>
      <c r="B96" s="257"/>
      <c r="C96" s="143" t="s">
        <v>144</v>
      </c>
      <c r="D96" s="144" t="s">
        <v>145</v>
      </c>
      <c r="E96" s="145">
        <v>1000.15</v>
      </c>
      <c r="F96" s="144">
        <v>12</v>
      </c>
      <c r="G96" s="118">
        <f>E96*F96</f>
        <v>12001.8</v>
      </c>
      <c r="H96" s="79"/>
    </row>
    <row r="97" spans="1:9" ht="14.45" customHeight="1" x14ac:dyDescent="0.25">
      <c r="A97" s="112"/>
      <c r="B97" s="257"/>
      <c r="C97" s="116"/>
      <c r="D97" s="17"/>
      <c r="E97" s="19">
        <v>0</v>
      </c>
      <c r="F97" s="117"/>
      <c r="G97" s="118">
        <f t="shared" ref="G97:G102" si="8">E97*F97</f>
        <v>0</v>
      </c>
      <c r="H97" s="79"/>
    </row>
    <row r="98" spans="1:9" ht="14.45" customHeight="1" x14ac:dyDescent="0.25">
      <c r="A98" s="112"/>
      <c r="B98" s="257"/>
      <c r="C98" s="116"/>
      <c r="D98" s="17"/>
      <c r="E98" s="19">
        <v>0</v>
      </c>
      <c r="F98" s="117"/>
      <c r="G98" s="118">
        <f t="shared" si="8"/>
        <v>0</v>
      </c>
      <c r="H98" s="79"/>
    </row>
    <row r="99" spans="1:9" ht="14.45" customHeight="1" x14ac:dyDescent="0.25">
      <c r="A99" s="112"/>
      <c r="B99" s="257"/>
      <c r="C99" s="116"/>
      <c r="D99" s="17"/>
      <c r="E99" s="19">
        <v>0</v>
      </c>
      <c r="F99" s="117"/>
      <c r="G99" s="118">
        <f t="shared" si="8"/>
        <v>0</v>
      </c>
      <c r="H99" s="79"/>
    </row>
    <row r="100" spans="1:9" ht="14.45" customHeight="1" x14ac:dyDescent="0.25">
      <c r="A100" s="112"/>
      <c r="B100" s="257"/>
      <c r="C100" s="116"/>
      <c r="D100" s="17"/>
      <c r="E100" s="19">
        <v>0</v>
      </c>
      <c r="F100" s="117"/>
      <c r="G100" s="118">
        <f t="shared" si="8"/>
        <v>0</v>
      </c>
      <c r="H100" s="79"/>
    </row>
    <row r="101" spans="1:9" ht="14.45" customHeight="1" x14ac:dyDescent="0.25">
      <c r="A101" s="112"/>
      <c r="B101" s="257"/>
      <c r="C101" s="116"/>
      <c r="D101" s="17"/>
      <c r="E101" s="19">
        <v>0</v>
      </c>
      <c r="F101" s="117"/>
      <c r="G101" s="118">
        <f t="shared" si="8"/>
        <v>0</v>
      </c>
      <c r="H101" s="79"/>
    </row>
    <row r="102" spans="1:9" ht="14.45" customHeight="1" x14ac:dyDescent="0.25">
      <c r="A102" s="112"/>
      <c r="B102" s="257"/>
      <c r="C102" s="116"/>
      <c r="D102" s="17"/>
      <c r="E102" s="19">
        <v>0</v>
      </c>
      <c r="F102" s="117"/>
      <c r="G102" s="118">
        <f t="shared" si="8"/>
        <v>0</v>
      </c>
      <c r="H102" s="79"/>
    </row>
    <row r="103" spans="1:9" ht="14.45" customHeight="1" x14ac:dyDescent="0.25">
      <c r="A103" s="103"/>
      <c r="B103" s="77"/>
      <c r="D103" s="80"/>
      <c r="E103" s="263" t="s">
        <v>146</v>
      </c>
      <c r="F103" s="263"/>
      <c r="G103" s="81">
        <f>SUM(G96:G102)</f>
        <v>12001.8</v>
      </c>
      <c r="H103" s="79"/>
    </row>
    <row r="104" spans="1:9" ht="14.45" customHeight="1" x14ac:dyDescent="0.25">
      <c r="A104" s="103"/>
      <c r="B104" s="77"/>
      <c r="D104" s="80"/>
      <c r="E104" s="77"/>
      <c r="F104" s="119"/>
      <c r="G104" s="77"/>
      <c r="H104" s="79"/>
    </row>
    <row r="105" spans="1:9" ht="27.95" customHeight="1" x14ac:dyDescent="0.25">
      <c r="A105" s="112"/>
      <c r="B105" s="257" t="s">
        <v>147</v>
      </c>
      <c r="C105" s="160" t="s">
        <v>99</v>
      </c>
      <c r="D105" s="160" t="s">
        <v>142</v>
      </c>
      <c r="E105" s="161" t="s">
        <v>102</v>
      </c>
      <c r="F105" s="161" t="s">
        <v>143</v>
      </c>
      <c r="G105" s="161" t="s">
        <v>148</v>
      </c>
      <c r="H105" s="161" t="s">
        <v>68</v>
      </c>
      <c r="I105" s="79"/>
    </row>
    <row r="106" spans="1:9" ht="14.45" customHeight="1" x14ac:dyDescent="0.25">
      <c r="A106" s="112"/>
      <c r="B106" s="257"/>
      <c r="C106" s="82" t="s">
        <v>149</v>
      </c>
      <c r="D106" s="20"/>
      <c r="E106" s="19">
        <v>0</v>
      </c>
      <c r="F106" s="17"/>
      <c r="G106" s="17"/>
      <c r="H106" s="118">
        <f>(E106*F106)*G106</f>
        <v>0</v>
      </c>
      <c r="I106" s="79"/>
    </row>
    <row r="107" spans="1:9" ht="27.95" customHeight="1" x14ac:dyDescent="0.25">
      <c r="A107" s="112"/>
      <c r="B107" s="257"/>
      <c r="C107" s="120" t="s">
        <v>150</v>
      </c>
      <c r="D107" s="146" t="s">
        <v>151</v>
      </c>
      <c r="E107" s="145">
        <v>60</v>
      </c>
      <c r="F107" s="144">
        <v>12</v>
      </c>
      <c r="G107" s="144">
        <v>2</v>
      </c>
      <c r="H107" s="118">
        <f t="shared" ref="H107:H111" si="9">(E107*F107)*G107</f>
        <v>1440</v>
      </c>
      <c r="I107" s="79"/>
    </row>
    <row r="108" spans="1:9" ht="14.45" customHeight="1" x14ac:dyDescent="0.25">
      <c r="A108" s="112"/>
      <c r="B108" s="257"/>
      <c r="C108" s="121"/>
      <c r="D108" s="20"/>
      <c r="E108" s="19">
        <v>0</v>
      </c>
      <c r="F108" s="17"/>
      <c r="G108" s="17"/>
      <c r="H108" s="118">
        <f t="shared" si="9"/>
        <v>0</v>
      </c>
      <c r="I108" s="79"/>
    </row>
    <row r="109" spans="1:9" ht="14.45" customHeight="1" x14ac:dyDescent="0.25">
      <c r="A109" s="112"/>
      <c r="B109" s="257"/>
      <c r="C109" s="121"/>
      <c r="D109" s="20"/>
      <c r="E109" s="19">
        <v>0</v>
      </c>
      <c r="F109" s="17"/>
      <c r="G109" s="17"/>
      <c r="H109" s="118">
        <f t="shared" si="9"/>
        <v>0</v>
      </c>
      <c r="I109" s="79"/>
    </row>
    <row r="110" spans="1:9" ht="14.45" customHeight="1" x14ac:dyDescent="0.25">
      <c r="A110" s="112"/>
      <c r="B110" s="257"/>
      <c r="C110" s="18"/>
      <c r="D110" s="17"/>
      <c r="E110" s="19">
        <v>0</v>
      </c>
      <c r="F110" s="17"/>
      <c r="G110" s="17"/>
      <c r="H110" s="118">
        <f t="shared" si="9"/>
        <v>0</v>
      </c>
      <c r="I110" s="79"/>
    </row>
    <row r="111" spans="1:9" ht="14.45" customHeight="1" x14ac:dyDescent="0.25">
      <c r="A111" s="112"/>
      <c r="B111" s="257"/>
      <c r="C111" s="18"/>
      <c r="D111" s="17"/>
      <c r="E111" s="19">
        <v>0</v>
      </c>
      <c r="F111" s="17"/>
      <c r="G111" s="17"/>
      <c r="H111" s="118">
        <f t="shared" si="9"/>
        <v>0</v>
      </c>
      <c r="I111" s="79"/>
    </row>
    <row r="112" spans="1:9" ht="14.45" customHeight="1" x14ac:dyDescent="0.25">
      <c r="A112" s="103"/>
      <c r="B112" s="77"/>
      <c r="D112" s="80"/>
      <c r="F112" s="258" t="s">
        <v>152</v>
      </c>
      <c r="G112" s="259"/>
      <c r="H112" s="81">
        <f>SUM(H106:H111)</f>
        <v>1440</v>
      </c>
    </row>
    <row r="113" spans="1:8" ht="14.45" customHeight="1" x14ac:dyDescent="0.25">
      <c r="A113" s="103"/>
      <c r="G113" s="79"/>
      <c r="H113" s="113"/>
    </row>
    <row r="114" spans="1:8" ht="14.45" customHeight="1" x14ac:dyDescent="0.25">
      <c r="A114" s="112"/>
      <c r="B114" s="257" t="s">
        <v>153</v>
      </c>
      <c r="C114" s="160" t="s">
        <v>99</v>
      </c>
      <c r="D114" s="160" t="s">
        <v>142</v>
      </c>
      <c r="E114" s="161" t="s">
        <v>100</v>
      </c>
      <c r="F114" s="161" t="s">
        <v>101</v>
      </c>
      <c r="G114" s="161" t="s">
        <v>102</v>
      </c>
      <c r="H114" s="161" t="s">
        <v>68</v>
      </c>
    </row>
    <row r="115" spans="1:8" ht="14.45" customHeight="1" x14ac:dyDescent="0.25">
      <c r="A115" s="112"/>
      <c r="B115" s="257"/>
      <c r="C115" s="18" t="s">
        <v>154</v>
      </c>
      <c r="D115" s="16" t="s">
        <v>155</v>
      </c>
      <c r="E115" s="16">
        <v>400</v>
      </c>
      <c r="F115" s="17" t="s">
        <v>156</v>
      </c>
      <c r="G115" s="15">
        <v>10</v>
      </c>
      <c r="H115" s="105">
        <f>G115*E115</f>
        <v>4000</v>
      </c>
    </row>
    <row r="116" spans="1:8" ht="14.45" customHeight="1" x14ac:dyDescent="0.25">
      <c r="A116" s="112"/>
      <c r="B116" s="257"/>
      <c r="C116" s="18"/>
      <c r="D116" s="17"/>
      <c r="E116" s="16"/>
      <c r="F116" s="17"/>
      <c r="G116" s="15">
        <v>0</v>
      </c>
      <c r="H116" s="105">
        <f t="shared" ref="H116:H124" si="10">G116*E116</f>
        <v>0</v>
      </c>
    </row>
    <row r="117" spans="1:8" ht="14.45" customHeight="1" x14ac:dyDescent="0.25">
      <c r="A117" s="112"/>
      <c r="B117" s="257"/>
      <c r="C117" s="18"/>
      <c r="D117" s="17"/>
      <c r="E117" s="16"/>
      <c r="F117" s="17"/>
      <c r="G117" s="15">
        <v>0</v>
      </c>
      <c r="H117" s="105">
        <f t="shared" si="10"/>
        <v>0</v>
      </c>
    </row>
    <row r="118" spans="1:8" ht="14.45" customHeight="1" x14ac:dyDescent="0.25">
      <c r="A118" s="112"/>
      <c r="B118" s="257"/>
      <c r="C118" s="18"/>
      <c r="D118" s="17"/>
      <c r="E118" s="16"/>
      <c r="F118" s="17"/>
      <c r="G118" s="15">
        <v>0</v>
      </c>
      <c r="H118" s="105">
        <f t="shared" si="10"/>
        <v>0</v>
      </c>
    </row>
    <row r="119" spans="1:8" ht="14.45" customHeight="1" x14ac:dyDescent="0.25">
      <c r="A119" s="112"/>
      <c r="B119" s="257"/>
      <c r="C119" s="18"/>
      <c r="D119" s="17"/>
      <c r="E119" s="16"/>
      <c r="F119" s="17"/>
      <c r="G119" s="15">
        <v>0</v>
      </c>
      <c r="H119" s="105">
        <f t="shared" si="10"/>
        <v>0</v>
      </c>
    </row>
    <row r="120" spans="1:8" ht="14.45" customHeight="1" x14ac:dyDescent="0.25">
      <c r="A120" s="112"/>
      <c r="B120" s="257"/>
      <c r="C120" s="18"/>
      <c r="D120" s="17"/>
      <c r="E120" s="16"/>
      <c r="F120" s="17"/>
      <c r="G120" s="15">
        <v>0</v>
      </c>
      <c r="H120" s="105">
        <f t="shared" si="10"/>
        <v>0</v>
      </c>
    </row>
    <row r="121" spans="1:8" ht="14.45" customHeight="1" x14ac:dyDescent="0.25">
      <c r="A121" s="112"/>
      <c r="B121" s="257"/>
      <c r="C121" s="18"/>
      <c r="D121" s="17"/>
      <c r="E121" s="16"/>
      <c r="F121" s="17"/>
      <c r="G121" s="15">
        <v>0</v>
      </c>
      <c r="H121" s="105">
        <f t="shared" si="10"/>
        <v>0</v>
      </c>
    </row>
    <row r="122" spans="1:8" ht="14.45" customHeight="1" x14ac:dyDescent="0.25">
      <c r="A122" s="112"/>
      <c r="B122" s="257"/>
      <c r="C122" s="18"/>
      <c r="D122" s="17"/>
      <c r="E122" s="16"/>
      <c r="F122" s="17"/>
      <c r="G122" s="15">
        <v>0</v>
      </c>
      <c r="H122" s="105">
        <f t="shared" si="10"/>
        <v>0</v>
      </c>
    </row>
    <row r="123" spans="1:8" ht="14.45" customHeight="1" x14ac:dyDescent="0.25">
      <c r="A123" s="112"/>
      <c r="B123" s="257"/>
      <c r="C123" s="18"/>
      <c r="D123" s="17"/>
      <c r="E123" s="16"/>
      <c r="F123" s="17"/>
      <c r="G123" s="15">
        <v>0</v>
      </c>
      <c r="H123" s="105">
        <f t="shared" si="10"/>
        <v>0</v>
      </c>
    </row>
    <row r="124" spans="1:8" ht="14.45" customHeight="1" x14ac:dyDescent="0.25">
      <c r="A124" s="112"/>
      <c r="B124" s="257"/>
      <c r="C124" s="18"/>
      <c r="D124" s="17"/>
      <c r="E124" s="16"/>
      <c r="F124" s="17"/>
      <c r="G124" s="15">
        <v>0</v>
      </c>
      <c r="H124" s="105">
        <f t="shared" si="10"/>
        <v>0</v>
      </c>
    </row>
    <row r="125" spans="1:8" ht="14.45" customHeight="1" x14ac:dyDescent="0.25">
      <c r="B125" s="77"/>
      <c r="D125" s="80"/>
      <c r="F125" s="258" t="s">
        <v>157</v>
      </c>
      <c r="G125" s="259"/>
      <c r="H125" s="81">
        <f>SUM(H115:H124)</f>
        <v>4000</v>
      </c>
    </row>
    <row r="126" spans="1:8" ht="14.45" customHeight="1" x14ac:dyDescent="0.25">
      <c r="G126" s="79"/>
    </row>
    <row r="127" spans="1:8" x14ac:dyDescent="0.25">
      <c r="G127" s="79"/>
    </row>
    <row r="128" spans="1:8" x14ac:dyDescent="0.25">
      <c r="G128" s="79"/>
    </row>
    <row r="129" spans="4:7" x14ac:dyDescent="0.25">
      <c r="G129" s="79"/>
    </row>
    <row r="130" spans="4:7" x14ac:dyDescent="0.25">
      <c r="G130" s="79"/>
    </row>
    <row r="131" spans="4:7" x14ac:dyDescent="0.25">
      <c r="G131" s="79"/>
    </row>
    <row r="132" spans="4:7" x14ac:dyDescent="0.25">
      <c r="G132" s="77"/>
    </row>
    <row r="139" spans="4:7" x14ac:dyDescent="0.25">
      <c r="D139" s="83"/>
    </row>
  </sheetData>
  <protectedRanges>
    <protectedRange sqref="B8:G21" name="Range1"/>
    <protectedRange sqref="D28:G43 E115:G124 B38:C43" name="Range2"/>
    <protectedRange sqref="B8:G21 B58:G63 B65:G69 B71:G75 B77:G81 B83:G89" name="Range3"/>
    <protectedRange sqref="C96:F102 C108:C111 D106:G111 C115:D124" name="Range4"/>
    <protectedRange sqref="B53:G56" name="Range3_1"/>
    <protectedRange sqref="B51:G52" name="Range3_2"/>
  </protectedRanges>
  <mergeCells count="78">
    <mergeCell ref="B37:C37"/>
    <mergeCell ref="B36:C36"/>
    <mergeCell ref="B35:C35"/>
    <mergeCell ref="H5:I5"/>
    <mergeCell ref="H6:I6"/>
    <mergeCell ref="C25:D26"/>
    <mergeCell ref="B27:C27"/>
    <mergeCell ref="B20:C20"/>
    <mergeCell ref="B12:C12"/>
    <mergeCell ref="B13:C13"/>
    <mergeCell ref="A6:B6"/>
    <mergeCell ref="A26:B26"/>
    <mergeCell ref="C5:D6"/>
    <mergeCell ref="B7:C7"/>
    <mergeCell ref="B8:C8"/>
    <mergeCell ref="B42:C42"/>
    <mergeCell ref="A48:B48"/>
    <mergeCell ref="B47:C47"/>
    <mergeCell ref="B38:C38"/>
    <mergeCell ref="B39:C39"/>
    <mergeCell ref="B40:C40"/>
    <mergeCell ref="B3:C3"/>
    <mergeCell ref="H1:K1"/>
    <mergeCell ref="H2:K2"/>
    <mergeCell ref="H3:K3"/>
    <mergeCell ref="H4:K4"/>
    <mergeCell ref="A1:C1"/>
    <mergeCell ref="B2:C2"/>
    <mergeCell ref="B49:C49"/>
    <mergeCell ref="B54:C54"/>
    <mergeCell ref="B55:C55"/>
    <mergeCell ref="B56:C56"/>
    <mergeCell ref="B62:C62"/>
    <mergeCell ref="B50:G50"/>
    <mergeCell ref="B59:C59"/>
    <mergeCell ref="B60:C60"/>
    <mergeCell ref="B61:C61"/>
    <mergeCell ref="D47:E48"/>
    <mergeCell ref="B11:C11"/>
    <mergeCell ref="B9:C9"/>
    <mergeCell ref="B10:C10"/>
    <mergeCell ref="B21:C21"/>
    <mergeCell ref="B18:C18"/>
    <mergeCell ref="B19:C19"/>
    <mergeCell ref="B31:C31"/>
    <mergeCell ref="B33:C33"/>
    <mergeCell ref="B28:C28"/>
    <mergeCell ref="B29:C29"/>
    <mergeCell ref="B30:C30"/>
    <mergeCell ref="B32:C32"/>
    <mergeCell ref="B34:C34"/>
    <mergeCell ref="B41:C41"/>
    <mergeCell ref="B43:C43"/>
    <mergeCell ref="B83:C83"/>
    <mergeCell ref="B89:C89"/>
    <mergeCell ref="E103:F103"/>
    <mergeCell ref="B95:B102"/>
    <mergeCell ref="B105:B111"/>
    <mergeCell ref="B114:B124"/>
    <mergeCell ref="A94:B94"/>
    <mergeCell ref="F112:G112"/>
    <mergeCell ref="F90:G90"/>
    <mergeCell ref="F125:G125"/>
    <mergeCell ref="B82:G82"/>
    <mergeCell ref="B57:G57"/>
    <mergeCell ref="B51:C51"/>
    <mergeCell ref="B52:C52"/>
    <mergeCell ref="B81:C81"/>
    <mergeCell ref="B77:C77"/>
    <mergeCell ref="B65:C65"/>
    <mergeCell ref="B58:C58"/>
    <mergeCell ref="B63:C63"/>
    <mergeCell ref="B76:G76"/>
    <mergeCell ref="B71:C71"/>
    <mergeCell ref="B53:C53"/>
    <mergeCell ref="B75:C75"/>
    <mergeCell ref="B64:G64"/>
    <mergeCell ref="B70:G70"/>
  </mergeCells>
  <dataValidations count="1">
    <dataValidation type="whole" allowBlank="1" showInputMessage="1" showErrorMessage="1" sqref="A93 G108:G111 A5 A25 A47 F97:F102 G106" xr:uid="{07512BA2-D3BA-4CC0-80BA-F3A5C529B810}">
      <formula1>0</formula1>
      <formula2>1000000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F6BFB-282C-40FD-B9E3-C2B20A27FD93}">
  <sheetPr codeName="Sheet4">
    <tabColor rgb="FFFFFF00"/>
  </sheetPr>
  <dimension ref="A1:O36"/>
  <sheetViews>
    <sheetView workbookViewId="0">
      <selection activeCell="C10" sqref="C10"/>
    </sheetView>
  </sheetViews>
  <sheetFormatPr defaultColWidth="8.7109375" defaultRowHeight="15" x14ac:dyDescent="0.25"/>
  <cols>
    <col min="1" max="1" width="16.140625" customWidth="1"/>
    <col min="2" max="2" width="16.42578125" customWidth="1"/>
    <col min="3" max="3" width="30.42578125" customWidth="1"/>
    <col min="4" max="4" width="12.7109375" customWidth="1"/>
    <col min="5" max="5" width="13.5703125" customWidth="1"/>
    <col min="6" max="6" width="9.42578125" customWidth="1"/>
    <col min="7" max="7" width="12.42578125" customWidth="1"/>
    <col min="8" max="8" width="11.7109375" customWidth="1"/>
    <col min="9" max="9" width="12" customWidth="1"/>
    <col min="10" max="10" width="11.42578125" customWidth="1"/>
    <col min="11" max="12" width="10" customWidth="1"/>
    <col min="13" max="13" width="14.140625" customWidth="1"/>
    <col min="14" max="14" width="16.5703125" customWidth="1"/>
    <col min="15" max="15" width="15.140625" customWidth="1"/>
  </cols>
  <sheetData>
    <row r="1" spans="1:15" ht="34.5" customHeight="1" x14ac:dyDescent="0.25">
      <c r="A1" s="247" t="s">
        <v>158</v>
      </c>
      <c r="B1" s="247"/>
      <c r="C1" s="247"/>
      <c r="L1" s="195" t="s">
        <v>3</v>
      </c>
      <c r="M1" s="196"/>
      <c r="N1" s="196"/>
      <c r="O1" s="197"/>
    </row>
    <row r="2" spans="1:15" x14ac:dyDescent="0.25">
      <c r="A2" s="42" t="s">
        <v>57</v>
      </c>
      <c r="B2" s="248">
        <f>Summary!D6</f>
        <v>0</v>
      </c>
      <c r="C2" s="248"/>
      <c r="L2" s="213" t="s">
        <v>7</v>
      </c>
      <c r="M2" s="214"/>
      <c r="N2" s="214"/>
      <c r="O2" s="215"/>
    </row>
    <row r="3" spans="1:15" ht="18" customHeight="1" x14ac:dyDescent="0.25">
      <c r="A3" s="98" t="s">
        <v>58</v>
      </c>
      <c r="B3" s="274" t="str">
        <f>'Year 1 - A'!B3</f>
        <v>10/1/2026-9/30/2027</v>
      </c>
      <c r="C3" s="274"/>
      <c r="L3" s="216" t="s">
        <v>8</v>
      </c>
      <c r="M3" s="217"/>
      <c r="N3" s="217"/>
      <c r="O3" s="218"/>
    </row>
    <row r="4" spans="1:15" ht="34.5" customHeight="1" x14ac:dyDescent="0.25">
      <c r="L4" s="219" t="s">
        <v>10</v>
      </c>
      <c r="M4" s="220"/>
      <c r="N4" s="220"/>
      <c r="O4" s="221"/>
    </row>
    <row r="5" spans="1:15" ht="26.1" customHeight="1" x14ac:dyDescent="0.25">
      <c r="A5" s="93">
        <f>ROUND(N19,0)</f>
        <v>766</v>
      </c>
      <c r="B5" s="94" t="s">
        <v>159</v>
      </c>
      <c r="F5" s="264" t="s">
        <v>160</v>
      </c>
      <c r="G5" s="283"/>
      <c r="H5" s="283"/>
      <c r="I5" s="265"/>
      <c r="L5" s="213" t="s">
        <v>15</v>
      </c>
      <c r="M5" s="214"/>
      <c r="N5" s="214"/>
      <c r="O5" s="215"/>
    </row>
    <row r="6" spans="1:15" ht="14.45" customHeight="1" thickBot="1" x14ac:dyDescent="0.3">
      <c r="A6" s="239" t="s">
        <v>61</v>
      </c>
      <c r="B6" s="239"/>
      <c r="F6" s="284"/>
      <c r="G6" s="285"/>
      <c r="H6" s="285"/>
      <c r="I6" s="286"/>
      <c r="L6" s="189" t="s">
        <v>16</v>
      </c>
      <c r="M6" s="190"/>
      <c r="N6" s="190"/>
      <c r="O6" s="191"/>
    </row>
    <row r="7" spans="1:15" ht="15.75" thickBot="1" x14ac:dyDescent="0.3">
      <c r="F7" s="287"/>
      <c r="G7" s="288"/>
      <c r="H7" s="288"/>
      <c r="I7" s="289"/>
    </row>
    <row r="8" spans="1:15" ht="49.5" customHeight="1" x14ac:dyDescent="0.25">
      <c r="B8" s="160" t="s">
        <v>161</v>
      </c>
      <c r="C8" s="160" t="s">
        <v>162</v>
      </c>
      <c r="D8" s="160" t="s">
        <v>163</v>
      </c>
      <c r="E8" s="161" t="s">
        <v>164</v>
      </c>
      <c r="F8" s="161" t="s">
        <v>165</v>
      </c>
      <c r="G8" s="161" t="s">
        <v>166</v>
      </c>
      <c r="H8" s="161" t="s">
        <v>167</v>
      </c>
      <c r="I8" s="161" t="s">
        <v>168</v>
      </c>
      <c r="J8" s="161" t="s">
        <v>169</v>
      </c>
      <c r="K8" s="84" t="s">
        <v>170</v>
      </c>
      <c r="L8" s="160" t="s">
        <v>171</v>
      </c>
      <c r="M8" s="160" t="s">
        <v>172</v>
      </c>
      <c r="N8" s="84" t="s">
        <v>173</v>
      </c>
    </row>
    <row r="9" spans="1:15" x14ac:dyDescent="0.25">
      <c r="B9" s="82" t="s">
        <v>174</v>
      </c>
      <c r="C9" s="139" t="s">
        <v>175</v>
      </c>
      <c r="D9" s="95">
        <v>100</v>
      </c>
      <c r="E9" s="21">
        <v>10</v>
      </c>
      <c r="F9" s="85">
        <f>E9*0.49</f>
        <v>4.9000000000000004</v>
      </c>
      <c r="G9" s="17"/>
      <c r="H9" s="85">
        <f>G9*41</f>
        <v>0</v>
      </c>
      <c r="I9" s="17"/>
      <c r="J9" s="85">
        <f>I9*96</f>
        <v>0</v>
      </c>
      <c r="K9" s="86">
        <f>(D9+F9+H9+J9)</f>
        <v>104.9</v>
      </c>
      <c r="L9" s="17">
        <v>2</v>
      </c>
      <c r="M9" s="17">
        <v>1</v>
      </c>
      <c r="N9" s="86">
        <f>(K9*L9)*M9</f>
        <v>209.8</v>
      </c>
    </row>
    <row r="10" spans="1:15" x14ac:dyDescent="0.25">
      <c r="B10" s="82" t="s">
        <v>176</v>
      </c>
      <c r="C10" s="139" t="s">
        <v>177</v>
      </c>
      <c r="D10" s="95">
        <v>100</v>
      </c>
      <c r="E10" s="21">
        <v>0</v>
      </c>
      <c r="F10" s="85">
        <f t="shared" ref="F10:F18" si="0">E10*0.49</f>
        <v>0</v>
      </c>
      <c r="G10" s="17">
        <v>2</v>
      </c>
      <c r="H10" s="85">
        <f t="shared" ref="H10:H18" si="1">G10*41</f>
        <v>82</v>
      </c>
      <c r="I10" s="17">
        <v>1</v>
      </c>
      <c r="J10" s="85">
        <f t="shared" ref="J10:J18" si="2">I10*96</f>
        <v>96</v>
      </c>
      <c r="K10" s="86">
        <f t="shared" ref="K10:K18" si="3">(D10+F10+H10+J10)</f>
        <v>278</v>
      </c>
      <c r="L10" s="17">
        <v>2</v>
      </c>
      <c r="M10" s="17">
        <v>1</v>
      </c>
      <c r="N10" s="86">
        <f t="shared" ref="N10:N18" si="4">(K10*L10)*M10</f>
        <v>556</v>
      </c>
    </row>
    <row r="11" spans="1:15" x14ac:dyDescent="0.25">
      <c r="B11" s="82" t="s">
        <v>178</v>
      </c>
      <c r="C11" s="13"/>
      <c r="D11" s="95">
        <v>0</v>
      </c>
      <c r="E11" s="21">
        <v>0</v>
      </c>
      <c r="F11" s="85">
        <f t="shared" si="0"/>
        <v>0</v>
      </c>
      <c r="G11" s="17"/>
      <c r="H11" s="85">
        <f t="shared" si="1"/>
        <v>0</v>
      </c>
      <c r="I11" s="17"/>
      <c r="J11" s="85">
        <f t="shared" si="2"/>
        <v>0</v>
      </c>
      <c r="K11" s="86">
        <f t="shared" si="3"/>
        <v>0</v>
      </c>
      <c r="L11" s="17"/>
      <c r="M11" s="17"/>
      <c r="N11" s="86">
        <f t="shared" si="4"/>
        <v>0</v>
      </c>
    </row>
    <row r="12" spans="1:15" x14ac:dyDescent="0.25">
      <c r="B12" s="82" t="s">
        <v>179</v>
      </c>
      <c r="C12" s="13"/>
      <c r="D12" s="95">
        <v>0</v>
      </c>
      <c r="E12" s="21">
        <v>0</v>
      </c>
      <c r="F12" s="85">
        <f t="shared" si="0"/>
        <v>0</v>
      </c>
      <c r="G12" s="17"/>
      <c r="H12" s="85">
        <f t="shared" si="1"/>
        <v>0</v>
      </c>
      <c r="I12" s="17"/>
      <c r="J12" s="85">
        <f t="shared" si="2"/>
        <v>0</v>
      </c>
      <c r="K12" s="86">
        <f t="shared" si="3"/>
        <v>0</v>
      </c>
      <c r="L12" s="17"/>
      <c r="M12" s="17"/>
      <c r="N12" s="86">
        <f t="shared" si="4"/>
        <v>0</v>
      </c>
    </row>
    <row r="13" spans="1:15" x14ac:dyDescent="0.25">
      <c r="B13" s="82" t="s">
        <v>180</v>
      </c>
      <c r="C13" s="13"/>
      <c r="D13" s="95">
        <v>0</v>
      </c>
      <c r="E13" s="21">
        <v>0</v>
      </c>
      <c r="F13" s="85">
        <f t="shared" si="0"/>
        <v>0</v>
      </c>
      <c r="G13" s="17"/>
      <c r="H13" s="85">
        <f t="shared" si="1"/>
        <v>0</v>
      </c>
      <c r="I13" s="17"/>
      <c r="J13" s="85">
        <f t="shared" si="2"/>
        <v>0</v>
      </c>
      <c r="K13" s="86">
        <f t="shared" si="3"/>
        <v>0</v>
      </c>
      <c r="L13" s="17"/>
      <c r="M13" s="17"/>
      <c r="N13" s="86">
        <f t="shared" si="4"/>
        <v>0</v>
      </c>
    </row>
    <row r="14" spans="1:15" x14ac:dyDescent="0.25">
      <c r="B14" s="82" t="s">
        <v>181</v>
      </c>
      <c r="C14" s="13"/>
      <c r="D14" s="95">
        <v>0</v>
      </c>
      <c r="E14" s="21">
        <v>0</v>
      </c>
      <c r="F14" s="85">
        <f t="shared" si="0"/>
        <v>0</v>
      </c>
      <c r="G14" s="17"/>
      <c r="H14" s="85">
        <f t="shared" si="1"/>
        <v>0</v>
      </c>
      <c r="I14" s="17"/>
      <c r="J14" s="85">
        <f t="shared" si="2"/>
        <v>0</v>
      </c>
      <c r="K14" s="86">
        <f t="shared" si="3"/>
        <v>0</v>
      </c>
      <c r="L14" s="17"/>
      <c r="M14" s="17"/>
      <c r="N14" s="86">
        <f t="shared" si="4"/>
        <v>0</v>
      </c>
    </row>
    <row r="15" spans="1:15" x14ac:dyDescent="0.25">
      <c r="B15" s="82" t="s">
        <v>182</v>
      </c>
      <c r="C15" s="13"/>
      <c r="D15" s="95">
        <v>0</v>
      </c>
      <c r="E15" s="21">
        <v>0</v>
      </c>
      <c r="F15" s="85">
        <f t="shared" si="0"/>
        <v>0</v>
      </c>
      <c r="G15" s="17"/>
      <c r="H15" s="85">
        <f t="shared" si="1"/>
        <v>0</v>
      </c>
      <c r="I15" s="17"/>
      <c r="J15" s="85">
        <f t="shared" si="2"/>
        <v>0</v>
      </c>
      <c r="K15" s="86">
        <f t="shared" si="3"/>
        <v>0</v>
      </c>
      <c r="L15" s="17"/>
      <c r="M15" s="17"/>
      <c r="N15" s="86">
        <f t="shared" si="4"/>
        <v>0</v>
      </c>
    </row>
    <row r="16" spans="1:15" x14ac:dyDescent="0.25">
      <c r="B16" s="82" t="s">
        <v>183</v>
      </c>
      <c r="C16" s="13"/>
      <c r="D16" s="95">
        <v>0</v>
      </c>
      <c r="E16" s="21">
        <v>0</v>
      </c>
      <c r="F16" s="85">
        <f t="shared" si="0"/>
        <v>0</v>
      </c>
      <c r="G16" s="17"/>
      <c r="H16" s="85">
        <f t="shared" si="1"/>
        <v>0</v>
      </c>
      <c r="I16" s="17"/>
      <c r="J16" s="85">
        <f t="shared" si="2"/>
        <v>0</v>
      </c>
      <c r="K16" s="86">
        <f t="shared" si="3"/>
        <v>0</v>
      </c>
      <c r="L16" s="17"/>
      <c r="M16" s="17"/>
      <c r="N16" s="86">
        <f t="shared" si="4"/>
        <v>0</v>
      </c>
    </row>
    <row r="17" spans="1:14" x14ac:dyDescent="0.25">
      <c r="B17" s="82" t="s">
        <v>184</v>
      </c>
      <c r="C17" s="13"/>
      <c r="D17" s="95">
        <v>0</v>
      </c>
      <c r="E17" s="21">
        <v>0</v>
      </c>
      <c r="F17" s="85">
        <f t="shared" si="0"/>
        <v>0</v>
      </c>
      <c r="G17" s="17"/>
      <c r="H17" s="85">
        <f t="shared" si="1"/>
        <v>0</v>
      </c>
      <c r="I17" s="17"/>
      <c r="J17" s="85">
        <f t="shared" si="2"/>
        <v>0</v>
      </c>
      <c r="K17" s="86">
        <f t="shared" si="3"/>
        <v>0</v>
      </c>
      <c r="L17" s="17"/>
      <c r="M17" s="17"/>
      <c r="N17" s="86">
        <f t="shared" si="4"/>
        <v>0</v>
      </c>
    </row>
    <row r="18" spans="1:14" x14ac:dyDescent="0.25">
      <c r="B18" s="82" t="s">
        <v>185</v>
      </c>
      <c r="C18" s="13"/>
      <c r="D18" s="95">
        <v>0</v>
      </c>
      <c r="E18" s="21">
        <v>0</v>
      </c>
      <c r="F18" s="85">
        <f t="shared" si="0"/>
        <v>0</v>
      </c>
      <c r="G18" s="17"/>
      <c r="H18" s="85">
        <f t="shared" si="1"/>
        <v>0</v>
      </c>
      <c r="I18" s="17"/>
      <c r="J18" s="85">
        <f t="shared" si="2"/>
        <v>0</v>
      </c>
      <c r="K18" s="86">
        <f t="shared" si="3"/>
        <v>0</v>
      </c>
      <c r="L18" s="17"/>
      <c r="M18" s="17"/>
      <c r="N18" s="86">
        <f t="shared" si="4"/>
        <v>0</v>
      </c>
    </row>
    <row r="19" spans="1:14" ht="14.45" customHeight="1" x14ac:dyDescent="0.25">
      <c r="B19" s="77"/>
      <c r="D19" s="80"/>
      <c r="K19" s="263" t="s">
        <v>186</v>
      </c>
      <c r="L19" s="263"/>
      <c r="M19" s="263"/>
      <c r="N19" s="81">
        <f>SUM(N9:N18)</f>
        <v>765.8</v>
      </c>
    </row>
    <row r="21" spans="1:14" ht="15.75" thickBot="1" x14ac:dyDescent="0.3"/>
    <row r="22" spans="1:14" ht="30" customHeight="1" x14ac:dyDescent="0.25">
      <c r="A22" s="93">
        <f>ROUND(N36,0)</f>
        <v>2414</v>
      </c>
      <c r="B22" s="161" t="s">
        <v>187</v>
      </c>
      <c r="C22" s="264" t="s">
        <v>188</v>
      </c>
      <c r="D22" s="265"/>
      <c r="E22" s="78"/>
      <c r="F22" s="78"/>
    </row>
    <row r="23" spans="1:14" x14ac:dyDescent="0.25">
      <c r="A23" s="239" t="s">
        <v>61</v>
      </c>
      <c r="B23" s="239"/>
      <c r="C23" s="284"/>
      <c r="D23" s="286"/>
      <c r="E23" s="78"/>
      <c r="F23" s="78"/>
    </row>
    <row r="24" spans="1:14" ht="15.75" thickBot="1" x14ac:dyDescent="0.3">
      <c r="C24" s="287"/>
      <c r="D24" s="289"/>
      <c r="E24" s="78"/>
      <c r="F24" s="78"/>
    </row>
    <row r="25" spans="1:14" ht="57" x14ac:dyDescent="0.25">
      <c r="B25" s="160" t="s">
        <v>161</v>
      </c>
      <c r="C25" s="160" t="s">
        <v>162</v>
      </c>
      <c r="D25" s="160" t="s">
        <v>163</v>
      </c>
      <c r="E25" s="161" t="s">
        <v>189</v>
      </c>
      <c r="F25" s="161" t="s">
        <v>164</v>
      </c>
      <c r="G25" s="161" t="s">
        <v>165</v>
      </c>
      <c r="H25" s="161" t="s">
        <v>190</v>
      </c>
      <c r="I25" s="161" t="s">
        <v>191</v>
      </c>
      <c r="J25" s="161" t="s">
        <v>168</v>
      </c>
      <c r="K25" s="161" t="s">
        <v>192</v>
      </c>
      <c r="L25" s="160" t="s">
        <v>193</v>
      </c>
      <c r="M25" s="160" t="s">
        <v>171</v>
      </c>
      <c r="N25" s="84" t="s">
        <v>170</v>
      </c>
    </row>
    <row r="26" spans="1:14" x14ac:dyDescent="0.25">
      <c r="B26" s="82" t="s">
        <v>174</v>
      </c>
      <c r="C26" s="13" t="s">
        <v>194</v>
      </c>
      <c r="D26" s="95">
        <v>250</v>
      </c>
      <c r="E26" s="95">
        <v>400</v>
      </c>
      <c r="F26" s="21">
        <v>100</v>
      </c>
      <c r="G26" s="85">
        <f>F26*0.49</f>
        <v>49</v>
      </c>
      <c r="H26" s="17">
        <v>4</v>
      </c>
      <c r="I26" s="85">
        <f>H26*52</f>
        <v>208</v>
      </c>
      <c r="J26" s="17">
        <v>3</v>
      </c>
      <c r="K26" s="22">
        <v>100</v>
      </c>
      <c r="L26" s="87">
        <f>J26*K26</f>
        <v>300</v>
      </c>
      <c r="M26" s="17">
        <v>2</v>
      </c>
      <c r="N26" s="86">
        <f>(D26+E26+G26+I26+L26)*M26</f>
        <v>2414</v>
      </c>
    </row>
    <row r="27" spans="1:14" x14ac:dyDescent="0.25">
      <c r="B27" s="82" t="s">
        <v>176</v>
      </c>
      <c r="C27" s="13"/>
      <c r="D27" s="95">
        <v>0</v>
      </c>
      <c r="E27" s="95">
        <v>0</v>
      </c>
      <c r="F27" s="21">
        <v>0</v>
      </c>
      <c r="G27" s="85">
        <f t="shared" ref="G27:G35" si="5">F27*0.49</f>
        <v>0</v>
      </c>
      <c r="H27" s="17"/>
      <c r="I27" s="85">
        <f t="shared" ref="I27:I35" si="6">H27*52</f>
        <v>0</v>
      </c>
      <c r="J27" s="17"/>
      <c r="K27" s="22">
        <v>0</v>
      </c>
      <c r="L27" s="87">
        <f t="shared" ref="L27:L35" si="7">J27*K27</f>
        <v>0</v>
      </c>
      <c r="M27" s="17"/>
      <c r="N27" s="86">
        <f t="shared" ref="N27:N35" si="8">(D27+E27+G27+I27+L27)*M27</f>
        <v>0</v>
      </c>
    </row>
    <row r="28" spans="1:14" x14ac:dyDescent="0.25">
      <c r="B28" s="82" t="s">
        <v>178</v>
      </c>
      <c r="C28" s="13"/>
      <c r="D28" s="95">
        <v>0</v>
      </c>
      <c r="E28" s="95">
        <v>0</v>
      </c>
      <c r="F28" s="21">
        <v>0</v>
      </c>
      <c r="G28" s="85">
        <f t="shared" si="5"/>
        <v>0</v>
      </c>
      <c r="H28" s="17"/>
      <c r="I28" s="85">
        <f t="shared" si="6"/>
        <v>0</v>
      </c>
      <c r="J28" s="17"/>
      <c r="K28" s="22">
        <v>0</v>
      </c>
      <c r="L28" s="87">
        <f t="shared" si="7"/>
        <v>0</v>
      </c>
      <c r="M28" s="17"/>
      <c r="N28" s="86">
        <f t="shared" si="8"/>
        <v>0</v>
      </c>
    </row>
    <row r="29" spans="1:14" x14ac:dyDescent="0.25">
      <c r="B29" s="82" t="s">
        <v>179</v>
      </c>
      <c r="C29" s="13"/>
      <c r="D29" s="95">
        <v>0</v>
      </c>
      <c r="E29" s="95">
        <v>0</v>
      </c>
      <c r="F29" s="21">
        <v>0</v>
      </c>
      <c r="G29" s="85">
        <f t="shared" si="5"/>
        <v>0</v>
      </c>
      <c r="H29" s="17"/>
      <c r="I29" s="85">
        <f t="shared" si="6"/>
        <v>0</v>
      </c>
      <c r="J29" s="17"/>
      <c r="K29" s="22">
        <v>0</v>
      </c>
      <c r="L29" s="87">
        <f t="shared" si="7"/>
        <v>0</v>
      </c>
      <c r="M29" s="17"/>
      <c r="N29" s="86">
        <f t="shared" si="8"/>
        <v>0</v>
      </c>
    </row>
    <row r="30" spans="1:14" x14ac:dyDescent="0.25">
      <c r="B30" s="82" t="s">
        <v>180</v>
      </c>
      <c r="C30" s="13"/>
      <c r="D30" s="95">
        <v>0</v>
      </c>
      <c r="E30" s="95">
        <v>0</v>
      </c>
      <c r="F30" s="21">
        <v>0</v>
      </c>
      <c r="G30" s="85">
        <f t="shared" si="5"/>
        <v>0</v>
      </c>
      <c r="H30" s="17"/>
      <c r="I30" s="85">
        <f t="shared" si="6"/>
        <v>0</v>
      </c>
      <c r="J30" s="17"/>
      <c r="K30" s="22">
        <v>0</v>
      </c>
      <c r="L30" s="87">
        <f t="shared" si="7"/>
        <v>0</v>
      </c>
      <c r="M30" s="17"/>
      <c r="N30" s="86">
        <f t="shared" si="8"/>
        <v>0</v>
      </c>
    </row>
    <row r="31" spans="1:14" x14ac:dyDescent="0.25">
      <c r="B31" s="82" t="s">
        <v>181</v>
      </c>
      <c r="C31" s="13"/>
      <c r="D31" s="95">
        <v>0</v>
      </c>
      <c r="E31" s="95">
        <v>0</v>
      </c>
      <c r="F31" s="21">
        <v>0</v>
      </c>
      <c r="G31" s="85">
        <f t="shared" si="5"/>
        <v>0</v>
      </c>
      <c r="H31" s="17"/>
      <c r="I31" s="85">
        <f t="shared" si="6"/>
        <v>0</v>
      </c>
      <c r="J31" s="17"/>
      <c r="K31" s="22">
        <v>0</v>
      </c>
      <c r="L31" s="87">
        <f t="shared" si="7"/>
        <v>0</v>
      </c>
      <c r="M31" s="17"/>
      <c r="N31" s="86">
        <f t="shared" si="8"/>
        <v>0</v>
      </c>
    </row>
    <row r="32" spans="1:14" x14ac:dyDescent="0.25">
      <c r="B32" s="82" t="s">
        <v>182</v>
      </c>
      <c r="C32" s="13"/>
      <c r="D32" s="95">
        <v>0</v>
      </c>
      <c r="E32" s="95">
        <v>0</v>
      </c>
      <c r="F32" s="21">
        <v>0</v>
      </c>
      <c r="G32" s="85">
        <f t="shared" si="5"/>
        <v>0</v>
      </c>
      <c r="H32" s="17"/>
      <c r="I32" s="85">
        <f t="shared" si="6"/>
        <v>0</v>
      </c>
      <c r="J32" s="17"/>
      <c r="K32" s="22">
        <v>0</v>
      </c>
      <c r="L32" s="87">
        <f t="shared" si="7"/>
        <v>0</v>
      </c>
      <c r="M32" s="17"/>
      <c r="N32" s="86">
        <f t="shared" si="8"/>
        <v>0</v>
      </c>
    </row>
    <row r="33" spans="2:14" x14ac:dyDescent="0.25">
      <c r="B33" s="82" t="s">
        <v>183</v>
      </c>
      <c r="C33" s="13"/>
      <c r="D33" s="95">
        <v>0</v>
      </c>
      <c r="E33" s="95">
        <v>0</v>
      </c>
      <c r="F33" s="21">
        <v>0</v>
      </c>
      <c r="G33" s="85">
        <f t="shared" si="5"/>
        <v>0</v>
      </c>
      <c r="H33" s="17"/>
      <c r="I33" s="85">
        <f t="shared" si="6"/>
        <v>0</v>
      </c>
      <c r="J33" s="17"/>
      <c r="K33" s="22">
        <v>0</v>
      </c>
      <c r="L33" s="87">
        <f t="shared" si="7"/>
        <v>0</v>
      </c>
      <c r="M33" s="17"/>
      <c r="N33" s="86">
        <f t="shared" si="8"/>
        <v>0</v>
      </c>
    </row>
    <row r="34" spans="2:14" x14ac:dyDescent="0.25">
      <c r="B34" s="82" t="s">
        <v>184</v>
      </c>
      <c r="C34" s="13"/>
      <c r="D34" s="95">
        <v>0</v>
      </c>
      <c r="E34" s="95">
        <v>0</v>
      </c>
      <c r="F34" s="21">
        <v>0</v>
      </c>
      <c r="G34" s="85">
        <f t="shared" si="5"/>
        <v>0</v>
      </c>
      <c r="H34" s="17"/>
      <c r="I34" s="85">
        <f t="shared" si="6"/>
        <v>0</v>
      </c>
      <c r="J34" s="17"/>
      <c r="K34" s="22">
        <v>0</v>
      </c>
      <c r="L34" s="87">
        <f t="shared" si="7"/>
        <v>0</v>
      </c>
      <c r="M34" s="17"/>
      <c r="N34" s="86">
        <f t="shared" si="8"/>
        <v>0</v>
      </c>
    </row>
    <row r="35" spans="2:14" x14ac:dyDescent="0.25">
      <c r="B35" s="82" t="s">
        <v>185</v>
      </c>
      <c r="C35" s="13"/>
      <c r="D35" s="95">
        <v>0</v>
      </c>
      <c r="E35" s="95">
        <v>0</v>
      </c>
      <c r="F35" s="21">
        <v>0</v>
      </c>
      <c r="G35" s="85">
        <f t="shared" si="5"/>
        <v>0</v>
      </c>
      <c r="H35" s="17"/>
      <c r="I35" s="85">
        <f t="shared" si="6"/>
        <v>0</v>
      </c>
      <c r="J35" s="17"/>
      <c r="K35" s="22">
        <v>0</v>
      </c>
      <c r="L35" s="87">
        <f t="shared" si="7"/>
        <v>0</v>
      </c>
      <c r="M35" s="17"/>
      <c r="N35" s="86">
        <f t="shared" si="8"/>
        <v>0</v>
      </c>
    </row>
    <row r="36" spans="2:14" x14ac:dyDescent="0.25">
      <c r="K36" s="258" t="s">
        <v>195</v>
      </c>
      <c r="L36" s="282"/>
      <c r="M36" s="259"/>
      <c r="N36" s="81">
        <f>SUM(N26:N35)</f>
        <v>2414</v>
      </c>
    </row>
  </sheetData>
  <mergeCells count="15">
    <mergeCell ref="A1:C1"/>
    <mergeCell ref="B2:C2"/>
    <mergeCell ref="B3:C3"/>
    <mergeCell ref="K36:M36"/>
    <mergeCell ref="L1:O1"/>
    <mergeCell ref="L2:O2"/>
    <mergeCell ref="L3:O3"/>
    <mergeCell ref="L4:O4"/>
    <mergeCell ref="L5:O5"/>
    <mergeCell ref="L6:O6"/>
    <mergeCell ref="A23:B23"/>
    <mergeCell ref="F5:I7"/>
    <mergeCell ref="C22:D24"/>
    <mergeCell ref="A6:B6"/>
    <mergeCell ref="K19:M19"/>
  </mergeCells>
  <phoneticPr fontId="23" type="noConversion"/>
  <dataValidations count="4">
    <dataValidation type="whole" allowBlank="1" showInputMessage="1" showErrorMessage="1" sqref="A5 A22" xr:uid="{06000372-BAE0-460E-B46B-724032173EF7}">
      <formula1>0</formula1>
      <formula2>1000000</formula2>
    </dataValidation>
    <dataValidation type="whole" operator="greaterThan" allowBlank="1" showInputMessage="1" showErrorMessage="1" errorTitle="Per Diem" error="Per Diem is only allowed if trip is 2 or more days" sqref="G14:G18" xr:uid="{3279D4AA-5F0D-48F9-85DB-C875315301F2}">
      <formula1>1</formula1>
    </dataValidation>
    <dataValidation type="whole" operator="greaterThan" allowBlank="1" showInputMessage="1" showErrorMessage="1" errorTitle="Per Diem" error="Per Diem is only allowed if trip is 2 or more days" prompt="Per Diem is only allowed if trip is 2 or more days" sqref="G9:G13" xr:uid="{E52CAA29-D8FE-4848-BEE0-19D1F6E14F22}">
      <formula1>1</formula1>
    </dataValidation>
    <dataValidation type="whole" operator="greaterThan" allowBlank="1" showInputMessage="1" showErrorMessage="1" errorTitle="Per Diem" error="Per Diem is only allowed if trip is 2 or more days" promptTitle="Per Diem" prompt="Per Diem is only allowed if trip is 2 or more days" sqref="H26:H35" xr:uid="{39890376-9121-45B0-9FCD-03E176414EEE}">
      <formula1>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ADB4F-66EE-4348-A144-6AEE745A9A6B}">
  <sheetPr>
    <tabColor rgb="FF00B0F0"/>
  </sheetPr>
  <dimension ref="A1:L193"/>
  <sheetViews>
    <sheetView topLeftCell="A2" workbookViewId="0">
      <selection activeCell="B9" sqref="B9:G11"/>
    </sheetView>
  </sheetViews>
  <sheetFormatPr defaultColWidth="8.7109375" defaultRowHeight="15" x14ac:dyDescent="0.25"/>
  <cols>
    <col min="1" max="1" width="16.140625" customWidth="1"/>
    <col min="2" max="2" width="21.7109375" customWidth="1"/>
    <col min="3" max="3" width="20.140625" customWidth="1"/>
    <col min="4" max="4" width="30" customWidth="1"/>
    <col min="5" max="5" width="21.85546875" customWidth="1"/>
    <col min="6" max="6" width="14.42578125" customWidth="1"/>
    <col min="7" max="7" width="16.28515625" customWidth="1"/>
    <col min="8" max="8" width="20.5703125" customWidth="1"/>
    <col min="10" max="10" width="11.42578125" customWidth="1"/>
    <col min="11" max="11" width="16.85546875" customWidth="1"/>
    <col min="12" max="12" width="14.5703125" customWidth="1"/>
  </cols>
  <sheetData>
    <row r="1" spans="1:12" ht="40.5" customHeight="1" x14ac:dyDescent="0.25">
      <c r="A1" s="247" t="s">
        <v>56</v>
      </c>
      <c r="B1" s="247"/>
      <c r="C1" s="247"/>
      <c r="D1" s="41"/>
      <c r="E1" s="41"/>
      <c r="F1" s="41"/>
      <c r="G1" s="41"/>
      <c r="H1" s="41"/>
      <c r="I1" s="195" t="s">
        <v>3</v>
      </c>
      <c r="J1" s="196"/>
      <c r="K1" s="196"/>
      <c r="L1" s="197"/>
    </row>
    <row r="2" spans="1:12" x14ac:dyDescent="0.25">
      <c r="A2" s="42" t="s">
        <v>57</v>
      </c>
      <c r="B2" s="248">
        <f>Summary!D6</f>
        <v>0</v>
      </c>
      <c r="C2" s="248"/>
      <c r="D2" s="27"/>
      <c r="E2" s="27"/>
      <c r="F2" s="27"/>
      <c r="G2" s="27"/>
      <c r="H2" s="27"/>
      <c r="I2" s="213" t="s">
        <v>7</v>
      </c>
      <c r="J2" s="214"/>
      <c r="K2" s="214"/>
      <c r="L2" s="215"/>
    </row>
    <row r="3" spans="1:12" x14ac:dyDescent="0.25">
      <c r="A3" s="98" t="s">
        <v>58</v>
      </c>
      <c r="B3" s="249" t="s">
        <v>196</v>
      </c>
      <c r="C3" s="249"/>
      <c r="D3" s="27"/>
      <c r="E3" s="27"/>
      <c r="F3" s="27"/>
      <c r="G3" s="27"/>
      <c r="H3" s="27"/>
      <c r="I3" s="216" t="s">
        <v>8</v>
      </c>
      <c r="J3" s="217"/>
      <c r="K3" s="217"/>
      <c r="L3" s="218"/>
    </row>
    <row r="4" spans="1:12" ht="29.1" customHeight="1" x14ac:dyDescent="0.25">
      <c r="A4" s="43"/>
      <c r="B4" s="44"/>
      <c r="C4" s="45"/>
      <c r="D4" s="27"/>
      <c r="E4" s="27"/>
      <c r="F4" s="27"/>
      <c r="G4" s="27"/>
      <c r="H4" s="27"/>
      <c r="I4" s="219" t="s">
        <v>10</v>
      </c>
      <c r="J4" s="220"/>
      <c r="K4" s="220"/>
      <c r="L4" s="221"/>
    </row>
    <row r="5" spans="1:12" ht="15.75" thickBot="1" x14ac:dyDescent="0.3">
      <c r="D5" s="27"/>
      <c r="E5" s="27"/>
      <c r="F5" s="27"/>
      <c r="G5" s="27"/>
      <c r="H5" s="46"/>
      <c r="I5" s="213" t="s">
        <v>15</v>
      </c>
      <c r="J5" s="214"/>
      <c r="K5" s="214"/>
      <c r="L5" s="215"/>
    </row>
    <row r="6" spans="1:12" ht="15.75" thickBot="1" x14ac:dyDescent="0.3">
      <c r="A6" s="91">
        <f>ROUND(H71,0)</f>
        <v>111554</v>
      </c>
      <c r="B6" s="47" t="s">
        <v>60</v>
      </c>
      <c r="C6" s="48"/>
      <c r="D6" s="27"/>
      <c r="E6" s="27"/>
      <c r="F6" s="27"/>
      <c r="G6" s="156"/>
      <c r="H6" s="156"/>
      <c r="I6" s="189" t="s">
        <v>16</v>
      </c>
      <c r="J6" s="190"/>
      <c r="K6" s="190"/>
      <c r="L6" s="191"/>
    </row>
    <row r="7" spans="1:12" x14ac:dyDescent="0.25">
      <c r="A7" s="239" t="s">
        <v>61</v>
      </c>
      <c r="B7" s="239"/>
      <c r="C7" s="27"/>
      <c r="D7" s="27"/>
      <c r="E7" s="27"/>
      <c r="F7" s="27"/>
      <c r="G7" s="27"/>
      <c r="H7" s="27"/>
      <c r="I7" s="27"/>
    </row>
    <row r="8" spans="1:12" x14ac:dyDescent="0.25">
      <c r="A8" s="49"/>
      <c r="B8" s="50" t="s">
        <v>62</v>
      </c>
      <c r="C8" s="153" t="s">
        <v>63</v>
      </c>
      <c r="D8" s="155" t="s">
        <v>64</v>
      </c>
      <c r="E8" s="153" t="s">
        <v>65</v>
      </c>
      <c r="F8" s="153" t="s">
        <v>66</v>
      </c>
      <c r="G8" s="153" t="s">
        <v>67</v>
      </c>
      <c r="H8" s="153" t="s">
        <v>68</v>
      </c>
    </row>
    <row r="9" spans="1:12" x14ac:dyDescent="0.25">
      <c r="A9" s="49"/>
      <c r="B9" s="122" t="s">
        <v>62</v>
      </c>
      <c r="C9" s="123" t="s">
        <v>69</v>
      </c>
      <c r="D9" s="124" t="s">
        <v>70</v>
      </c>
      <c r="E9" s="125">
        <v>58765</v>
      </c>
      <c r="F9" s="126">
        <v>1</v>
      </c>
      <c r="G9" s="127">
        <v>12</v>
      </c>
      <c r="H9" s="51">
        <f t="shared" ref="H9:H70" si="0">E9/12*G9*F9</f>
        <v>58765</v>
      </c>
    </row>
    <row r="10" spans="1:12" x14ac:dyDescent="0.25">
      <c r="A10" s="49"/>
      <c r="B10" s="128" t="s">
        <v>62</v>
      </c>
      <c r="C10" s="129" t="s">
        <v>69</v>
      </c>
      <c r="D10" s="130" t="s">
        <v>70</v>
      </c>
      <c r="E10" s="131">
        <v>52789</v>
      </c>
      <c r="F10" s="132">
        <v>1</v>
      </c>
      <c r="G10" s="133">
        <v>12</v>
      </c>
      <c r="H10" s="51">
        <f t="shared" si="0"/>
        <v>52789</v>
      </c>
    </row>
    <row r="11" spans="1:12" x14ac:dyDescent="0.25">
      <c r="A11" s="49"/>
      <c r="B11" s="134"/>
      <c r="C11" s="135"/>
      <c r="D11" s="157"/>
      <c r="E11" s="136"/>
      <c r="F11" s="137"/>
      <c r="G11" s="138"/>
      <c r="H11" s="97">
        <f t="shared" si="0"/>
        <v>0</v>
      </c>
    </row>
    <row r="12" spans="1:12" x14ac:dyDescent="0.25">
      <c r="A12" s="49"/>
      <c r="B12" s="6"/>
      <c r="C12" s="7"/>
      <c r="D12" s="4"/>
      <c r="E12" s="1"/>
      <c r="F12" s="2"/>
      <c r="G12" s="3"/>
      <c r="H12" s="97">
        <f t="shared" si="0"/>
        <v>0</v>
      </c>
    </row>
    <row r="13" spans="1:12" x14ac:dyDescent="0.25">
      <c r="A13" s="49"/>
      <c r="B13" s="6"/>
      <c r="C13" s="7"/>
      <c r="D13" s="4"/>
      <c r="E13" s="1"/>
      <c r="F13" s="2"/>
      <c r="G13" s="3"/>
      <c r="H13" s="97">
        <f t="shared" si="0"/>
        <v>0</v>
      </c>
    </row>
    <row r="14" spans="1:12" x14ac:dyDescent="0.25">
      <c r="A14" s="49"/>
      <c r="B14" s="6"/>
      <c r="C14" s="7"/>
      <c r="D14" s="4"/>
      <c r="E14" s="1"/>
      <c r="F14" s="2"/>
      <c r="G14" s="3"/>
      <c r="H14" s="97">
        <f t="shared" si="0"/>
        <v>0</v>
      </c>
    </row>
    <row r="15" spans="1:12" x14ac:dyDescent="0.25">
      <c r="A15" s="49"/>
      <c r="B15" s="6"/>
      <c r="C15" s="7"/>
      <c r="D15" s="4"/>
      <c r="E15" s="1"/>
      <c r="F15" s="2"/>
      <c r="G15" s="3"/>
      <c r="H15" s="97">
        <f t="shared" si="0"/>
        <v>0</v>
      </c>
    </row>
    <row r="16" spans="1:12" x14ac:dyDescent="0.25">
      <c r="A16" s="49"/>
      <c r="B16" s="6"/>
      <c r="C16" s="7"/>
      <c r="D16" s="5"/>
      <c r="E16" s="1"/>
      <c r="F16" s="2"/>
      <c r="G16" s="3"/>
      <c r="H16" s="97">
        <f t="shared" si="0"/>
        <v>0</v>
      </c>
    </row>
    <row r="17" spans="1:8" x14ac:dyDescent="0.25">
      <c r="A17" s="49"/>
      <c r="B17" s="6"/>
      <c r="C17" s="7"/>
      <c r="D17" s="5"/>
      <c r="E17" s="1"/>
      <c r="F17" s="2"/>
      <c r="G17" s="3"/>
      <c r="H17" s="97">
        <f t="shared" si="0"/>
        <v>0</v>
      </c>
    </row>
    <row r="18" spans="1:8" x14ac:dyDescent="0.25">
      <c r="A18" s="49"/>
      <c r="B18" s="6"/>
      <c r="C18" s="7"/>
      <c r="D18" s="5"/>
      <c r="E18" s="1"/>
      <c r="F18" s="2"/>
      <c r="G18" s="3"/>
      <c r="H18" s="97">
        <f t="shared" si="0"/>
        <v>0</v>
      </c>
    </row>
    <row r="19" spans="1:8" x14ac:dyDescent="0.25">
      <c r="A19" s="49"/>
      <c r="B19" s="6"/>
      <c r="C19" s="7"/>
      <c r="D19" s="4"/>
      <c r="E19" s="1"/>
      <c r="F19" s="2"/>
      <c r="G19" s="3"/>
      <c r="H19" s="51">
        <f t="shared" si="0"/>
        <v>0</v>
      </c>
    </row>
    <row r="20" spans="1:8" x14ac:dyDescent="0.25">
      <c r="A20" s="49"/>
      <c r="B20" s="6"/>
      <c r="C20" s="7"/>
      <c r="D20" s="4"/>
      <c r="E20" s="1"/>
      <c r="F20" s="2"/>
      <c r="G20" s="3"/>
      <c r="H20" s="51">
        <f t="shared" si="0"/>
        <v>0</v>
      </c>
    </row>
    <row r="21" spans="1:8" x14ac:dyDescent="0.25">
      <c r="A21" s="49"/>
      <c r="B21" s="6"/>
      <c r="C21" s="7"/>
      <c r="D21" s="4"/>
      <c r="E21" s="1"/>
      <c r="F21" s="2"/>
      <c r="G21" s="3"/>
      <c r="H21" s="97">
        <f t="shared" si="0"/>
        <v>0</v>
      </c>
    </row>
    <row r="22" spans="1:8" x14ac:dyDescent="0.25">
      <c r="A22" s="49"/>
      <c r="B22" s="6"/>
      <c r="C22" s="7"/>
      <c r="D22" s="4"/>
      <c r="E22" s="1"/>
      <c r="F22" s="2"/>
      <c r="G22" s="3"/>
      <c r="H22" s="97">
        <f t="shared" si="0"/>
        <v>0</v>
      </c>
    </row>
    <row r="23" spans="1:8" x14ac:dyDescent="0.25">
      <c r="A23" s="49"/>
      <c r="B23" s="6"/>
      <c r="C23" s="7"/>
      <c r="D23" s="4"/>
      <c r="E23" s="1"/>
      <c r="F23" s="2"/>
      <c r="G23" s="3"/>
      <c r="H23" s="97">
        <f t="shared" si="0"/>
        <v>0</v>
      </c>
    </row>
    <row r="24" spans="1:8" x14ac:dyDescent="0.25">
      <c r="A24" s="49"/>
      <c r="B24" s="6"/>
      <c r="C24" s="7"/>
      <c r="D24" s="4"/>
      <c r="E24" s="1"/>
      <c r="F24" s="2"/>
      <c r="G24" s="3"/>
      <c r="H24" s="97">
        <f t="shared" si="0"/>
        <v>0</v>
      </c>
    </row>
    <row r="25" spans="1:8" x14ac:dyDescent="0.25">
      <c r="A25" s="49"/>
      <c r="B25" s="6"/>
      <c r="C25" s="7"/>
      <c r="D25" s="5"/>
      <c r="E25" s="1"/>
      <c r="F25" s="2"/>
      <c r="G25" s="3"/>
      <c r="H25" s="97">
        <f t="shared" si="0"/>
        <v>0</v>
      </c>
    </row>
    <row r="26" spans="1:8" x14ac:dyDescent="0.25">
      <c r="A26" s="49"/>
      <c r="B26" s="6"/>
      <c r="C26" s="7"/>
      <c r="D26" s="5"/>
      <c r="E26" s="1"/>
      <c r="F26" s="2"/>
      <c r="G26" s="3"/>
      <c r="H26" s="97">
        <f t="shared" si="0"/>
        <v>0</v>
      </c>
    </row>
    <row r="27" spans="1:8" x14ac:dyDescent="0.25">
      <c r="A27" s="49"/>
      <c r="B27" s="6"/>
      <c r="C27" s="7"/>
      <c r="D27" s="5"/>
      <c r="E27" s="1"/>
      <c r="F27" s="2"/>
      <c r="G27" s="3"/>
      <c r="H27" s="97">
        <f t="shared" si="0"/>
        <v>0</v>
      </c>
    </row>
    <row r="28" spans="1:8" x14ac:dyDescent="0.25">
      <c r="A28" s="49"/>
      <c r="B28" s="6"/>
      <c r="C28" s="7"/>
      <c r="D28" s="4"/>
      <c r="E28" s="1"/>
      <c r="F28" s="2"/>
      <c r="G28" s="3"/>
      <c r="H28" s="51">
        <f t="shared" si="0"/>
        <v>0</v>
      </c>
    </row>
    <row r="29" spans="1:8" x14ac:dyDescent="0.25">
      <c r="A29" s="49"/>
      <c r="B29" s="6"/>
      <c r="C29" s="7"/>
      <c r="D29" s="4"/>
      <c r="E29" s="1"/>
      <c r="F29" s="2"/>
      <c r="G29" s="3"/>
      <c r="H29" s="51">
        <f t="shared" si="0"/>
        <v>0</v>
      </c>
    </row>
    <row r="30" spans="1:8" x14ac:dyDescent="0.25">
      <c r="A30" s="49"/>
      <c r="B30" s="6"/>
      <c r="C30" s="7"/>
      <c r="D30" s="4"/>
      <c r="E30" s="1"/>
      <c r="F30" s="2"/>
      <c r="G30" s="3"/>
      <c r="H30" s="51">
        <f t="shared" si="0"/>
        <v>0</v>
      </c>
    </row>
    <row r="31" spans="1:8" x14ac:dyDescent="0.25">
      <c r="A31" s="49"/>
      <c r="B31" s="6"/>
      <c r="C31" s="7"/>
      <c r="D31" s="4"/>
      <c r="E31" s="1"/>
      <c r="F31" s="2"/>
      <c r="G31" s="3"/>
      <c r="H31" s="97">
        <f t="shared" si="0"/>
        <v>0</v>
      </c>
    </row>
    <row r="32" spans="1:8" x14ac:dyDescent="0.25">
      <c r="A32" s="49"/>
      <c r="B32" s="6"/>
      <c r="C32" s="7"/>
      <c r="D32" s="4"/>
      <c r="E32" s="1"/>
      <c r="F32" s="2"/>
      <c r="G32" s="3"/>
      <c r="H32" s="97">
        <f t="shared" si="0"/>
        <v>0</v>
      </c>
    </row>
    <row r="33" spans="1:8" x14ac:dyDescent="0.25">
      <c r="A33" s="49"/>
      <c r="B33" s="6"/>
      <c r="C33" s="7"/>
      <c r="D33" s="4"/>
      <c r="E33" s="1"/>
      <c r="F33" s="2"/>
      <c r="G33" s="3"/>
      <c r="H33" s="97">
        <f t="shared" si="0"/>
        <v>0</v>
      </c>
    </row>
    <row r="34" spans="1:8" x14ac:dyDescent="0.25">
      <c r="A34" s="49"/>
      <c r="B34" s="6"/>
      <c r="C34" s="7"/>
      <c r="D34" s="4"/>
      <c r="E34" s="1"/>
      <c r="F34" s="2"/>
      <c r="G34" s="3"/>
      <c r="H34" s="97">
        <f t="shared" si="0"/>
        <v>0</v>
      </c>
    </row>
    <row r="35" spans="1:8" x14ac:dyDescent="0.25">
      <c r="A35" s="49"/>
      <c r="B35" s="6"/>
      <c r="C35" s="7"/>
      <c r="D35" s="4"/>
      <c r="E35" s="1"/>
      <c r="F35" s="2"/>
      <c r="G35" s="3"/>
      <c r="H35" s="97">
        <f t="shared" si="0"/>
        <v>0</v>
      </c>
    </row>
    <row r="36" spans="1:8" x14ac:dyDescent="0.25">
      <c r="A36" s="49"/>
      <c r="B36" s="6"/>
      <c r="C36" s="7"/>
      <c r="D36" s="5"/>
      <c r="E36" s="1"/>
      <c r="F36" s="2"/>
      <c r="G36" s="3"/>
      <c r="H36" s="97">
        <f t="shared" si="0"/>
        <v>0</v>
      </c>
    </row>
    <row r="37" spans="1:8" x14ac:dyDescent="0.25">
      <c r="A37" s="49"/>
      <c r="B37" s="6"/>
      <c r="C37" s="7"/>
      <c r="D37" s="5"/>
      <c r="E37" s="1"/>
      <c r="F37" s="2"/>
      <c r="G37" s="3"/>
      <c r="H37" s="97">
        <f t="shared" si="0"/>
        <v>0</v>
      </c>
    </row>
    <row r="38" spans="1:8" x14ac:dyDescent="0.25">
      <c r="A38" s="49"/>
      <c r="B38" s="6"/>
      <c r="C38" s="7"/>
      <c r="D38" s="5"/>
      <c r="E38" s="1"/>
      <c r="F38" s="2"/>
      <c r="G38" s="3"/>
      <c r="H38" s="97">
        <f t="shared" si="0"/>
        <v>0</v>
      </c>
    </row>
    <row r="39" spans="1:8" x14ac:dyDescent="0.25">
      <c r="A39" s="49"/>
      <c r="B39" s="6"/>
      <c r="C39" s="7"/>
      <c r="D39" s="4"/>
      <c r="E39" s="1"/>
      <c r="F39" s="2"/>
      <c r="G39" s="3"/>
      <c r="H39" s="51">
        <f t="shared" si="0"/>
        <v>0</v>
      </c>
    </row>
    <row r="40" spans="1:8" x14ac:dyDescent="0.25">
      <c r="A40" s="49"/>
      <c r="B40" s="6"/>
      <c r="C40" s="7"/>
      <c r="D40" s="4"/>
      <c r="E40" s="1"/>
      <c r="F40" s="2"/>
      <c r="G40" s="3"/>
      <c r="H40" s="51">
        <f t="shared" si="0"/>
        <v>0</v>
      </c>
    </row>
    <row r="41" spans="1:8" x14ac:dyDescent="0.25">
      <c r="A41" s="49"/>
      <c r="B41" s="6"/>
      <c r="C41" s="7"/>
      <c r="D41" s="4"/>
      <c r="E41" s="1"/>
      <c r="F41" s="2"/>
      <c r="G41" s="3"/>
      <c r="H41" s="97">
        <f t="shared" si="0"/>
        <v>0</v>
      </c>
    </row>
    <row r="42" spans="1:8" x14ac:dyDescent="0.25">
      <c r="A42" s="49"/>
      <c r="B42" s="6"/>
      <c r="C42" s="7"/>
      <c r="D42" s="4"/>
      <c r="E42" s="1"/>
      <c r="F42" s="2"/>
      <c r="G42" s="3"/>
      <c r="H42" s="97">
        <f t="shared" si="0"/>
        <v>0</v>
      </c>
    </row>
    <row r="43" spans="1:8" x14ac:dyDescent="0.25">
      <c r="A43" s="49"/>
      <c r="B43" s="6"/>
      <c r="C43" s="7"/>
      <c r="D43" s="4"/>
      <c r="E43" s="1"/>
      <c r="F43" s="2"/>
      <c r="G43" s="3"/>
      <c r="H43" s="97">
        <f t="shared" si="0"/>
        <v>0</v>
      </c>
    </row>
    <row r="44" spans="1:8" x14ac:dyDescent="0.25">
      <c r="A44" s="49"/>
      <c r="B44" s="6"/>
      <c r="C44" s="7"/>
      <c r="D44" s="4"/>
      <c r="E44" s="1"/>
      <c r="F44" s="2"/>
      <c r="G44" s="3"/>
      <c r="H44" s="97">
        <f t="shared" si="0"/>
        <v>0</v>
      </c>
    </row>
    <row r="45" spans="1:8" x14ac:dyDescent="0.25">
      <c r="A45" s="49"/>
      <c r="B45" s="6"/>
      <c r="C45" s="7"/>
      <c r="D45" s="5"/>
      <c r="E45" s="1"/>
      <c r="F45" s="2"/>
      <c r="G45" s="3"/>
      <c r="H45" s="97">
        <f t="shared" si="0"/>
        <v>0</v>
      </c>
    </row>
    <row r="46" spans="1:8" x14ac:dyDescent="0.25">
      <c r="A46" s="49"/>
      <c r="B46" s="6"/>
      <c r="C46" s="7"/>
      <c r="D46" s="5"/>
      <c r="E46" s="1"/>
      <c r="F46" s="2"/>
      <c r="G46" s="3"/>
      <c r="H46" s="97">
        <f t="shared" si="0"/>
        <v>0</v>
      </c>
    </row>
    <row r="47" spans="1:8" x14ac:dyDescent="0.25">
      <c r="A47" s="49"/>
      <c r="B47" s="6"/>
      <c r="C47" s="7"/>
      <c r="D47" s="5"/>
      <c r="E47" s="1"/>
      <c r="F47" s="2"/>
      <c r="G47" s="3"/>
      <c r="H47" s="97">
        <f t="shared" si="0"/>
        <v>0</v>
      </c>
    </row>
    <row r="48" spans="1:8" x14ac:dyDescent="0.25">
      <c r="A48" s="49"/>
      <c r="B48" s="6"/>
      <c r="C48" s="7"/>
      <c r="D48" s="4"/>
      <c r="E48" s="1"/>
      <c r="F48" s="2"/>
      <c r="G48" s="3"/>
      <c r="H48" s="51">
        <f t="shared" si="0"/>
        <v>0</v>
      </c>
    </row>
    <row r="49" spans="1:8" x14ac:dyDescent="0.25">
      <c r="A49" s="49"/>
      <c r="B49" s="6"/>
      <c r="C49" s="7"/>
      <c r="D49" s="4"/>
      <c r="E49" s="1"/>
      <c r="F49" s="2"/>
      <c r="G49" s="3"/>
      <c r="H49" s="51">
        <f t="shared" si="0"/>
        <v>0</v>
      </c>
    </row>
    <row r="50" spans="1:8" x14ac:dyDescent="0.25">
      <c r="A50" s="49"/>
      <c r="B50" s="6"/>
      <c r="C50" s="7"/>
      <c r="D50" s="4"/>
      <c r="E50" s="1"/>
      <c r="F50" s="2"/>
      <c r="G50" s="3"/>
      <c r="H50" s="97">
        <f t="shared" si="0"/>
        <v>0</v>
      </c>
    </row>
    <row r="51" spans="1:8" x14ac:dyDescent="0.25">
      <c r="A51" s="49"/>
      <c r="B51" s="6"/>
      <c r="C51" s="7"/>
      <c r="D51" s="4"/>
      <c r="E51" s="1"/>
      <c r="F51" s="2"/>
      <c r="G51" s="3"/>
      <c r="H51" s="97">
        <f t="shared" si="0"/>
        <v>0</v>
      </c>
    </row>
    <row r="52" spans="1:8" x14ac:dyDescent="0.25">
      <c r="A52" s="49"/>
      <c r="B52" s="6"/>
      <c r="C52" s="7"/>
      <c r="D52" s="4"/>
      <c r="E52" s="1"/>
      <c r="F52" s="2"/>
      <c r="G52" s="3"/>
      <c r="H52" s="97">
        <f t="shared" si="0"/>
        <v>0</v>
      </c>
    </row>
    <row r="53" spans="1:8" x14ac:dyDescent="0.25">
      <c r="A53" s="49"/>
      <c r="B53" s="6"/>
      <c r="C53" s="7"/>
      <c r="D53" s="4"/>
      <c r="E53" s="1"/>
      <c r="F53" s="2"/>
      <c r="G53" s="3"/>
      <c r="H53" s="97">
        <f t="shared" si="0"/>
        <v>0</v>
      </c>
    </row>
    <row r="54" spans="1:8" x14ac:dyDescent="0.25">
      <c r="A54" s="49"/>
      <c r="B54" s="6"/>
      <c r="C54" s="7"/>
      <c r="D54" s="4"/>
      <c r="E54" s="1"/>
      <c r="F54" s="2"/>
      <c r="G54" s="3"/>
      <c r="H54" s="97">
        <f t="shared" si="0"/>
        <v>0</v>
      </c>
    </row>
    <row r="55" spans="1:8" x14ac:dyDescent="0.25">
      <c r="A55" s="49"/>
      <c r="B55" s="6"/>
      <c r="C55" s="7"/>
      <c r="D55" s="5"/>
      <c r="E55" s="1"/>
      <c r="F55" s="2"/>
      <c r="G55" s="3"/>
      <c r="H55" s="97">
        <f t="shared" si="0"/>
        <v>0</v>
      </c>
    </row>
    <row r="56" spans="1:8" x14ac:dyDescent="0.25">
      <c r="A56" s="49"/>
      <c r="B56" s="6"/>
      <c r="C56" s="7"/>
      <c r="D56" s="4"/>
      <c r="E56" s="1"/>
      <c r="F56" s="2"/>
      <c r="G56" s="3"/>
      <c r="H56" s="97">
        <f t="shared" si="0"/>
        <v>0</v>
      </c>
    </row>
    <row r="57" spans="1:8" x14ac:dyDescent="0.25">
      <c r="A57" s="49"/>
      <c r="B57" s="6"/>
      <c r="C57" s="7"/>
      <c r="D57" s="4"/>
      <c r="E57" s="1"/>
      <c r="F57" s="2"/>
      <c r="G57" s="3"/>
      <c r="H57" s="97">
        <f t="shared" si="0"/>
        <v>0</v>
      </c>
    </row>
    <row r="58" spans="1:8" x14ac:dyDescent="0.25">
      <c r="A58" s="49"/>
      <c r="B58" s="6"/>
      <c r="C58" s="7"/>
      <c r="D58" s="5"/>
      <c r="E58" s="1"/>
      <c r="F58" s="2"/>
      <c r="G58" s="3"/>
      <c r="H58" s="97">
        <f t="shared" si="0"/>
        <v>0</v>
      </c>
    </row>
    <row r="59" spans="1:8" x14ac:dyDescent="0.25">
      <c r="A59" s="49"/>
      <c r="B59" s="6"/>
      <c r="C59" s="7"/>
      <c r="D59" s="5"/>
      <c r="E59" s="1"/>
      <c r="F59" s="2"/>
      <c r="G59" s="3"/>
      <c r="H59" s="97">
        <f t="shared" si="0"/>
        <v>0</v>
      </c>
    </row>
    <row r="60" spans="1:8" x14ac:dyDescent="0.25">
      <c r="A60" s="49"/>
      <c r="B60" s="6"/>
      <c r="C60" s="7"/>
      <c r="D60" s="5"/>
      <c r="E60" s="1"/>
      <c r="F60" s="2"/>
      <c r="G60" s="3"/>
      <c r="H60" s="97">
        <f t="shared" si="0"/>
        <v>0</v>
      </c>
    </row>
    <row r="61" spans="1:8" x14ac:dyDescent="0.25">
      <c r="A61" s="49"/>
      <c r="B61" s="6"/>
      <c r="C61" s="7"/>
      <c r="D61" s="4"/>
      <c r="E61" s="1"/>
      <c r="F61" s="2"/>
      <c r="G61" s="3"/>
      <c r="H61" s="51">
        <f t="shared" si="0"/>
        <v>0</v>
      </c>
    </row>
    <row r="62" spans="1:8" x14ac:dyDescent="0.25">
      <c r="A62" s="49"/>
      <c r="B62" s="6"/>
      <c r="C62" s="7"/>
      <c r="D62" s="4"/>
      <c r="E62" s="1"/>
      <c r="F62" s="2"/>
      <c r="G62" s="3"/>
      <c r="H62" s="51">
        <f t="shared" si="0"/>
        <v>0</v>
      </c>
    </row>
    <row r="63" spans="1:8" x14ac:dyDescent="0.25">
      <c r="A63" s="49"/>
      <c r="B63" s="6"/>
      <c r="C63" s="7"/>
      <c r="D63" s="4"/>
      <c r="E63" s="1"/>
      <c r="F63" s="2"/>
      <c r="G63" s="3"/>
      <c r="H63" s="97">
        <f t="shared" si="0"/>
        <v>0</v>
      </c>
    </row>
    <row r="64" spans="1:8" x14ac:dyDescent="0.25">
      <c r="A64" s="49"/>
      <c r="B64" s="6"/>
      <c r="C64" s="7"/>
      <c r="D64" s="4"/>
      <c r="E64" s="1"/>
      <c r="F64" s="2"/>
      <c r="G64" s="3"/>
      <c r="H64" s="97">
        <f t="shared" si="0"/>
        <v>0</v>
      </c>
    </row>
    <row r="65" spans="1:12" x14ac:dyDescent="0.25">
      <c r="A65" s="49"/>
      <c r="B65" s="6"/>
      <c r="C65" s="7"/>
      <c r="D65" s="4"/>
      <c r="E65" s="1"/>
      <c r="F65" s="2"/>
      <c r="G65" s="3"/>
      <c r="H65" s="97">
        <f t="shared" si="0"/>
        <v>0</v>
      </c>
    </row>
    <row r="66" spans="1:12" x14ac:dyDescent="0.25">
      <c r="A66" s="49"/>
      <c r="B66" s="6"/>
      <c r="C66" s="7"/>
      <c r="D66" s="4"/>
      <c r="E66" s="1"/>
      <c r="F66" s="2"/>
      <c r="G66" s="3"/>
      <c r="H66" s="97">
        <f t="shared" si="0"/>
        <v>0</v>
      </c>
    </row>
    <row r="67" spans="1:12" x14ac:dyDescent="0.25">
      <c r="A67" s="49"/>
      <c r="B67" s="6"/>
      <c r="C67" s="7"/>
      <c r="D67" s="4"/>
      <c r="E67" s="1"/>
      <c r="F67" s="2"/>
      <c r="G67" s="3"/>
      <c r="H67" s="97">
        <f t="shared" si="0"/>
        <v>0</v>
      </c>
    </row>
    <row r="68" spans="1:12" x14ac:dyDescent="0.25">
      <c r="A68" s="49"/>
      <c r="B68" s="6"/>
      <c r="C68" s="7"/>
      <c r="D68" s="5"/>
      <c r="E68" s="1"/>
      <c r="F68" s="2"/>
      <c r="G68" s="3"/>
      <c r="H68" s="97">
        <f t="shared" si="0"/>
        <v>0</v>
      </c>
    </row>
    <row r="69" spans="1:12" x14ac:dyDescent="0.25">
      <c r="A69" s="49"/>
      <c r="B69" s="6"/>
      <c r="C69" s="7"/>
      <c r="D69" s="5"/>
      <c r="E69" s="1"/>
      <c r="F69" s="2"/>
      <c r="G69" s="3"/>
      <c r="H69" s="97">
        <f t="shared" si="0"/>
        <v>0</v>
      </c>
    </row>
    <row r="70" spans="1:12" x14ac:dyDescent="0.25">
      <c r="A70" s="49"/>
      <c r="B70" s="6"/>
      <c r="C70" s="7"/>
      <c r="D70" s="5"/>
      <c r="E70" s="1"/>
      <c r="F70" s="2"/>
      <c r="G70" s="3"/>
      <c r="H70" s="97">
        <f t="shared" si="0"/>
        <v>0</v>
      </c>
    </row>
    <row r="71" spans="1:12" x14ac:dyDescent="0.25">
      <c r="A71" s="49"/>
      <c r="B71" s="52"/>
      <c r="C71" s="52"/>
      <c r="D71" s="52"/>
      <c r="E71" s="53"/>
      <c r="F71" s="54"/>
      <c r="G71" s="147" t="s">
        <v>71</v>
      </c>
      <c r="H71" s="55">
        <f>SUM(H9:H70)</f>
        <v>111554</v>
      </c>
      <c r="I71" s="56"/>
    </row>
    <row r="72" spans="1:12" x14ac:dyDescent="0.25">
      <c r="A72" s="49"/>
    </row>
    <row r="73" spans="1:12" ht="15.75" thickBot="1" x14ac:dyDescent="0.3">
      <c r="A73" s="49"/>
      <c r="B73" s="27"/>
      <c r="C73" s="27"/>
      <c r="D73" s="27"/>
      <c r="E73" s="27"/>
      <c r="F73" s="27"/>
      <c r="G73" s="27"/>
      <c r="H73" s="27"/>
      <c r="I73" s="27"/>
    </row>
    <row r="74" spans="1:12" ht="15.75" thickBot="1" x14ac:dyDescent="0.3">
      <c r="A74" s="91">
        <f>ROUND(H142,0)</f>
        <v>27889</v>
      </c>
      <c r="B74" s="47" t="s">
        <v>72</v>
      </c>
      <c r="C74" s="48"/>
      <c r="D74" s="48"/>
      <c r="E74" s="27"/>
      <c r="F74" s="27"/>
      <c r="G74" s="27"/>
      <c r="H74" s="27"/>
      <c r="I74" s="27"/>
    </row>
    <row r="75" spans="1:12" ht="15.75" thickBot="1" x14ac:dyDescent="0.3">
      <c r="A75" s="246" t="s">
        <v>61</v>
      </c>
      <c r="B75" s="246"/>
      <c r="C75" s="48"/>
      <c r="D75" s="48"/>
      <c r="E75" s="27"/>
      <c r="F75" s="27"/>
      <c r="G75" s="27"/>
      <c r="H75" s="27"/>
      <c r="I75" s="27"/>
    </row>
    <row r="76" spans="1:12" ht="42" customHeight="1" x14ac:dyDescent="0.25">
      <c r="A76" s="240" t="s">
        <v>73</v>
      </c>
      <c r="B76" s="241"/>
      <c r="C76" s="242"/>
      <c r="D76" s="57" t="s">
        <v>74</v>
      </c>
      <c r="E76" s="57" t="s">
        <v>75</v>
      </c>
      <c r="F76" s="57" t="s">
        <v>76</v>
      </c>
      <c r="G76" s="57" t="s">
        <v>76</v>
      </c>
      <c r="L76" s="89"/>
    </row>
    <row r="77" spans="1:12" ht="23.45" customHeight="1" thickBot="1" x14ac:dyDescent="0.3">
      <c r="A77" s="243"/>
      <c r="B77" s="244"/>
      <c r="C77" s="245"/>
      <c r="D77" s="12">
        <v>0.25</v>
      </c>
      <c r="E77" s="58">
        <f>SUM(E132:E141)</f>
        <v>0</v>
      </c>
      <c r="F77" s="58">
        <f>SUM(F132:F141)</f>
        <v>0</v>
      </c>
      <c r="G77" s="58">
        <f>SUM(G132:G141)</f>
        <v>0</v>
      </c>
      <c r="L77" s="89"/>
    </row>
    <row r="78" spans="1:12" x14ac:dyDescent="0.25">
      <c r="A78" s="49"/>
      <c r="B78" s="27"/>
      <c r="C78" s="27"/>
      <c r="D78" s="27"/>
      <c r="E78" s="27"/>
      <c r="F78" s="27"/>
      <c r="G78" s="27"/>
      <c r="H78" s="27"/>
      <c r="I78" s="27"/>
    </row>
    <row r="79" spans="1:12" x14ac:dyDescent="0.25">
      <c r="A79" s="49"/>
      <c r="B79" s="50" t="s">
        <v>62</v>
      </c>
      <c r="C79" s="153" t="s">
        <v>63</v>
      </c>
      <c r="D79" s="101" t="s">
        <v>77</v>
      </c>
      <c r="E79" s="155" t="s">
        <v>78</v>
      </c>
      <c r="F79" s="57" t="str">
        <f>F76</f>
        <v>Other Benefit</v>
      </c>
      <c r="G79" s="57" t="str">
        <f>G76</f>
        <v>Other Benefit</v>
      </c>
      <c r="H79" s="57" t="s">
        <v>68</v>
      </c>
    </row>
    <row r="80" spans="1:12" x14ac:dyDescent="0.25">
      <c r="A80" s="49"/>
      <c r="B80" s="154" t="str">
        <f>B9</f>
        <v>Name</v>
      </c>
      <c r="C80" s="154" t="str">
        <f>C9</f>
        <v xml:space="preserve">LSW </v>
      </c>
      <c r="D80" s="59">
        <f>SUM(H9*$D$77)</f>
        <v>14691.25</v>
      </c>
      <c r="E80" s="8"/>
      <c r="F80" s="8"/>
      <c r="G80" s="8"/>
      <c r="H80" s="96">
        <f>SUM(D80:G80)</f>
        <v>14691.25</v>
      </c>
    </row>
    <row r="81" spans="1:8" x14ac:dyDescent="0.25">
      <c r="A81" s="49"/>
      <c r="B81" s="154" t="str">
        <f t="shared" ref="B81:C96" si="1">B10</f>
        <v>Name</v>
      </c>
      <c r="C81" s="154" t="str">
        <f t="shared" si="1"/>
        <v xml:space="preserve">LSW </v>
      </c>
      <c r="D81" s="59">
        <f t="shared" ref="D81:D141" si="2">SUM(H10*$D$77)</f>
        <v>13197.25</v>
      </c>
      <c r="E81" s="8"/>
      <c r="F81" s="8"/>
      <c r="G81" s="8"/>
      <c r="H81" s="96">
        <f t="shared" ref="H81:H141" si="3">SUM(D81:G81)</f>
        <v>13197.25</v>
      </c>
    </row>
    <row r="82" spans="1:8" x14ac:dyDescent="0.25">
      <c r="A82" s="49"/>
      <c r="B82" s="154">
        <f t="shared" si="1"/>
        <v>0</v>
      </c>
      <c r="C82" s="154">
        <f t="shared" si="1"/>
        <v>0</v>
      </c>
      <c r="D82" s="59">
        <f t="shared" si="2"/>
        <v>0</v>
      </c>
      <c r="E82" s="8"/>
      <c r="F82" s="8"/>
      <c r="G82" s="8"/>
      <c r="H82" s="96">
        <f t="shared" si="3"/>
        <v>0</v>
      </c>
    </row>
    <row r="83" spans="1:8" x14ac:dyDescent="0.25">
      <c r="A83" s="49"/>
      <c r="B83" s="154">
        <f t="shared" si="1"/>
        <v>0</v>
      </c>
      <c r="C83" s="154">
        <f t="shared" si="1"/>
        <v>0</v>
      </c>
      <c r="D83" s="59">
        <f t="shared" si="2"/>
        <v>0</v>
      </c>
      <c r="E83" s="8"/>
      <c r="F83" s="8"/>
      <c r="G83" s="8"/>
      <c r="H83" s="96">
        <f t="shared" si="3"/>
        <v>0</v>
      </c>
    </row>
    <row r="84" spans="1:8" x14ac:dyDescent="0.25">
      <c r="A84" s="49"/>
      <c r="B84" s="154">
        <f t="shared" si="1"/>
        <v>0</v>
      </c>
      <c r="C84" s="154">
        <f t="shared" si="1"/>
        <v>0</v>
      </c>
      <c r="D84" s="59">
        <f t="shared" si="2"/>
        <v>0</v>
      </c>
      <c r="E84" s="8"/>
      <c r="F84" s="8"/>
      <c r="G84" s="8"/>
      <c r="H84" s="96">
        <f t="shared" si="3"/>
        <v>0</v>
      </c>
    </row>
    <row r="85" spans="1:8" x14ac:dyDescent="0.25">
      <c r="A85" s="49"/>
      <c r="B85" s="154">
        <f t="shared" si="1"/>
        <v>0</v>
      </c>
      <c r="C85" s="154">
        <f t="shared" si="1"/>
        <v>0</v>
      </c>
      <c r="D85" s="59">
        <f t="shared" si="2"/>
        <v>0</v>
      </c>
      <c r="E85" s="8"/>
      <c r="F85" s="8"/>
      <c r="G85" s="8"/>
      <c r="H85" s="96">
        <f t="shared" si="3"/>
        <v>0</v>
      </c>
    </row>
    <row r="86" spans="1:8" x14ac:dyDescent="0.25">
      <c r="A86" s="49"/>
      <c r="B86" s="154">
        <f t="shared" si="1"/>
        <v>0</v>
      </c>
      <c r="C86" s="154">
        <f t="shared" si="1"/>
        <v>0</v>
      </c>
      <c r="D86" s="59">
        <f t="shared" si="2"/>
        <v>0</v>
      </c>
      <c r="E86" s="8"/>
      <c r="F86" s="8"/>
      <c r="G86" s="8"/>
      <c r="H86" s="96">
        <f t="shared" si="3"/>
        <v>0</v>
      </c>
    </row>
    <row r="87" spans="1:8" x14ac:dyDescent="0.25">
      <c r="A87" s="49"/>
      <c r="B87" s="154">
        <f t="shared" si="1"/>
        <v>0</v>
      </c>
      <c r="C87" s="154">
        <f t="shared" si="1"/>
        <v>0</v>
      </c>
      <c r="D87" s="59">
        <f t="shared" si="2"/>
        <v>0</v>
      </c>
      <c r="E87" s="8"/>
      <c r="F87" s="8"/>
      <c r="G87" s="8"/>
      <c r="H87" s="96">
        <f t="shared" si="3"/>
        <v>0</v>
      </c>
    </row>
    <row r="88" spans="1:8" x14ac:dyDescent="0.25">
      <c r="A88" s="49"/>
      <c r="B88" s="154">
        <f t="shared" si="1"/>
        <v>0</v>
      </c>
      <c r="C88" s="154">
        <f t="shared" si="1"/>
        <v>0</v>
      </c>
      <c r="D88" s="59">
        <f t="shared" si="2"/>
        <v>0</v>
      </c>
      <c r="E88" s="8"/>
      <c r="F88" s="8"/>
      <c r="G88" s="8"/>
      <c r="H88" s="96">
        <f t="shared" si="3"/>
        <v>0</v>
      </c>
    </row>
    <row r="89" spans="1:8" x14ac:dyDescent="0.25">
      <c r="A89" s="49"/>
      <c r="B89" s="154">
        <f t="shared" si="1"/>
        <v>0</v>
      </c>
      <c r="C89" s="154">
        <f t="shared" si="1"/>
        <v>0</v>
      </c>
      <c r="D89" s="59">
        <f t="shared" si="2"/>
        <v>0</v>
      </c>
      <c r="E89" s="8"/>
      <c r="F89" s="8"/>
      <c r="G89" s="8"/>
      <c r="H89" s="96">
        <f t="shared" si="3"/>
        <v>0</v>
      </c>
    </row>
    <row r="90" spans="1:8" x14ac:dyDescent="0.25">
      <c r="A90" s="49"/>
      <c r="B90" s="154">
        <f t="shared" si="1"/>
        <v>0</v>
      </c>
      <c r="C90" s="154">
        <f t="shared" si="1"/>
        <v>0</v>
      </c>
      <c r="D90" s="59">
        <f t="shared" si="2"/>
        <v>0</v>
      </c>
      <c r="E90" s="8"/>
      <c r="F90" s="8"/>
      <c r="G90" s="8"/>
      <c r="H90" s="96">
        <f t="shared" si="3"/>
        <v>0</v>
      </c>
    </row>
    <row r="91" spans="1:8" x14ac:dyDescent="0.25">
      <c r="A91" s="49"/>
      <c r="B91" s="154">
        <f t="shared" si="1"/>
        <v>0</v>
      </c>
      <c r="C91" s="154">
        <f t="shared" si="1"/>
        <v>0</v>
      </c>
      <c r="D91" s="59">
        <f t="shared" si="2"/>
        <v>0</v>
      </c>
      <c r="E91" s="8"/>
      <c r="F91" s="8"/>
      <c r="G91" s="8"/>
      <c r="H91" s="96">
        <f t="shared" si="3"/>
        <v>0</v>
      </c>
    </row>
    <row r="92" spans="1:8" x14ac:dyDescent="0.25">
      <c r="A92" s="49"/>
      <c r="B92" s="154">
        <f t="shared" si="1"/>
        <v>0</v>
      </c>
      <c r="C92" s="154">
        <f t="shared" si="1"/>
        <v>0</v>
      </c>
      <c r="D92" s="59">
        <f t="shared" si="2"/>
        <v>0</v>
      </c>
      <c r="E92" s="8"/>
      <c r="F92" s="8"/>
      <c r="G92" s="8"/>
      <c r="H92" s="96">
        <f t="shared" si="3"/>
        <v>0</v>
      </c>
    </row>
    <row r="93" spans="1:8" x14ac:dyDescent="0.25">
      <c r="A93" s="49"/>
      <c r="B93" s="154">
        <f t="shared" si="1"/>
        <v>0</v>
      </c>
      <c r="C93" s="154">
        <f t="shared" si="1"/>
        <v>0</v>
      </c>
      <c r="D93" s="59">
        <f t="shared" si="2"/>
        <v>0</v>
      </c>
      <c r="E93" s="8"/>
      <c r="F93" s="8"/>
      <c r="G93" s="8"/>
      <c r="H93" s="96">
        <f t="shared" si="3"/>
        <v>0</v>
      </c>
    </row>
    <row r="94" spans="1:8" x14ac:dyDescent="0.25">
      <c r="A94" s="49"/>
      <c r="B94" s="154">
        <f t="shared" si="1"/>
        <v>0</v>
      </c>
      <c r="C94" s="154">
        <f t="shared" si="1"/>
        <v>0</v>
      </c>
      <c r="D94" s="59">
        <f t="shared" si="2"/>
        <v>0</v>
      </c>
      <c r="E94" s="8"/>
      <c r="F94" s="8"/>
      <c r="G94" s="8"/>
      <c r="H94" s="96">
        <f t="shared" si="3"/>
        <v>0</v>
      </c>
    </row>
    <row r="95" spans="1:8" x14ac:dyDescent="0.25">
      <c r="A95" s="49"/>
      <c r="B95" s="154">
        <f t="shared" si="1"/>
        <v>0</v>
      </c>
      <c r="C95" s="154">
        <f t="shared" si="1"/>
        <v>0</v>
      </c>
      <c r="D95" s="59">
        <f t="shared" si="2"/>
        <v>0</v>
      </c>
      <c r="E95" s="8"/>
      <c r="F95" s="8"/>
      <c r="G95" s="8"/>
      <c r="H95" s="96">
        <f t="shared" si="3"/>
        <v>0</v>
      </c>
    </row>
    <row r="96" spans="1:8" x14ac:dyDescent="0.25">
      <c r="A96" s="49"/>
      <c r="B96" s="154">
        <f t="shared" si="1"/>
        <v>0</v>
      </c>
      <c r="C96" s="154">
        <f t="shared" si="1"/>
        <v>0</v>
      </c>
      <c r="D96" s="59">
        <f t="shared" si="2"/>
        <v>0</v>
      </c>
      <c r="E96" s="8"/>
      <c r="F96" s="8"/>
      <c r="G96" s="8"/>
      <c r="H96" s="96">
        <f t="shared" si="3"/>
        <v>0</v>
      </c>
    </row>
    <row r="97" spans="1:8" x14ac:dyDescent="0.25">
      <c r="A97" s="49"/>
      <c r="B97" s="154">
        <f t="shared" ref="B97:C112" si="4">B26</f>
        <v>0</v>
      </c>
      <c r="C97" s="154">
        <f t="shared" si="4"/>
        <v>0</v>
      </c>
      <c r="D97" s="59">
        <f t="shared" si="2"/>
        <v>0</v>
      </c>
      <c r="E97" s="8"/>
      <c r="F97" s="8"/>
      <c r="G97" s="8"/>
      <c r="H97" s="96">
        <f t="shared" si="3"/>
        <v>0</v>
      </c>
    </row>
    <row r="98" spans="1:8" x14ac:dyDescent="0.25">
      <c r="A98" s="49"/>
      <c r="B98" s="154">
        <f t="shared" si="4"/>
        <v>0</v>
      </c>
      <c r="C98" s="154">
        <f t="shared" si="4"/>
        <v>0</v>
      </c>
      <c r="D98" s="59">
        <f t="shared" si="2"/>
        <v>0</v>
      </c>
      <c r="E98" s="8"/>
      <c r="F98" s="8"/>
      <c r="G98" s="8"/>
      <c r="H98" s="96">
        <f t="shared" si="3"/>
        <v>0</v>
      </c>
    </row>
    <row r="99" spans="1:8" x14ac:dyDescent="0.25">
      <c r="A99" s="49"/>
      <c r="B99" s="154">
        <f t="shared" si="4"/>
        <v>0</v>
      </c>
      <c r="C99" s="154">
        <f t="shared" si="4"/>
        <v>0</v>
      </c>
      <c r="D99" s="59">
        <f t="shared" si="2"/>
        <v>0</v>
      </c>
      <c r="E99" s="8"/>
      <c r="F99" s="8"/>
      <c r="G99" s="8"/>
      <c r="H99" s="96">
        <f t="shared" si="3"/>
        <v>0</v>
      </c>
    </row>
    <row r="100" spans="1:8" x14ac:dyDescent="0.25">
      <c r="A100" s="49"/>
      <c r="B100" s="154">
        <f t="shared" si="4"/>
        <v>0</v>
      </c>
      <c r="C100" s="154">
        <f t="shared" si="4"/>
        <v>0</v>
      </c>
      <c r="D100" s="59">
        <f t="shared" si="2"/>
        <v>0</v>
      </c>
      <c r="E100" s="8"/>
      <c r="F100" s="8"/>
      <c r="G100" s="8"/>
      <c r="H100" s="96">
        <f t="shared" si="3"/>
        <v>0</v>
      </c>
    </row>
    <row r="101" spans="1:8" x14ac:dyDescent="0.25">
      <c r="A101" s="49"/>
      <c r="B101" s="154">
        <f t="shared" si="4"/>
        <v>0</v>
      </c>
      <c r="C101" s="154">
        <f t="shared" si="4"/>
        <v>0</v>
      </c>
      <c r="D101" s="59">
        <f t="shared" si="2"/>
        <v>0</v>
      </c>
      <c r="E101" s="8"/>
      <c r="F101" s="8"/>
      <c r="G101" s="8"/>
      <c r="H101" s="96">
        <f t="shared" si="3"/>
        <v>0</v>
      </c>
    </row>
    <row r="102" spans="1:8" x14ac:dyDescent="0.25">
      <c r="A102" s="49"/>
      <c r="B102" s="154">
        <f t="shared" si="4"/>
        <v>0</v>
      </c>
      <c r="C102" s="154">
        <f t="shared" si="4"/>
        <v>0</v>
      </c>
      <c r="D102" s="59">
        <f t="shared" si="2"/>
        <v>0</v>
      </c>
      <c r="E102" s="8"/>
      <c r="F102" s="8"/>
      <c r="G102" s="8"/>
      <c r="H102" s="96">
        <f t="shared" si="3"/>
        <v>0</v>
      </c>
    </row>
    <row r="103" spans="1:8" x14ac:dyDescent="0.25">
      <c r="A103" s="49"/>
      <c r="B103" s="154">
        <f t="shared" si="4"/>
        <v>0</v>
      </c>
      <c r="C103" s="154">
        <f t="shared" si="4"/>
        <v>0</v>
      </c>
      <c r="D103" s="59">
        <f t="shared" si="2"/>
        <v>0</v>
      </c>
      <c r="E103" s="8"/>
      <c r="F103" s="8"/>
      <c r="G103" s="8"/>
      <c r="H103" s="96">
        <f t="shared" si="3"/>
        <v>0</v>
      </c>
    </row>
    <row r="104" spans="1:8" x14ac:dyDescent="0.25">
      <c r="A104" s="49"/>
      <c r="B104" s="154">
        <f t="shared" si="4"/>
        <v>0</v>
      </c>
      <c r="C104" s="154">
        <f t="shared" si="4"/>
        <v>0</v>
      </c>
      <c r="D104" s="59">
        <f t="shared" si="2"/>
        <v>0</v>
      </c>
      <c r="E104" s="8"/>
      <c r="F104" s="8"/>
      <c r="G104" s="8"/>
      <c r="H104" s="96">
        <f t="shared" si="3"/>
        <v>0</v>
      </c>
    </row>
    <row r="105" spans="1:8" x14ac:dyDescent="0.25">
      <c r="A105" s="49"/>
      <c r="B105" s="154">
        <f t="shared" si="4"/>
        <v>0</v>
      </c>
      <c r="C105" s="154">
        <f t="shared" si="4"/>
        <v>0</v>
      </c>
      <c r="D105" s="59">
        <f t="shared" si="2"/>
        <v>0</v>
      </c>
      <c r="E105" s="8"/>
      <c r="F105" s="8"/>
      <c r="G105" s="8"/>
      <c r="H105" s="96">
        <f t="shared" si="3"/>
        <v>0</v>
      </c>
    </row>
    <row r="106" spans="1:8" x14ac:dyDescent="0.25">
      <c r="A106" s="49"/>
      <c r="B106" s="154">
        <f t="shared" si="4"/>
        <v>0</v>
      </c>
      <c r="C106" s="154">
        <f t="shared" si="4"/>
        <v>0</v>
      </c>
      <c r="D106" s="59">
        <f t="shared" si="2"/>
        <v>0</v>
      </c>
      <c r="E106" s="8"/>
      <c r="F106" s="8"/>
      <c r="G106" s="8"/>
      <c r="H106" s="96">
        <f t="shared" si="3"/>
        <v>0</v>
      </c>
    </row>
    <row r="107" spans="1:8" x14ac:dyDescent="0.25">
      <c r="A107" s="49"/>
      <c r="B107" s="154">
        <f t="shared" si="4"/>
        <v>0</v>
      </c>
      <c r="C107" s="154">
        <f t="shared" si="4"/>
        <v>0</v>
      </c>
      <c r="D107" s="59">
        <f t="shared" si="2"/>
        <v>0</v>
      </c>
      <c r="E107" s="8"/>
      <c r="F107" s="8"/>
      <c r="G107" s="8"/>
      <c r="H107" s="96">
        <f t="shared" si="3"/>
        <v>0</v>
      </c>
    </row>
    <row r="108" spans="1:8" x14ac:dyDescent="0.25">
      <c r="A108" s="49"/>
      <c r="B108" s="154">
        <f t="shared" si="4"/>
        <v>0</v>
      </c>
      <c r="C108" s="154">
        <f t="shared" si="4"/>
        <v>0</v>
      </c>
      <c r="D108" s="59">
        <f t="shared" si="2"/>
        <v>0</v>
      </c>
      <c r="E108" s="8"/>
      <c r="F108" s="8"/>
      <c r="G108" s="8"/>
      <c r="H108" s="96">
        <f t="shared" si="3"/>
        <v>0</v>
      </c>
    </row>
    <row r="109" spans="1:8" x14ac:dyDescent="0.25">
      <c r="A109" s="49"/>
      <c r="B109" s="154">
        <f t="shared" si="4"/>
        <v>0</v>
      </c>
      <c r="C109" s="154">
        <f t="shared" si="4"/>
        <v>0</v>
      </c>
      <c r="D109" s="59">
        <f t="shared" si="2"/>
        <v>0</v>
      </c>
      <c r="E109" s="8"/>
      <c r="F109" s="8"/>
      <c r="G109" s="8"/>
      <c r="H109" s="96">
        <f t="shared" si="3"/>
        <v>0</v>
      </c>
    </row>
    <row r="110" spans="1:8" x14ac:dyDescent="0.25">
      <c r="A110" s="49"/>
      <c r="B110" s="154">
        <f t="shared" si="4"/>
        <v>0</v>
      </c>
      <c r="C110" s="154">
        <f t="shared" si="4"/>
        <v>0</v>
      </c>
      <c r="D110" s="59">
        <f t="shared" si="2"/>
        <v>0</v>
      </c>
      <c r="E110" s="8"/>
      <c r="F110" s="8"/>
      <c r="G110" s="8"/>
      <c r="H110" s="96">
        <f t="shared" si="3"/>
        <v>0</v>
      </c>
    </row>
    <row r="111" spans="1:8" x14ac:dyDescent="0.25">
      <c r="A111" s="49"/>
      <c r="B111" s="154">
        <f t="shared" si="4"/>
        <v>0</v>
      </c>
      <c r="C111" s="154">
        <f t="shared" si="4"/>
        <v>0</v>
      </c>
      <c r="D111" s="59">
        <f t="shared" si="2"/>
        <v>0</v>
      </c>
      <c r="E111" s="8"/>
      <c r="F111" s="8"/>
      <c r="G111" s="8"/>
      <c r="H111" s="96">
        <f t="shared" si="3"/>
        <v>0</v>
      </c>
    </row>
    <row r="112" spans="1:8" x14ac:dyDescent="0.25">
      <c r="A112" s="49"/>
      <c r="B112" s="154">
        <f t="shared" si="4"/>
        <v>0</v>
      </c>
      <c r="C112" s="154">
        <f t="shared" si="4"/>
        <v>0</v>
      </c>
      <c r="D112" s="59">
        <f t="shared" si="2"/>
        <v>0</v>
      </c>
      <c r="E112" s="8"/>
      <c r="F112" s="8"/>
      <c r="G112" s="8"/>
      <c r="H112" s="96">
        <f t="shared" si="3"/>
        <v>0</v>
      </c>
    </row>
    <row r="113" spans="1:8" x14ac:dyDescent="0.25">
      <c r="A113" s="49"/>
      <c r="B113" s="154">
        <f t="shared" ref="B113:C128" si="5">B42</f>
        <v>0</v>
      </c>
      <c r="C113" s="154">
        <f t="shared" si="5"/>
        <v>0</v>
      </c>
      <c r="D113" s="59">
        <f t="shared" si="2"/>
        <v>0</v>
      </c>
      <c r="E113" s="8"/>
      <c r="F113" s="8"/>
      <c r="G113" s="8"/>
      <c r="H113" s="96">
        <f t="shared" si="3"/>
        <v>0</v>
      </c>
    </row>
    <row r="114" spans="1:8" x14ac:dyDescent="0.25">
      <c r="A114" s="49"/>
      <c r="B114" s="154">
        <f t="shared" si="5"/>
        <v>0</v>
      </c>
      <c r="C114" s="154">
        <f t="shared" si="5"/>
        <v>0</v>
      </c>
      <c r="D114" s="59">
        <f t="shared" si="2"/>
        <v>0</v>
      </c>
      <c r="E114" s="8"/>
      <c r="F114" s="8"/>
      <c r="G114" s="8"/>
      <c r="H114" s="96">
        <f t="shared" si="3"/>
        <v>0</v>
      </c>
    </row>
    <row r="115" spans="1:8" x14ac:dyDescent="0.25">
      <c r="A115" s="49"/>
      <c r="B115" s="154">
        <f t="shared" si="5"/>
        <v>0</v>
      </c>
      <c r="C115" s="154">
        <f t="shared" si="5"/>
        <v>0</v>
      </c>
      <c r="D115" s="59">
        <f t="shared" si="2"/>
        <v>0</v>
      </c>
      <c r="E115" s="8"/>
      <c r="F115" s="8"/>
      <c r="G115" s="8"/>
      <c r="H115" s="96">
        <f t="shared" si="3"/>
        <v>0</v>
      </c>
    </row>
    <row r="116" spans="1:8" x14ac:dyDescent="0.25">
      <c r="A116" s="49"/>
      <c r="B116" s="154">
        <f t="shared" si="5"/>
        <v>0</v>
      </c>
      <c r="C116" s="154">
        <f t="shared" si="5"/>
        <v>0</v>
      </c>
      <c r="D116" s="59">
        <f t="shared" si="2"/>
        <v>0</v>
      </c>
      <c r="E116" s="8"/>
      <c r="F116" s="8"/>
      <c r="G116" s="8"/>
      <c r="H116" s="96">
        <f t="shared" si="3"/>
        <v>0</v>
      </c>
    </row>
    <row r="117" spans="1:8" x14ac:dyDescent="0.25">
      <c r="A117" s="49"/>
      <c r="B117" s="154">
        <f t="shared" si="5"/>
        <v>0</v>
      </c>
      <c r="C117" s="154">
        <f t="shared" si="5"/>
        <v>0</v>
      </c>
      <c r="D117" s="59">
        <f t="shared" si="2"/>
        <v>0</v>
      </c>
      <c r="E117" s="8"/>
      <c r="F117" s="8"/>
      <c r="G117" s="8"/>
      <c r="H117" s="96">
        <f t="shared" si="3"/>
        <v>0</v>
      </c>
    </row>
    <row r="118" spans="1:8" x14ac:dyDescent="0.25">
      <c r="A118" s="49"/>
      <c r="B118" s="154">
        <f t="shared" si="5"/>
        <v>0</v>
      </c>
      <c r="C118" s="154">
        <f t="shared" si="5"/>
        <v>0</v>
      </c>
      <c r="D118" s="59">
        <f t="shared" si="2"/>
        <v>0</v>
      </c>
      <c r="E118" s="8"/>
      <c r="F118" s="8"/>
      <c r="G118" s="8"/>
      <c r="H118" s="96">
        <f t="shared" si="3"/>
        <v>0</v>
      </c>
    </row>
    <row r="119" spans="1:8" x14ac:dyDescent="0.25">
      <c r="A119" s="49"/>
      <c r="B119" s="154">
        <f t="shared" si="5"/>
        <v>0</v>
      </c>
      <c r="C119" s="154">
        <f t="shared" si="5"/>
        <v>0</v>
      </c>
      <c r="D119" s="59">
        <f t="shared" si="2"/>
        <v>0</v>
      </c>
      <c r="E119" s="8"/>
      <c r="F119" s="8"/>
      <c r="G119" s="8"/>
      <c r="H119" s="96">
        <f t="shared" si="3"/>
        <v>0</v>
      </c>
    </row>
    <row r="120" spans="1:8" x14ac:dyDescent="0.25">
      <c r="A120" s="49"/>
      <c r="B120" s="154">
        <f t="shared" si="5"/>
        <v>0</v>
      </c>
      <c r="C120" s="154">
        <f t="shared" si="5"/>
        <v>0</v>
      </c>
      <c r="D120" s="59">
        <f t="shared" si="2"/>
        <v>0</v>
      </c>
      <c r="E120" s="8"/>
      <c r="F120" s="8"/>
      <c r="G120" s="8"/>
      <c r="H120" s="96">
        <f t="shared" si="3"/>
        <v>0</v>
      </c>
    </row>
    <row r="121" spans="1:8" x14ac:dyDescent="0.25">
      <c r="A121" s="49"/>
      <c r="B121" s="154">
        <f t="shared" si="5"/>
        <v>0</v>
      </c>
      <c r="C121" s="154">
        <f t="shared" si="5"/>
        <v>0</v>
      </c>
      <c r="D121" s="59">
        <f t="shared" si="2"/>
        <v>0</v>
      </c>
      <c r="E121" s="8"/>
      <c r="F121" s="8"/>
      <c r="G121" s="8"/>
      <c r="H121" s="96">
        <f t="shared" si="3"/>
        <v>0</v>
      </c>
    </row>
    <row r="122" spans="1:8" x14ac:dyDescent="0.25">
      <c r="A122" s="49"/>
      <c r="B122" s="154">
        <f t="shared" si="5"/>
        <v>0</v>
      </c>
      <c r="C122" s="154">
        <f t="shared" si="5"/>
        <v>0</v>
      </c>
      <c r="D122" s="59">
        <f t="shared" si="2"/>
        <v>0</v>
      </c>
      <c r="E122" s="8"/>
      <c r="F122" s="8"/>
      <c r="G122" s="8"/>
      <c r="H122" s="96">
        <f t="shared" si="3"/>
        <v>0</v>
      </c>
    </row>
    <row r="123" spans="1:8" x14ac:dyDescent="0.25">
      <c r="A123" s="49"/>
      <c r="B123" s="154">
        <f t="shared" si="5"/>
        <v>0</v>
      </c>
      <c r="C123" s="154">
        <f t="shared" si="5"/>
        <v>0</v>
      </c>
      <c r="D123" s="59">
        <f t="shared" si="2"/>
        <v>0</v>
      </c>
      <c r="E123" s="8"/>
      <c r="F123" s="8"/>
      <c r="G123" s="8"/>
      <c r="H123" s="96">
        <f t="shared" si="3"/>
        <v>0</v>
      </c>
    </row>
    <row r="124" spans="1:8" x14ac:dyDescent="0.25">
      <c r="A124" s="49"/>
      <c r="B124" s="154">
        <f t="shared" si="5"/>
        <v>0</v>
      </c>
      <c r="C124" s="154">
        <f t="shared" si="5"/>
        <v>0</v>
      </c>
      <c r="D124" s="59">
        <f t="shared" si="2"/>
        <v>0</v>
      </c>
      <c r="E124" s="8"/>
      <c r="F124" s="8"/>
      <c r="G124" s="8"/>
      <c r="H124" s="96">
        <f t="shared" si="3"/>
        <v>0</v>
      </c>
    </row>
    <row r="125" spans="1:8" x14ac:dyDescent="0.25">
      <c r="A125" s="49"/>
      <c r="B125" s="154">
        <f t="shared" si="5"/>
        <v>0</v>
      </c>
      <c r="C125" s="154">
        <f t="shared" si="5"/>
        <v>0</v>
      </c>
      <c r="D125" s="59">
        <f t="shared" si="2"/>
        <v>0</v>
      </c>
      <c r="E125" s="8"/>
      <c r="F125" s="8"/>
      <c r="G125" s="8"/>
      <c r="H125" s="96">
        <f t="shared" si="3"/>
        <v>0</v>
      </c>
    </row>
    <row r="126" spans="1:8" x14ac:dyDescent="0.25">
      <c r="A126" s="49"/>
      <c r="B126" s="154">
        <f t="shared" si="5"/>
        <v>0</v>
      </c>
      <c r="C126" s="154">
        <f t="shared" si="5"/>
        <v>0</v>
      </c>
      <c r="D126" s="59">
        <f t="shared" si="2"/>
        <v>0</v>
      </c>
      <c r="E126" s="8"/>
      <c r="F126" s="8"/>
      <c r="G126" s="8"/>
      <c r="H126" s="96">
        <f t="shared" si="3"/>
        <v>0</v>
      </c>
    </row>
    <row r="127" spans="1:8" x14ac:dyDescent="0.25">
      <c r="A127" s="49"/>
      <c r="B127" s="154">
        <f t="shared" si="5"/>
        <v>0</v>
      </c>
      <c r="C127" s="154">
        <f t="shared" si="5"/>
        <v>0</v>
      </c>
      <c r="D127" s="59">
        <f t="shared" si="2"/>
        <v>0</v>
      </c>
      <c r="E127" s="8"/>
      <c r="F127" s="8"/>
      <c r="G127" s="8"/>
      <c r="H127" s="96">
        <f t="shared" si="3"/>
        <v>0</v>
      </c>
    </row>
    <row r="128" spans="1:8" x14ac:dyDescent="0.25">
      <c r="A128" s="49"/>
      <c r="B128" s="154">
        <f t="shared" si="5"/>
        <v>0</v>
      </c>
      <c r="C128" s="154">
        <f t="shared" si="5"/>
        <v>0</v>
      </c>
      <c r="D128" s="59">
        <f t="shared" si="2"/>
        <v>0</v>
      </c>
      <c r="E128" s="8"/>
      <c r="F128" s="8"/>
      <c r="G128" s="8"/>
      <c r="H128" s="96">
        <f t="shared" si="3"/>
        <v>0</v>
      </c>
    </row>
    <row r="129" spans="1:9" x14ac:dyDescent="0.25">
      <c r="A129" s="49"/>
      <c r="B129" s="154">
        <f t="shared" ref="B129:C141" si="6">B58</f>
        <v>0</v>
      </c>
      <c r="C129" s="154">
        <f t="shared" si="6"/>
        <v>0</v>
      </c>
      <c r="D129" s="59">
        <f t="shared" si="2"/>
        <v>0</v>
      </c>
      <c r="E129" s="8"/>
      <c r="F129" s="8"/>
      <c r="G129" s="8"/>
      <c r="H129" s="96">
        <f t="shared" si="3"/>
        <v>0</v>
      </c>
    </row>
    <row r="130" spans="1:9" x14ac:dyDescent="0.25">
      <c r="A130" s="49"/>
      <c r="B130" s="154">
        <f t="shared" si="6"/>
        <v>0</v>
      </c>
      <c r="C130" s="154">
        <f t="shared" si="6"/>
        <v>0</v>
      </c>
      <c r="D130" s="59">
        <f t="shared" si="2"/>
        <v>0</v>
      </c>
      <c r="E130" s="8"/>
      <c r="F130" s="8"/>
      <c r="G130" s="8"/>
      <c r="H130" s="96">
        <f t="shared" si="3"/>
        <v>0</v>
      </c>
    </row>
    <row r="131" spans="1:9" x14ac:dyDescent="0.25">
      <c r="A131" s="49"/>
      <c r="B131" s="154">
        <f t="shared" si="6"/>
        <v>0</v>
      </c>
      <c r="C131" s="154">
        <f t="shared" si="6"/>
        <v>0</v>
      </c>
      <c r="D131" s="59">
        <f t="shared" si="2"/>
        <v>0</v>
      </c>
      <c r="E131" s="8"/>
      <c r="F131" s="8"/>
      <c r="G131" s="8"/>
      <c r="H131" s="96">
        <f t="shared" si="3"/>
        <v>0</v>
      </c>
    </row>
    <row r="132" spans="1:9" x14ac:dyDescent="0.25">
      <c r="A132" s="49"/>
      <c r="B132" s="154">
        <f t="shared" si="6"/>
        <v>0</v>
      </c>
      <c r="C132" s="154">
        <f t="shared" si="6"/>
        <v>0</v>
      </c>
      <c r="D132" s="59">
        <f t="shared" si="2"/>
        <v>0</v>
      </c>
      <c r="E132" s="8"/>
      <c r="F132" s="8"/>
      <c r="G132" s="8"/>
      <c r="H132" s="96">
        <f t="shared" si="3"/>
        <v>0</v>
      </c>
    </row>
    <row r="133" spans="1:9" x14ac:dyDescent="0.25">
      <c r="A133" s="49"/>
      <c r="B133" s="154">
        <f t="shared" si="6"/>
        <v>0</v>
      </c>
      <c r="C133" s="154">
        <f t="shared" si="6"/>
        <v>0</v>
      </c>
      <c r="D133" s="59">
        <f t="shared" si="2"/>
        <v>0</v>
      </c>
      <c r="E133" s="8"/>
      <c r="F133" s="8"/>
      <c r="G133" s="8"/>
      <c r="H133" s="96">
        <f t="shared" si="3"/>
        <v>0</v>
      </c>
    </row>
    <row r="134" spans="1:9" x14ac:dyDescent="0.25">
      <c r="A134" s="49"/>
      <c r="B134" s="154">
        <f t="shared" si="6"/>
        <v>0</v>
      </c>
      <c r="C134" s="154">
        <f t="shared" si="6"/>
        <v>0</v>
      </c>
      <c r="D134" s="59">
        <f t="shared" si="2"/>
        <v>0</v>
      </c>
      <c r="E134" s="8"/>
      <c r="F134" s="8"/>
      <c r="G134" s="8"/>
      <c r="H134" s="96">
        <f t="shared" si="3"/>
        <v>0</v>
      </c>
    </row>
    <row r="135" spans="1:9" x14ac:dyDescent="0.25">
      <c r="A135" s="49"/>
      <c r="B135" s="154">
        <f t="shared" si="6"/>
        <v>0</v>
      </c>
      <c r="C135" s="154">
        <f t="shared" si="6"/>
        <v>0</v>
      </c>
      <c r="D135" s="59">
        <f t="shared" si="2"/>
        <v>0</v>
      </c>
      <c r="E135" s="8"/>
      <c r="F135" s="8"/>
      <c r="G135" s="8"/>
      <c r="H135" s="96">
        <f t="shared" si="3"/>
        <v>0</v>
      </c>
    </row>
    <row r="136" spans="1:9" x14ac:dyDescent="0.25">
      <c r="A136" s="49"/>
      <c r="B136" s="154">
        <f t="shared" si="6"/>
        <v>0</v>
      </c>
      <c r="C136" s="154">
        <f t="shared" si="6"/>
        <v>0</v>
      </c>
      <c r="D136" s="59">
        <f t="shared" si="2"/>
        <v>0</v>
      </c>
      <c r="E136" s="8"/>
      <c r="F136" s="8"/>
      <c r="G136" s="8"/>
      <c r="H136" s="96">
        <f t="shared" si="3"/>
        <v>0</v>
      </c>
    </row>
    <row r="137" spans="1:9" x14ac:dyDescent="0.25">
      <c r="A137" s="49"/>
      <c r="B137" s="154">
        <f t="shared" si="6"/>
        <v>0</v>
      </c>
      <c r="C137" s="154">
        <f t="shared" si="6"/>
        <v>0</v>
      </c>
      <c r="D137" s="59">
        <f t="shared" si="2"/>
        <v>0</v>
      </c>
      <c r="E137" s="8"/>
      <c r="F137" s="8"/>
      <c r="G137" s="8"/>
      <c r="H137" s="96">
        <f t="shared" si="3"/>
        <v>0</v>
      </c>
    </row>
    <row r="138" spans="1:9" x14ac:dyDescent="0.25">
      <c r="A138" s="49"/>
      <c r="B138" s="154">
        <f t="shared" si="6"/>
        <v>0</v>
      </c>
      <c r="C138" s="154">
        <f t="shared" si="6"/>
        <v>0</v>
      </c>
      <c r="D138" s="59">
        <f t="shared" si="2"/>
        <v>0</v>
      </c>
      <c r="E138" s="8"/>
      <c r="F138" s="8"/>
      <c r="G138" s="8"/>
      <c r="H138" s="96">
        <f t="shared" si="3"/>
        <v>0</v>
      </c>
    </row>
    <row r="139" spans="1:9" x14ac:dyDescent="0.25">
      <c r="A139" s="49"/>
      <c r="B139" s="154">
        <f t="shared" si="6"/>
        <v>0</v>
      </c>
      <c r="C139" s="154">
        <f t="shared" si="6"/>
        <v>0</v>
      </c>
      <c r="D139" s="59">
        <f t="shared" si="2"/>
        <v>0</v>
      </c>
      <c r="E139" s="8"/>
      <c r="F139" s="8"/>
      <c r="G139" s="8"/>
      <c r="H139" s="96">
        <f t="shared" si="3"/>
        <v>0</v>
      </c>
    </row>
    <row r="140" spans="1:9" x14ac:dyDescent="0.25">
      <c r="A140" s="49"/>
      <c r="B140" s="154">
        <f t="shared" si="6"/>
        <v>0</v>
      </c>
      <c r="C140" s="154">
        <f t="shared" si="6"/>
        <v>0</v>
      </c>
      <c r="D140" s="59">
        <f t="shared" si="2"/>
        <v>0</v>
      </c>
      <c r="E140" s="8"/>
      <c r="F140" s="8"/>
      <c r="G140" s="8"/>
      <c r="H140" s="96">
        <f t="shared" si="3"/>
        <v>0</v>
      </c>
    </row>
    <row r="141" spans="1:9" x14ac:dyDescent="0.25">
      <c r="A141" s="49"/>
      <c r="B141" s="154">
        <f t="shared" si="6"/>
        <v>0</v>
      </c>
      <c r="C141" s="154">
        <f t="shared" si="6"/>
        <v>0</v>
      </c>
      <c r="D141" s="59">
        <f t="shared" si="2"/>
        <v>0</v>
      </c>
      <c r="E141" s="8"/>
      <c r="F141" s="8"/>
      <c r="G141" s="8"/>
      <c r="H141" s="96">
        <f t="shared" si="3"/>
        <v>0</v>
      </c>
    </row>
    <row r="142" spans="1:9" x14ac:dyDescent="0.25">
      <c r="A142" s="49"/>
      <c r="B142" s="27"/>
      <c r="C142" s="27"/>
      <c r="D142" s="27"/>
      <c r="E142" s="27"/>
      <c r="F142" s="60"/>
      <c r="G142" s="147" t="s">
        <v>71</v>
      </c>
      <c r="H142" s="86">
        <f>SUM(H80:H141)</f>
        <v>27888.5</v>
      </c>
    </row>
    <row r="143" spans="1:9" x14ac:dyDescent="0.25">
      <c r="A143" s="49"/>
      <c r="B143" s="27"/>
      <c r="C143" s="27"/>
      <c r="D143" s="27"/>
      <c r="E143" s="27"/>
      <c r="F143" s="27"/>
      <c r="G143" s="60"/>
      <c r="H143" s="27"/>
      <c r="I143" s="60"/>
    </row>
    <row r="144" spans="1:9" x14ac:dyDescent="0.25">
      <c r="A144" s="49"/>
      <c r="B144" s="27"/>
      <c r="C144" s="27"/>
      <c r="D144" s="27"/>
      <c r="E144" s="27"/>
      <c r="F144" s="27"/>
      <c r="G144" s="27"/>
      <c r="H144" s="27"/>
      <c r="I144" s="27"/>
    </row>
    <row r="145" spans="1:9" x14ac:dyDescent="0.25">
      <c r="A145" s="92">
        <f>ROUND(E154,0)</f>
        <v>7500</v>
      </c>
      <c r="B145" s="237" t="s">
        <v>79</v>
      </c>
      <c r="C145" s="237"/>
      <c r="D145" s="61"/>
      <c r="E145" s="27"/>
      <c r="F145" s="27"/>
      <c r="G145" s="27"/>
      <c r="H145" s="27"/>
      <c r="I145" s="27"/>
    </row>
    <row r="146" spans="1:9" x14ac:dyDescent="0.25">
      <c r="A146" s="238" t="s">
        <v>61</v>
      </c>
      <c r="B146" s="238"/>
      <c r="C146" s="62"/>
      <c r="D146" s="62"/>
      <c r="E146" s="62"/>
      <c r="F146" s="62"/>
      <c r="G146" s="62"/>
      <c r="H146" s="62"/>
      <c r="I146" s="62"/>
    </row>
    <row r="147" spans="1:9" x14ac:dyDescent="0.25">
      <c r="A147" s="49"/>
      <c r="B147" s="235" t="s">
        <v>80</v>
      </c>
      <c r="C147" s="235"/>
      <c r="D147" s="50" t="s">
        <v>63</v>
      </c>
      <c r="E147" s="153" t="s">
        <v>81</v>
      </c>
    </row>
    <row r="148" spans="1:9" x14ac:dyDescent="0.25">
      <c r="A148" s="49"/>
      <c r="B148" s="236" t="str">
        <f>C157</f>
        <v>Organization Name - Staff Name</v>
      </c>
      <c r="C148" s="236"/>
      <c r="D148" s="63" t="str">
        <f>C158</f>
        <v xml:space="preserve">Director of Healthcare Systems </v>
      </c>
      <c r="E148" s="99">
        <f>H161</f>
        <v>7500</v>
      </c>
    </row>
    <row r="149" spans="1:9" x14ac:dyDescent="0.25">
      <c r="A149" s="49"/>
      <c r="B149" s="236">
        <f>C164</f>
        <v>0</v>
      </c>
      <c r="C149" s="236"/>
      <c r="D149" s="148">
        <f>C165</f>
        <v>0</v>
      </c>
      <c r="E149" s="99">
        <f>H168</f>
        <v>0</v>
      </c>
    </row>
    <row r="150" spans="1:9" x14ac:dyDescent="0.25">
      <c r="A150" s="49"/>
      <c r="B150" s="176">
        <f>C171</f>
        <v>0</v>
      </c>
      <c r="C150" s="177"/>
      <c r="D150" s="148">
        <f>C172</f>
        <v>0</v>
      </c>
      <c r="E150" s="99">
        <f>H175</f>
        <v>0</v>
      </c>
    </row>
    <row r="151" spans="1:9" x14ac:dyDescent="0.25">
      <c r="A151" s="49"/>
      <c r="B151" s="176">
        <f>C177</f>
        <v>0</v>
      </c>
      <c r="C151" s="177"/>
      <c r="D151" s="148">
        <f>C178</f>
        <v>0</v>
      </c>
      <c r="E151" s="99">
        <f>H181</f>
        <v>0</v>
      </c>
    </row>
    <row r="152" spans="1:9" x14ac:dyDescent="0.25">
      <c r="A152" s="49"/>
      <c r="B152" s="176">
        <f>C183</f>
        <v>0</v>
      </c>
      <c r="C152" s="177"/>
      <c r="D152" s="148">
        <f>C184</f>
        <v>0</v>
      </c>
      <c r="E152" s="99">
        <f>H187</f>
        <v>0</v>
      </c>
    </row>
    <row r="153" spans="1:9" x14ac:dyDescent="0.25">
      <c r="A153" s="49"/>
      <c r="B153" s="236">
        <f>C189</f>
        <v>0</v>
      </c>
      <c r="C153" s="236"/>
      <c r="D153" s="148">
        <f>C190</f>
        <v>0</v>
      </c>
      <c r="E153" s="99">
        <f>H193</f>
        <v>0</v>
      </c>
    </row>
    <row r="154" spans="1:9" x14ac:dyDescent="0.25">
      <c r="A154" s="49"/>
      <c r="B154" s="27"/>
      <c r="C154" s="64"/>
      <c r="D154" s="147" t="s">
        <v>82</v>
      </c>
      <c r="E154" s="100">
        <f>SUM(E148:E153)</f>
        <v>7500</v>
      </c>
      <c r="F154" s="34"/>
    </row>
    <row r="155" spans="1:9" x14ac:dyDescent="0.25">
      <c r="A155" s="49"/>
      <c r="B155" s="27"/>
      <c r="C155" s="64"/>
      <c r="D155" s="64"/>
      <c r="E155" s="27"/>
      <c r="F155" s="27"/>
      <c r="G155" s="27"/>
      <c r="H155" s="27"/>
      <c r="I155" s="27"/>
    </row>
    <row r="156" spans="1:9" x14ac:dyDescent="0.25">
      <c r="A156" s="49"/>
      <c r="B156" s="27"/>
      <c r="C156" s="27"/>
      <c r="D156" s="27"/>
      <c r="E156" s="27"/>
      <c r="F156" s="27"/>
      <c r="G156" s="27"/>
      <c r="H156" s="27"/>
      <c r="I156" s="27"/>
    </row>
    <row r="157" spans="1:9" x14ac:dyDescent="0.25">
      <c r="A157" s="49"/>
      <c r="B157" s="65" t="s">
        <v>80</v>
      </c>
      <c r="C157" s="229" t="s">
        <v>83</v>
      </c>
      <c r="D157" s="230"/>
      <c r="E157" s="230"/>
      <c r="F157" s="231"/>
      <c r="G157" s="66" t="s">
        <v>84</v>
      </c>
      <c r="H157" s="11">
        <v>125</v>
      </c>
      <c r="I157" s="67"/>
    </row>
    <row r="158" spans="1:9" x14ac:dyDescent="0.25">
      <c r="A158" s="49"/>
      <c r="B158" s="65" t="s">
        <v>63</v>
      </c>
      <c r="C158" s="229" t="s">
        <v>85</v>
      </c>
      <c r="D158" s="230"/>
      <c r="E158" s="230"/>
      <c r="F158" s="231"/>
      <c r="G158" s="66" t="s">
        <v>86</v>
      </c>
      <c r="H158" s="9">
        <v>5</v>
      </c>
      <c r="I158" s="68"/>
    </row>
    <row r="159" spans="1:9" ht="45" x14ac:dyDescent="0.25">
      <c r="A159" s="49"/>
      <c r="B159" s="65" t="s">
        <v>87</v>
      </c>
      <c r="C159" s="229" t="s">
        <v>88</v>
      </c>
      <c r="D159" s="230"/>
      <c r="E159" s="230"/>
      <c r="F159" s="231"/>
      <c r="G159" s="69" t="s">
        <v>89</v>
      </c>
      <c r="H159" s="9">
        <v>12</v>
      </c>
      <c r="I159" s="90"/>
    </row>
    <row r="160" spans="1:9" x14ac:dyDescent="0.25">
      <c r="A160" s="49"/>
      <c r="B160" s="70" t="s">
        <v>90</v>
      </c>
      <c r="C160" s="229" t="s">
        <v>91</v>
      </c>
      <c r="D160" s="230"/>
      <c r="E160" s="230"/>
      <c r="F160" s="231"/>
      <c r="G160" s="147" t="s">
        <v>92</v>
      </c>
      <c r="H160" s="10">
        <v>0</v>
      </c>
      <c r="I160" s="71"/>
    </row>
    <row r="161" spans="1:9" ht="39" customHeight="1" x14ac:dyDescent="0.25">
      <c r="A161" s="49"/>
      <c r="B161" s="70" t="s">
        <v>93</v>
      </c>
      <c r="C161" s="229" t="s">
        <v>94</v>
      </c>
      <c r="D161" s="230"/>
      <c r="E161" s="230"/>
      <c r="F161" s="231"/>
      <c r="G161" s="147" t="s">
        <v>95</v>
      </c>
      <c r="H161" s="72">
        <f>(H157*H158*H159)+H160</f>
        <v>7500</v>
      </c>
      <c r="I161" s="71"/>
    </row>
    <row r="162" spans="1:9" x14ac:dyDescent="0.25">
      <c r="A162" s="49"/>
      <c r="B162" s="27"/>
      <c r="C162" s="73"/>
      <c r="D162" s="73"/>
      <c r="E162" s="73"/>
      <c r="F162" s="73"/>
      <c r="G162" s="74"/>
      <c r="H162" s="27"/>
      <c r="I162" s="27"/>
    </row>
    <row r="163" spans="1:9" x14ac:dyDescent="0.25">
      <c r="A163" s="49"/>
      <c r="B163" s="27"/>
      <c r="C163" s="73"/>
      <c r="D163" s="73"/>
      <c r="E163" s="73"/>
      <c r="F163" s="73"/>
      <c r="G163" s="74"/>
      <c r="H163" s="27"/>
      <c r="I163" s="27"/>
    </row>
    <row r="164" spans="1:9" x14ac:dyDescent="0.25">
      <c r="A164" s="49"/>
      <c r="B164" s="65" t="s">
        <v>80</v>
      </c>
      <c r="C164" s="232"/>
      <c r="D164" s="233"/>
      <c r="E164" s="233"/>
      <c r="F164" s="234"/>
      <c r="G164" s="66" t="s">
        <v>84</v>
      </c>
      <c r="H164" s="11">
        <v>0</v>
      </c>
    </row>
    <row r="165" spans="1:9" x14ac:dyDescent="0.25">
      <c r="A165" s="49"/>
      <c r="B165" s="65" t="s">
        <v>63</v>
      </c>
      <c r="C165" s="232"/>
      <c r="D165" s="233"/>
      <c r="E165" s="233"/>
      <c r="F165" s="234"/>
      <c r="G165" s="66" t="s">
        <v>86</v>
      </c>
      <c r="H165" s="9"/>
    </row>
    <row r="166" spans="1:9" ht="45" x14ac:dyDescent="0.25">
      <c r="A166" s="49"/>
      <c r="B166" s="65" t="s">
        <v>87</v>
      </c>
      <c r="C166" s="232"/>
      <c r="D166" s="233"/>
      <c r="E166" s="233"/>
      <c r="F166" s="234"/>
      <c r="G166" s="69" t="s">
        <v>89</v>
      </c>
      <c r="H166" s="9"/>
    </row>
    <row r="167" spans="1:9" x14ac:dyDescent="0.25">
      <c r="A167" s="49"/>
      <c r="B167" s="70" t="s">
        <v>90</v>
      </c>
      <c r="C167" s="232"/>
      <c r="D167" s="233"/>
      <c r="E167" s="233"/>
      <c r="F167" s="234"/>
      <c r="G167" s="147" t="s">
        <v>92</v>
      </c>
      <c r="H167" s="10">
        <v>0</v>
      </c>
    </row>
    <row r="168" spans="1:9" ht="46.5" customHeight="1" x14ac:dyDescent="0.25">
      <c r="A168" s="49"/>
      <c r="B168" s="70" t="s">
        <v>93</v>
      </c>
      <c r="C168" s="232"/>
      <c r="D168" s="233"/>
      <c r="E168" s="233"/>
      <c r="F168" s="234"/>
      <c r="G168" s="147" t="s">
        <v>95</v>
      </c>
      <c r="H168" s="72">
        <f>(H164*H165*H166)+H167</f>
        <v>0</v>
      </c>
    </row>
    <row r="169" spans="1:9" x14ac:dyDescent="0.25">
      <c r="A169" s="49"/>
    </row>
    <row r="170" spans="1:9" x14ac:dyDescent="0.25">
      <c r="A170" s="49"/>
    </row>
    <row r="171" spans="1:9" x14ac:dyDescent="0.25">
      <c r="A171" s="49"/>
      <c r="B171" s="65" t="s">
        <v>80</v>
      </c>
      <c r="C171" s="232"/>
      <c r="D171" s="233"/>
      <c r="E171" s="233"/>
      <c r="F171" s="234"/>
      <c r="G171" s="66" t="s">
        <v>84</v>
      </c>
      <c r="H171" s="11">
        <v>0</v>
      </c>
    </row>
    <row r="172" spans="1:9" x14ac:dyDescent="0.25">
      <c r="A172" s="49"/>
      <c r="B172" s="65" t="s">
        <v>63</v>
      </c>
      <c r="C172" s="232"/>
      <c r="D172" s="233"/>
      <c r="E172" s="233"/>
      <c r="F172" s="234"/>
      <c r="G172" s="66" t="s">
        <v>86</v>
      </c>
      <c r="H172" s="9"/>
    </row>
    <row r="173" spans="1:9" ht="45" x14ac:dyDescent="0.25">
      <c r="A173" s="49"/>
      <c r="B173" s="65" t="s">
        <v>87</v>
      </c>
      <c r="C173" s="232"/>
      <c r="D173" s="233"/>
      <c r="E173" s="233"/>
      <c r="F173" s="234"/>
      <c r="G173" s="69" t="s">
        <v>89</v>
      </c>
      <c r="H173" s="9"/>
    </row>
    <row r="174" spans="1:9" x14ac:dyDescent="0.25">
      <c r="A174" s="49"/>
      <c r="B174" s="70" t="s">
        <v>90</v>
      </c>
      <c r="C174" s="232"/>
      <c r="D174" s="233"/>
      <c r="E174" s="233"/>
      <c r="F174" s="234"/>
      <c r="G174" s="147" t="s">
        <v>92</v>
      </c>
      <c r="H174" s="10">
        <v>0</v>
      </c>
    </row>
    <row r="175" spans="1:9" ht="43.5" customHeight="1" x14ac:dyDescent="0.25">
      <c r="A175" s="49"/>
      <c r="B175" s="70" t="s">
        <v>93</v>
      </c>
      <c r="C175" s="232"/>
      <c r="D175" s="233"/>
      <c r="E175" s="233"/>
      <c r="F175" s="234"/>
      <c r="G175" s="147" t="s">
        <v>95</v>
      </c>
      <c r="H175" s="72">
        <f>(H171*H172*H173)+H174</f>
        <v>0</v>
      </c>
    </row>
    <row r="176" spans="1:9" x14ac:dyDescent="0.25">
      <c r="A176" s="49"/>
    </row>
    <row r="177" spans="1:9" x14ac:dyDescent="0.25">
      <c r="A177" s="49"/>
      <c r="B177" s="65" t="s">
        <v>80</v>
      </c>
      <c r="C177" s="232"/>
      <c r="D177" s="233"/>
      <c r="E177" s="233"/>
      <c r="F177" s="234"/>
      <c r="G177" s="66" t="s">
        <v>84</v>
      </c>
      <c r="H177" s="11">
        <v>0</v>
      </c>
    </row>
    <row r="178" spans="1:9" x14ac:dyDescent="0.25">
      <c r="A178" s="49"/>
      <c r="B178" s="65" t="s">
        <v>63</v>
      </c>
      <c r="C178" s="232"/>
      <c r="D178" s="233"/>
      <c r="E178" s="233"/>
      <c r="F178" s="234"/>
      <c r="G178" s="66" t="s">
        <v>86</v>
      </c>
      <c r="H178" s="9"/>
    </row>
    <row r="179" spans="1:9" ht="45" x14ac:dyDescent="0.25">
      <c r="A179" s="49"/>
      <c r="B179" s="65" t="s">
        <v>87</v>
      </c>
      <c r="C179" s="232"/>
      <c r="D179" s="233"/>
      <c r="E179" s="233"/>
      <c r="F179" s="234"/>
      <c r="G179" s="69" t="s">
        <v>89</v>
      </c>
      <c r="H179" s="9"/>
    </row>
    <row r="180" spans="1:9" x14ac:dyDescent="0.25">
      <c r="A180" s="49"/>
      <c r="B180" s="70" t="s">
        <v>90</v>
      </c>
      <c r="C180" s="232"/>
      <c r="D180" s="233"/>
      <c r="E180" s="233"/>
      <c r="F180" s="234"/>
      <c r="G180" s="147" t="s">
        <v>92</v>
      </c>
      <c r="H180" s="10">
        <v>0</v>
      </c>
    </row>
    <row r="181" spans="1:9" ht="30" x14ac:dyDescent="0.25">
      <c r="A181" s="49"/>
      <c r="B181" s="70" t="s">
        <v>93</v>
      </c>
      <c r="C181" s="232"/>
      <c r="D181" s="233"/>
      <c r="E181" s="233"/>
      <c r="F181" s="234"/>
      <c r="G181" s="147" t="s">
        <v>95</v>
      </c>
      <c r="H181" s="72">
        <f>(H177*H178*H179)+H180</f>
        <v>0</v>
      </c>
    </row>
    <row r="182" spans="1:9" x14ac:dyDescent="0.25">
      <c r="A182" s="49"/>
    </row>
    <row r="183" spans="1:9" x14ac:dyDescent="0.25">
      <c r="A183" s="49"/>
      <c r="B183" s="65" t="s">
        <v>80</v>
      </c>
      <c r="C183" s="232"/>
      <c r="D183" s="233"/>
      <c r="E183" s="233"/>
      <c r="F183" s="234"/>
      <c r="G183" s="66" t="s">
        <v>84</v>
      </c>
      <c r="H183" s="11">
        <v>0</v>
      </c>
      <c r="I183" s="27"/>
    </row>
    <row r="184" spans="1:9" x14ac:dyDescent="0.25">
      <c r="B184" s="65" t="s">
        <v>63</v>
      </c>
      <c r="C184" s="232"/>
      <c r="D184" s="233"/>
      <c r="E184" s="233"/>
      <c r="F184" s="234"/>
      <c r="G184" s="66" t="s">
        <v>86</v>
      </c>
      <c r="H184" s="9"/>
    </row>
    <row r="185" spans="1:9" ht="45" x14ac:dyDescent="0.25">
      <c r="B185" s="65" t="s">
        <v>87</v>
      </c>
      <c r="C185" s="232"/>
      <c r="D185" s="233"/>
      <c r="E185" s="233"/>
      <c r="F185" s="234"/>
      <c r="G185" s="69" t="s">
        <v>89</v>
      </c>
      <c r="H185" s="9"/>
    </row>
    <row r="186" spans="1:9" x14ac:dyDescent="0.25">
      <c r="B186" s="70" t="s">
        <v>90</v>
      </c>
      <c r="C186" s="232"/>
      <c r="D186" s="233"/>
      <c r="E186" s="233"/>
      <c r="F186" s="234"/>
      <c r="G186" s="147" t="s">
        <v>92</v>
      </c>
      <c r="H186" s="10">
        <v>0</v>
      </c>
    </row>
    <row r="187" spans="1:9" ht="30" x14ac:dyDescent="0.25">
      <c r="B187" s="70" t="s">
        <v>93</v>
      </c>
      <c r="C187" s="232"/>
      <c r="D187" s="233"/>
      <c r="E187" s="233"/>
      <c r="F187" s="234"/>
      <c r="G187" s="147" t="s">
        <v>95</v>
      </c>
      <c r="H187" s="72">
        <f>(H183*H184*H185)+H186</f>
        <v>0</v>
      </c>
    </row>
    <row r="189" spans="1:9" x14ac:dyDescent="0.25">
      <c r="B189" s="65" t="s">
        <v>80</v>
      </c>
      <c r="C189" s="232"/>
      <c r="D189" s="233"/>
      <c r="E189" s="233"/>
      <c r="F189" s="234"/>
      <c r="G189" s="66" t="s">
        <v>84</v>
      </c>
      <c r="H189" s="11">
        <v>0</v>
      </c>
    </row>
    <row r="190" spans="1:9" x14ac:dyDescent="0.25">
      <c r="B190" s="65" t="s">
        <v>63</v>
      </c>
      <c r="C190" s="232"/>
      <c r="D190" s="233"/>
      <c r="E190" s="233"/>
      <c r="F190" s="234"/>
      <c r="G190" s="66" t="s">
        <v>86</v>
      </c>
      <c r="H190" s="9"/>
    </row>
    <row r="191" spans="1:9" ht="45" x14ac:dyDescent="0.25">
      <c r="B191" s="65" t="s">
        <v>87</v>
      </c>
      <c r="C191" s="232"/>
      <c r="D191" s="233"/>
      <c r="E191" s="233"/>
      <c r="F191" s="234"/>
      <c r="G191" s="69" t="s">
        <v>89</v>
      </c>
      <c r="H191" s="9"/>
    </row>
    <row r="192" spans="1:9" x14ac:dyDescent="0.25">
      <c r="B192" s="70" t="s">
        <v>90</v>
      </c>
      <c r="C192" s="232"/>
      <c r="D192" s="233"/>
      <c r="E192" s="233"/>
      <c r="F192" s="234"/>
      <c r="G192" s="147" t="s">
        <v>92</v>
      </c>
      <c r="H192" s="10">
        <v>0</v>
      </c>
    </row>
    <row r="193" spans="2:8" ht="30" x14ac:dyDescent="0.25">
      <c r="B193" s="70" t="s">
        <v>93</v>
      </c>
      <c r="C193" s="232"/>
      <c r="D193" s="233"/>
      <c r="E193" s="233"/>
      <c r="F193" s="234"/>
      <c r="G193" s="147" t="s">
        <v>95</v>
      </c>
      <c r="H193" s="72">
        <f>(H189*H190*H191)+H192</f>
        <v>0</v>
      </c>
    </row>
  </sheetData>
  <mergeCells count="51">
    <mergeCell ref="C191:F191"/>
    <mergeCell ref="C192:F192"/>
    <mergeCell ref="C193:F193"/>
    <mergeCell ref="C184:F184"/>
    <mergeCell ref="C185:F185"/>
    <mergeCell ref="C186:F186"/>
    <mergeCell ref="C187:F187"/>
    <mergeCell ref="C189:F189"/>
    <mergeCell ref="C190:F190"/>
    <mergeCell ref="C183:F183"/>
    <mergeCell ref="C168:F168"/>
    <mergeCell ref="C171:F171"/>
    <mergeCell ref="C172:F172"/>
    <mergeCell ref="C173:F173"/>
    <mergeCell ref="C174:F174"/>
    <mergeCell ref="C175:F175"/>
    <mergeCell ref="C177:F177"/>
    <mergeCell ref="C178:F178"/>
    <mergeCell ref="C179:F179"/>
    <mergeCell ref="C180:F180"/>
    <mergeCell ref="C181:F181"/>
    <mergeCell ref="C167:F167"/>
    <mergeCell ref="B151:C151"/>
    <mergeCell ref="B152:C152"/>
    <mergeCell ref="B153:C153"/>
    <mergeCell ref="C157:F157"/>
    <mergeCell ref="C158:F158"/>
    <mergeCell ref="C159:F159"/>
    <mergeCell ref="C160:F160"/>
    <mergeCell ref="C161:F161"/>
    <mergeCell ref="C164:F164"/>
    <mergeCell ref="C165:F165"/>
    <mergeCell ref="C166:F166"/>
    <mergeCell ref="B150:C150"/>
    <mergeCell ref="I4:L4"/>
    <mergeCell ref="I5:L5"/>
    <mergeCell ref="I6:L6"/>
    <mergeCell ref="A7:B7"/>
    <mergeCell ref="A75:B75"/>
    <mergeCell ref="A76:C77"/>
    <mergeCell ref="B145:C145"/>
    <mergeCell ref="A146:B146"/>
    <mergeCell ref="B147:C147"/>
    <mergeCell ref="B148:C148"/>
    <mergeCell ref="B149:C149"/>
    <mergeCell ref="A1:C1"/>
    <mergeCell ref="I1:L1"/>
    <mergeCell ref="B2:C2"/>
    <mergeCell ref="I2:L2"/>
    <mergeCell ref="B3:C3"/>
    <mergeCell ref="I3:L3"/>
  </mergeCells>
  <dataValidations count="2">
    <dataValidation type="whole" allowBlank="1" showInputMessage="1" showErrorMessage="1" errorTitle="Budget Period" error="No more than 12 months can be claimed in this budget period." promptTitle="Budget Period" prompt="Up to 12 months can be claimed in this budget period." sqref="G12:G70" xr:uid="{887AC4E3-60B6-4DE1-B5DF-232DE504D303}">
      <formula1>0</formula1>
      <formula2>12</formula2>
    </dataValidation>
    <dataValidation type="whole" allowBlank="1" showInputMessage="1" showErrorMessage="1" sqref="A74 A145" xr:uid="{9799DE6D-7252-4222-BC2E-F2468BFBA6C8}">
      <formula1>0</formula1>
      <formula2>1000000</formula2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B3ABC-7F89-4BC8-8586-96F688169D9B}">
  <sheetPr>
    <tabColor rgb="FF00B0F0"/>
  </sheetPr>
  <dimension ref="A1:K139"/>
  <sheetViews>
    <sheetView workbookViewId="0">
      <selection activeCell="C5" sqref="C5:D6"/>
    </sheetView>
  </sheetViews>
  <sheetFormatPr defaultColWidth="8.7109375" defaultRowHeight="15" x14ac:dyDescent="0.25"/>
  <cols>
    <col min="1" max="1" width="16.140625" customWidth="1"/>
    <col min="2" max="2" width="21.7109375" customWidth="1"/>
    <col min="3" max="3" width="20.140625" customWidth="1"/>
    <col min="4" max="4" width="43.28515625" customWidth="1"/>
    <col min="5" max="5" width="13.42578125" customWidth="1"/>
    <col min="6" max="6" width="15.85546875" customWidth="1"/>
    <col min="7" max="7" width="17.42578125" customWidth="1"/>
    <col min="8" max="8" width="15.5703125" customWidth="1"/>
    <col min="9" max="9" width="15.140625" customWidth="1"/>
  </cols>
  <sheetData>
    <row r="1" spans="1:11" ht="36.950000000000003" customHeight="1" x14ac:dyDescent="0.25">
      <c r="A1" s="247" t="s">
        <v>96</v>
      </c>
      <c r="B1" s="247"/>
      <c r="C1" s="247"/>
      <c r="H1" s="195" t="s">
        <v>3</v>
      </c>
      <c r="I1" s="196"/>
      <c r="J1" s="196"/>
      <c r="K1" s="197"/>
    </row>
    <row r="2" spans="1:11" x14ac:dyDescent="0.25">
      <c r="A2" s="42" t="s">
        <v>57</v>
      </c>
      <c r="B2" s="248">
        <f>Summary!D6</f>
        <v>0</v>
      </c>
      <c r="C2" s="248"/>
      <c r="H2" s="213" t="s">
        <v>7</v>
      </c>
      <c r="I2" s="214"/>
      <c r="J2" s="214"/>
      <c r="K2" s="215"/>
    </row>
    <row r="3" spans="1:11" ht="14.45" customHeight="1" x14ac:dyDescent="0.25">
      <c r="A3" s="98" t="s">
        <v>58</v>
      </c>
      <c r="B3" s="274" t="s">
        <v>196</v>
      </c>
      <c r="C3" s="274"/>
      <c r="H3" s="216" t="s">
        <v>8</v>
      </c>
      <c r="I3" s="217"/>
      <c r="J3" s="217"/>
      <c r="K3" s="218"/>
    </row>
    <row r="4" spans="1:11" ht="28.5" customHeight="1" thickBot="1" x14ac:dyDescent="0.3">
      <c r="A4" s="75"/>
      <c r="B4" s="76"/>
      <c r="C4" s="76"/>
      <c r="H4" s="219" t="s">
        <v>10</v>
      </c>
      <c r="I4" s="220"/>
      <c r="J4" s="220"/>
      <c r="K4" s="221"/>
    </row>
    <row r="5" spans="1:11" ht="21" customHeight="1" x14ac:dyDescent="0.25">
      <c r="A5" s="93">
        <f>ROUND(H22,0)</f>
        <v>10000</v>
      </c>
      <c r="B5" s="102" t="s">
        <v>97</v>
      </c>
      <c r="C5" s="264" t="s">
        <v>98</v>
      </c>
      <c r="D5" s="265"/>
      <c r="E5" s="77"/>
      <c r="F5" s="77"/>
      <c r="G5" s="77"/>
      <c r="H5" s="213" t="s">
        <v>15</v>
      </c>
      <c r="I5" s="214"/>
      <c r="J5" s="151"/>
      <c r="K5" s="152"/>
    </row>
    <row r="6" spans="1:11" ht="14.45" customHeight="1" thickBot="1" x14ac:dyDescent="0.3">
      <c r="A6" s="238" t="s">
        <v>61</v>
      </c>
      <c r="B6" s="238"/>
      <c r="C6" s="266"/>
      <c r="D6" s="267"/>
      <c r="E6" s="77"/>
      <c r="F6" s="77"/>
      <c r="G6" s="77"/>
      <c r="H6" s="189" t="s">
        <v>16</v>
      </c>
      <c r="I6" s="190"/>
      <c r="J6" s="149"/>
      <c r="K6" s="150"/>
    </row>
    <row r="7" spans="1:11" ht="14.45" customHeight="1" x14ac:dyDescent="0.25">
      <c r="A7" s="103"/>
      <c r="B7" s="278" t="s">
        <v>99</v>
      </c>
      <c r="C7" s="279"/>
      <c r="D7" s="104" t="s">
        <v>64</v>
      </c>
      <c r="E7" s="161" t="s">
        <v>100</v>
      </c>
      <c r="F7" s="161" t="s">
        <v>101</v>
      </c>
      <c r="G7" s="161" t="s">
        <v>102</v>
      </c>
      <c r="H7" s="161" t="s">
        <v>68</v>
      </c>
    </row>
    <row r="8" spans="1:11" x14ac:dyDescent="0.25">
      <c r="A8" s="103"/>
      <c r="B8" s="280" t="s">
        <v>103</v>
      </c>
      <c r="C8" s="281"/>
      <c r="D8" s="139" t="s">
        <v>104</v>
      </c>
      <c r="E8" s="13">
        <v>2</v>
      </c>
      <c r="F8" s="14" t="s">
        <v>105</v>
      </c>
      <c r="G8" s="15">
        <v>5000</v>
      </c>
      <c r="H8" s="105">
        <f>E8*G8</f>
        <v>10000</v>
      </c>
      <c r="I8" s="78"/>
      <c r="J8" s="78"/>
    </row>
    <row r="9" spans="1:11" x14ac:dyDescent="0.25">
      <c r="A9" s="103"/>
      <c r="B9" s="268"/>
      <c r="C9" s="269"/>
      <c r="D9" s="13"/>
      <c r="E9" s="13"/>
      <c r="F9" s="14"/>
      <c r="G9" s="15">
        <v>0</v>
      </c>
      <c r="H9" s="105">
        <f t="shared" ref="H9:H21" si="0">E9*G9</f>
        <v>0</v>
      </c>
      <c r="I9" s="79"/>
    </row>
    <row r="10" spans="1:11" x14ac:dyDescent="0.25">
      <c r="A10" s="103"/>
      <c r="B10" s="268"/>
      <c r="C10" s="269"/>
      <c r="D10" s="13"/>
      <c r="E10" s="13"/>
      <c r="F10" s="14"/>
      <c r="G10" s="15">
        <v>0</v>
      </c>
      <c r="H10" s="105">
        <f t="shared" si="0"/>
        <v>0</v>
      </c>
      <c r="I10" s="79"/>
    </row>
    <row r="11" spans="1:11" x14ac:dyDescent="0.25">
      <c r="A11" s="103"/>
      <c r="B11" s="268"/>
      <c r="C11" s="269"/>
      <c r="D11" s="13"/>
      <c r="E11" s="13"/>
      <c r="F11" s="14"/>
      <c r="G11" s="15">
        <v>0</v>
      </c>
      <c r="H11" s="105">
        <f t="shared" si="0"/>
        <v>0</v>
      </c>
      <c r="I11" s="79"/>
    </row>
    <row r="12" spans="1:11" x14ac:dyDescent="0.25">
      <c r="A12" s="103"/>
      <c r="B12" s="268"/>
      <c r="C12" s="269"/>
      <c r="D12" s="13"/>
      <c r="E12" s="13"/>
      <c r="F12" s="14"/>
      <c r="G12" s="15">
        <v>0</v>
      </c>
      <c r="H12" s="105">
        <f t="shared" si="0"/>
        <v>0</v>
      </c>
      <c r="I12" s="79"/>
    </row>
    <row r="13" spans="1:11" x14ac:dyDescent="0.25">
      <c r="A13" s="103"/>
      <c r="B13" s="268"/>
      <c r="C13" s="269"/>
      <c r="D13" s="13"/>
      <c r="E13" s="13"/>
      <c r="F13" s="14"/>
      <c r="G13" s="15">
        <v>0</v>
      </c>
      <c r="H13" s="105">
        <f t="shared" si="0"/>
        <v>0</v>
      </c>
      <c r="I13" s="78"/>
      <c r="J13" s="78"/>
    </row>
    <row r="14" spans="1:11" x14ac:dyDescent="0.25">
      <c r="A14" s="103"/>
      <c r="B14" s="162"/>
      <c r="C14" s="163"/>
      <c r="D14" s="13"/>
      <c r="E14" s="13"/>
      <c r="F14" s="14"/>
      <c r="G14" s="15">
        <v>0</v>
      </c>
      <c r="H14" s="105">
        <f t="shared" si="0"/>
        <v>0</v>
      </c>
      <c r="I14" s="78"/>
      <c r="J14" s="78"/>
    </row>
    <row r="15" spans="1:11" x14ac:dyDescent="0.25">
      <c r="A15" s="103"/>
      <c r="B15" s="162"/>
      <c r="C15" s="163"/>
      <c r="D15" s="13"/>
      <c r="E15" s="13"/>
      <c r="F15" s="14"/>
      <c r="G15" s="15">
        <v>0</v>
      </c>
      <c r="H15" s="105">
        <f t="shared" si="0"/>
        <v>0</v>
      </c>
      <c r="I15" s="78"/>
      <c r="J15" s="78"/>
    </row>
    <row r="16" spans="1:11" x14ac:dyDescent="0.25">
      <c r="A16" s="103"/>
      <c r="B16" s="162"/>
      <c r="C16" s="163"/>
      <c r="D16" s="13"/>
      <c r="E16" s="13"/>
      <c r="F16" s="14"/>
      <c r="G16" s="15">
        <v>0</v>
      </c>
      <c r="H16" s="105">
        <f t="shared" si="0"/>
        <v>0</v>
      </c>
      <c r="I16" s="78"/>
      <c r="J16" s="78"/>
    </row>
    <row r="17" spans="1:10" x14ac:dyDescent="0.25">
      <c r="A17" s="103"/>
      <c r="B17" s="162"/>
      <c r="C17" s="163"/>
      <c r="D17" s="13"/>
      <c r="E17" s="13"/>
      <c r="F17" s="14"/>
      <c r="G17" s="15">
        <v>0</v>
      </c>
      <c r="H17" s="105">
        <f t="shared" si="0"/>
        <v>0</v>
      </c>
      <c r="I17" s="78"/>
      <c r="J17" s="78"/>
    </row>
    <row r="18" spans="1:10" x14ac:dyDescent="0.25">
      <c r="A18" s="103"/>
      <c r="B18" s="268"/>
      <c r="C18" s="269"/>
      <c r="D18" s="13"/>
      <c r="E18" s="13"/>
      <c r="F18" s="14"/>
      <c r="G18" s="15">
        <v>0</v>
      </c>
      <c r="H18" s="105">
        <f>E18*G18</f>
        <v>0</v>
      </c>
      <c r="I18" s="79"/>
    </row>
    <row r="19" spans="1:10" x14ac:dyDescent="0.25">
      <c r="A19" s="103"/>
      <c r="B19" s="268"/>
      <c r="C19" s="269"/>
      <c r="D19" s="13"/>
      <c r="E19" s="13"/>
      <c r="F19" s="14"/>
      <c r="G19" s="15">
        <v>0</v>
      </c>
      <c r="H19" s="105">
        <f t="shared" si="0"/>
        <v>0</v>
      </c>
      <c r="I19" s="79"/>
    </row>
    <row r="20" spans="1:10" x14ac:dyDescent="0.25">
      <c r="A20" s="103"/>
      <c r="B20" s="268"/>
      <c r="C20" s="269"/>
      <c r="D20" s="13"/>
      <c r="E20" s="13"/>
      <c r="F20" s="14"/>
      <c r="G20" s="15">
        <v>0</v>
      </c>
      <c r="H20" s="105">
        <f t="shared" si="0"/>
        <v>0</v>
      </c>
      <c r="I20" s="79"/>
    </row>
    <row r="21" spans="1:10" x14ac:dyDescent="0.25">
      <c r="A21" s="103"/>
      <c r="B21" s="268"/>
      <c r="C21" s="269"/>
      <c r="D21" s="13"/>
      <c r="E21" s="13"/>
      <c r="F21" s="14"/>
      <c r="G21" s="15">
        <v>0</v>
      </c>
      <c r="H21" s="105">
        <f t="shared" si="0"/>
        <v>0</v>
      </c>
      <c r="I21" s="79"/>
    </row>
    <row r="22" spans="1:10" x14ac:dyDescent="0.25">
      <c r="A22" s="103"/>
      <c r="B22" s="77"/>
      <c r="C22" s="106"/>
      <c r="F22" s="77"/>
      <c r="G22" s="107" t="s">
        <v>82</v>
      </c>
      <c r="H22" s="105">
        <f>SUM(H8:H21)</f>
        <v>10000</v>
      </c>
      <c r="I22" s="79"/>
    </row>
    <row r="23" spans="1:10" ht="14.45" customHeight="1" x14ac:dyDescent="0.25">
      <c r="A23" s="103"/>
      <c r="B23" s="77"/>
      <c r="C23" s="77"/>
      <c r="D23" s="77"/>
      <c r="E23" s="77"/>
      <c r="F23" s="77"/>
      <c r="G23" s="77"/>
    </row>
    <row r="24" spans="1:10" ht="15.75" thickBot="1" x14ac:dyDescent="0.3">
      <c r="A24" s="103"/>
      <c r="B24" s="77"/>
      <c r="C24" s="77"/>
      <c r="D24" s="77"/>
      <c r="E24" s="77"/>
      <c r="F24" s="77"/>
      <c r="G24" s="77"/>
    </row>
    <row r="25" spans="1:10" ht="14.45" customHeight="1" x14ac:dyDescent="0.25">
      <c r="A25" s="93">
        <f>ROUND(H44, 0)</f>
        <v>1500</v>
      </c>
      <c r="B25" s="102" t="s">
        <v>106</v>
      </c>
      <c r="C25" s="264" t="s">
        <v>107</v>
      </c>
      <c r="D25" s="265"/>
      <c r="E25" s="77"/>
      <c r="F25" s="77"/>
      <c r="G25" s="77"/>
    </row>
    <row r="26" spans="1:10" ht="14.45" customHeight="1" x14ac:dyDescent="0.25">
      <c r="A26" s="239" t="s">
        <v>61</v>
      </c>
      <c r="B26" s="239"/>
      <c r="C26" s="266"/>
      <c r="D26" s="267"/>
      <c r="E26" s="77"/>
      <c r="F26" s="77"/>
      <c r="G26" s="77"/>
    </row>
    <row r="27" spans="1:10" ht="28.5" x14ac:dyDescent="0.25">
      <c r="A27" s="103"/>
      <c r="B27" s="258" t="s">
        <v>99</v>
      </c>
      <c r="C27" s="259"/>
      <c r="D27" s="161" t="s">
        <v>64</v>
      </c>
      <c r="E27" s="161" t="s">
        <v>100</v>
      </c>
      <c r="F27" s="161" t="s">
        <v>101</v>
      </c>
      <c r="G27" s="161" t="s">
        <v>102</v>
      </c>
      <c r="H27" s="161" t="s">
        <v>68</v>
      </c>
    </row>
    <row r="28" spans="1:10" ht="14.45" customHeight="1" x14ac:dyDescent="0.25">
      <c r="A28" s="103"/>
      <c r="B28" s="270" t="s">
        <v>108</v>
      </c>
      <c r="C28" s="271"/>
      <c r="D28" s="121" t="s">
        <v>109</v>
      </c>
      <c r="E28" s="16">
        <v>100</v>
      </c>
      <c r="F28" s="140" t="s">
        <v>110</v>
      </c>
      <c r="G28" s="141">
        <v>5</v>
      </c>
      <c r="H28" s="105">
        <f>G28*E28</f>
        <v>500</v>
      </c>
      <c r="I28" s="78"/>
      <c r="J28" s="78"/>
    </row>
    <row r="29" spans="1:10" ht="14.45" customHeight="1" x14ac:dyDescent="0.25">
      <c r="A29" s="103"/>
      <c r="B29" s="270" t="s">
        <v>111</v>
      </c>
      <c r="C29" s="271"/>
      <c r="D29" s="121"/>
      <c r="E29" s="16"/>
      <c r="F29" s="140"/>
      <c r="G29" s="141"/>
      <c r="H29" s="105">
        <f t="shared" ref="H29:H43" si="1">G29*E29</f>
        <v>0</v>
      </c>
      <c r="I29" s="79"/>
    </row>
    <row r="30" spans="1:10" ht="14.45" customHeight="1" x14ac:dyDescent="0.25">
      <c r="A30" s="103"/>
      <c r="B30" s="270" t="s">
        <v>112</v>
      </c>
      <c r="C30" s="271"/>
      <c r="D30" s="121"/>
      <c r="E30" s="16"/>
      <c r="F30" s="140"/>
      <c r="G30" s="141"/>
      <c r="H30" s="105">
        <f t="shared" si="1"/>
        <v>0</v>
      </c>
      <c r="I30" s="79"/>
    </row>
    <row r="31" spans="1:10" ht="14.45" customHeight="1" x14ac:dyDescent="0.25">
      <c r="A31" s="103"/>
      <c r="B31" s="270" t="s">
        <v>113</v>
      </c>
      <c r="C31" s="271"/>
      <c r="D31" s="121"/>
      <c r="E31" s="16"/>
      <c r="F31" s="140"/>
      <c r="G31" s="142">
        <v>0</v>
      </c>
      <c r="H31" s="105">
        <f t="shared" si="1"/>
        <v>0</v>
      </c>
      <c r="I31" s="79"/>
    </row>
    <row r="32" spans="1:10" ht="14.45" customHeight="1" x14ac:dyDescent="0.25">
      <c r="A32" s="103"/>
      <c r="B32" s="270" t="s">
        <v>114</v>
      </c>
      <c r="C32" s="271"/>
      <c r="D32" s="121"/>
      <c r="E32" s="16"/>
      <c r="F32" s="140"/>
      <c r="G32" s="142">
        <v>0</v>
      </c>
      <c r="H32" s="105">
        <f t="shared" si="1"/>
        <v>0</v>
      </c>
      <c r="I32" s="79"/>
    </row>
    <row r="33" spans="1:9" ht="14.45" customHeight="1" x14ac:dyDescent="0.25">
      <c r="A33" s="103"/>
      <c r="B33" s="270" t="s">
        <v>115</v>
      </c>
      <c r="C33" s="271"/>
      <c r="D33" s="121"/>
      <c r="E33" s="16"/>
      <c r="F33" s="140"/>
      <c r="G33" s="142">
        <v>0</v>
      </c>
      <c r="H33" s="105">
        <f t="shared" si="1"/>
        <v>0</v>
      </c>
      <c r="I33" s="79"/>
    </row>
    <row r="34" spans="1:9" ht="14.45" customHeight="1" x14ac:dyDescent="0.25">
      <c r="A34" s="103"/>
      <c r="B34" s="270" t="s">
        <v>116</v>
      </c>
      <c r="C34" s="271"/>
      <c r="D34" s="121"/>
      <c r="E34" s="16"/>
      <c r="F34" s="140"/>
      <c r="G34" s="141"/>
      <c r="H34" s="105">
        <f t="shared" si="1"/>
        <v>0</v>
      </c>
      <c r="I34" s="79"/>
    </row>
    <row r="35" spans="1:9" ht="14.45" customHeight="1" x14ac:dyDescent="0.25">
      <c r="A35" s="103"/>
      <c r="B35" s="276" t="s">
        <v>117</v>
      </c>
      <c r="C35" s="277"/>
      <c r="D35" s="121" t="s">
        <v>118</v>
      </c>
      <c r="E35" s="16">
        <v>100</v>
      </c>
      <c r="F35" s="140" t="s">
        <v>119</v>
      </c>
      <c r="G35" s="141">
        <v>10</v>
      </c>
      <c r="H35" s="105">
        <f t="shared" si="1"/>
        <v>1000</v>
      </c>
      <c r="I35" s="79"/>
    </row>
    <row r="36" spans="1:9" ht="14.45" customHeight="1" x14ac:dyDescent="0.25">
      <c r="A36" s="103"/>
      <c r="B36" s="276" t="s">
        <v>120</v>
      </c>
      <c r="C36" s="277"/>
      <c r="D36" s="121"/>
      <c r="E36" s="16"/>
      <c r="F36" s="140"/>
      <c r="G36" s="142">
        <v>0</v>
      </c>
      <c r="H36" s="105">
        <f t="shared" si="1"/>
        <v>0</v>
      </c>
      <c r="I36" s="79"/>
    </row>
    <row r="37" spans="1:9" ht="14.45" customHeight="1" x14ac:dyDescent="0.25">
      <c r="A37" s="103"/>
      <c r="B37" s="276" t="s">
        <v>121</v>
      </c>
      <c r="C37" s="277"/>
      <c r="D37" s="121"/>
      <c r="E37" s="16"/>
      <c r="F37" s="140"/>
      <c r="G37" s="142">
        <v>0</v>
      </c>
      <c r="H37" s="105">
        <f t="shared" si="1"/>
        <v>0</v>
      </c>
      <c r="I37" s="79"/>
    </row>
    <row r="38" spans="1:9" ht="14.45" customHeight="1" x14ac:dyDescent="0.25">
      <c r="A38" s="103"/>
      <c r="B38" s="272" t="s">
        <v>122</v>
      </c>
      <c r="C38" s="273"/>
      <c r="D38" s="16"/>
      <c r="E38" s="16"/>
      <c r="F38" s="140"/>
      <c r="G38" s="141"/>
      <c r="H38" s="105">
        <f t="shared" si="1"/>
        <v>0</v>
      </c>
      <c r="I38" s="79"/>
    </row>
    <row r="39" spans="1:9" ht="14.45" customHeight="1" x14ac:dyDescent="0.25">
      <c r="A39" s="103"/>
      <c r="B39" s="272" t="s">
        <v>122</v>
      </c>
      <c r="C39" s="273"/>
      <c r="D39" s="16"/>
      <c r="E39" s="16"/>
      <c r="F39" s="17"/>
      <c r="G39" s="15">
        <v>0</v>
      </c>
      <c r="H39" s="105">
        <f t="shared" si="1"/>
        <v>0</v>
      </c>
      <c r="I39" s="79"/>
    </row>
    <row r="40" spans="1:9" ht="14.45" customHeight="1" x14ac:dyDescent="0.25">
      <c r="A40" s="103"/>
      <c r="B40" s="272" t="s">
        <v>122</v>
      </c>
      <c r="C40" s="273"/>
      <c r="D40" s="16"/>
      <c r="E40" s="16"/>
      <c r="F40" s="17"/>
      <c r="G40" s="15">
        <v>0</v>
      </c>
      <c r="H40" s="105">
        <f t="shared" si="1"/>
        <v>0</v>
      </c>
      <c r="I40" s="79"/>
    </row>
    <row r="41" spans="1:9" ht="15" customHeight="1" x14ac:dyDescent="0.25">
      <c r="A41" s="103"/>
      <c r="B41" s="272" t="s">
        <v>122</v>
      </c>
      <c r="C41" s="273"/>
      <c r="D41" s="16"/>
      <c r="E41" s="16"/>
      <c r="F41" s="17"/>
      <c r="G41" s="15">
        <v>0</v>
      </c>
      <c r="H41" s="105">
        <f t="shared" si="1"/>
        <v>0</v>
      </c>
      <c r="I41" s="79"/>
    </row>
    <row r="42" spans="1:9" ht="15" customHeight="1" x14ac:dyDescent="0.25">
      <c r="A42" s="103"/>
      <c r="B42" s="272" t="s">
        <v>122</v>
      </c>
      <c r="C42" s="273"/>
      <c r="D42" s="16"/>
      <c r="E42" s="16"/>
      <c r="F42" s="17"/>
      <c r="G42" s="15">
        <v>0</v>
      </c>
      <c r="H42" s="105">
        <f t="shared" si="1"/>
        <v>0</v>
      </c>
      <c r="I42" s="77"/>
    </row>
    <row r="43" spans="1:9" ht="15" customHeight="1" x14ac:dyDescent="0.25">
      <c r="A43" s="103"/>
      <c r="B43" s="272" t="s">
        <v>122</v>
      </c>
      <c r="C43" s="273"/>
      <c r="D43" s="16"/>
      <c r="E43" s="16"/>
      <c r="F43" s="17"/>
      <c r="G43" s="15">
        <v>0</v>
      </c>
      <c r="H43" s="105">
        <f t="shared" si="1"/>
        <v>0</v>
      </c>
      <c r="I43" s="77"/>
    </row>
    <row r="44" spans="1:9" x14ac:dyDescent="0.25">
      <c r="A44" s="103"/>
      <c r="B44" s="108"/>
      <c r="C44" s="108"/>
      <c r="D44" s="109"/>
      <c r="E44" s="109"/>
      <c r="F44" s="110"/>
      <c r="G44" s="111" t="s">
        <v>71</v>
      </c>
      <c r="H44" s="105">
        <f>SUM(H28:H43)</f>
        <v>1500</v>
      </c>
      <c r="I44" s="77"/>
    </row>
    <row r="45" spans="1:9" ht="14.45" customHeight="1" x14ac:dyDescent="0.25">
      <c r="B45" s="77"/>
      <c r="C45" s="106"/>
      <c r="D45" s="106"/>
      <c r="E45" s="106"/>
      <c r="F45" s="106"/>
      <c r="G45" s="106"/>
    </row>
    <row r="47" spans="1:9" ht="18.95" customHeight="1" x14ac:dyDescent="0.25">
      <c r="A47" s="93">
        <f>ROUND(H90,0)</f>
        <v>5260</v>
      </c>
      <c r="B47" s="275" t="s">
        <v>123</v>
      </c>
      <c r="C47" s="275"/>
      <c r="D47" s="264" t="s">
        <v>124</v>
      </c>
      <c r="E47" s="265"/>
      <c r="F47" s="77"/>
      <c r="G47" s="77"/>
    </row>
    <row r="48" spans="1:9" ht="14.45" customHeight="1" x14ac:dyDescent="0.25">
      <c r="A48" s="238" t="s">
        <v>61</v>
      </c>
      <c r="B48" s="238"/>
      <c r="C48" s="112"/>
      <c r="D48" s="266"/>
      <c r="E48" s="267"/>
      <c r="F48" s="77"/>
      <c r="G48" s="77"/>
    </row>
    <row r="49" spans="1:9" ht="27.95" customHeight="1" x14ac:dyDescent="0.25">
      <c r="A49" s="103"/>
      <c r="B49" s="263" t="s">
        <v>125</v>
      </c>
      <c r="C49" s="263"/>
      <c r="D49" s="161" t="s">
        <v>126</v>
      </c>
      <c r="E49" s="161" t="s">
        <v>100</v>
      </c>
      <c r="F49" s="161" t="s">
        <v>101</v>
      </c>
      <c r="G49" s="161" t="s">
        <v>127</v>
      </c>
      <c r="H49" s="161" t="s">
        <v>68</v>
      </c>
    </row>
    <row r="50" spans="1:9" ht="14.45" customHeight="1" x14ac:dyDescent="0.25">
      <c r="A50" s="103"/>
      <c r="B50" s="250" t="s">
        <v>128</v>
      </c>
      <c r="C50" s="251"/>
      <c r="D50" s="251"/>
      <c r="E50" s="251"/>
      <c r="F50" s="251"/>
      <c r="G50" s="252"/>
      <c r="H50" s="78"/>
      <c r="I50" s="78"/>
    </row>
    <row r="51" spans="1:9" x14ac:dyDescent="0.25">
      <c r="A51" s="103"/>
      <c r="B51" s="253"/>
      <c r="C51" s="254"/>
      <c r="D51" s="121"/>
      <c r="E51" s="16"/>
      <c r="F51" s="14"/>
      <c r="G51" s="15">
        <v>0</v>
      </c>
      <c r="H51" s="105">
        <f>E51*G51</f>
        <v>0</v>
      </c>
    </row>
    <row r="52" spans="1:9" ht="15" customHeight="1" x14ac:dyDescent="0.25">
      <c r="A52" s="103"/>
      <c r="B52" s="253"/>
      <c r="C52" s="254"/>
      <c r="D52" s="121"/>
      <c r="E52" s="16"/>
      <c r="F52" s="14"/>
      <c r="G52" s="15">
        <v>0</v>
      </c>
      <c r="H52" s="105">
        <f t="shared" ref="H52:H56" si="2">E52*G52</f>
        <v>0</v>
      </c>
    </row>
    <row r="53" spans="1:9" x14ac:dyDescent="0.25">
      <c r="A53" s="103"/>
      <c r="B53" s="255"/>
      <c r="C53" s="256"/>
      <c r="D53" s="16"/>
      <c r="E53" s="16"/>
      <c r="F53" s="14"/>
      <c r="G53" s="15">
        <v>0</v>
      </c>
      <c r="H53" s="105">
        <f t="shared" si="2"/>
        <v>0</v>
      </c>
    </row>
    <row r="54" spans="1:9" x14ac:dyDescent="0.25">
      <c r="A54" s="103"/>
      <c r="B54" s="255"/>
      <c r="C54" s="256"/>
      <c r="D54" s="16"/>
      <c r="E54" s="16"/>
      <c r="F54" s="14"/>
      <c r="G54" s="15">
        <v>0</v>
      </c>
      <c r="H54" s="105">
        <f t="shared" si="2"/>
        <v>0</v>
      </c>
    </row>
    <row r="55" spans="1:9" x14ac:dyDescent="0.25">
      <c r="A55" s="103"/>
      <c r="B55" s="255"/>
      <c r="C55" s="256"/>
      <c r="D55" s="16"/>
      <c r="E55" s="16"/>
      <c r="F55" s="14"/>
      <c r="G55" s="15">
        <v>0</v>
      </c>
      <c r="H55" s="105">
        <f t="shared" si="2"/>
        <v>0</v>
      </c>
    </row>
    <row r="56" spans="1:9" x14ac:dyDescent="0.25">
      <c r="A56" s="103"/>
      <c r="B56" s="255"/>
      <c r="C56" s="256"/>
      <c r="D56" s="16"/>
      <c r="E56" s="16"/>
      <c r="F56" s="14"/>
      <c r="G56" s="15">
        <v>0</v>
      </c>
      <c r="H56" s="105">
        <f t="shared" si="2"/>
        <v>0</v>
      </c>
    </row>
    <row r="57" spans="1:9" ht="14.45" customHeight="1" x14ac:dyDescent="0.25">
      <c r="A57" s="103"/>
      <c r="B57" s="250" t="s">
        <v>129</v>
      </c>
      <c r="C57" s="251"/>
      <c r="D57" s="251"/>
      <c r="E57" s="251"/>
      <c r="F57" s="251"/>
      <c r="G57" s="252"/>
    </row>
    <row r="58" spans="1:9" x14ac:dyDescent="0.25">
      <c r="B58" s="255"/>
      <c r="C58" s="256"/>
      <c r="D58" s="16"/>
      <c r="E58" s="16"/>
      <c r="F58" s="14"/>
      <c r="G58" s="15">
        <v>0</v>
      </c>
      <c r="H58" s="105">
        <f>G58*E58</f>
        <v>0</v>
      </c>
    </row>
    <row r="59" spans="1:9" x14ac:dyDescent="0.25">
      <c r="B59" s="255"/>
      <c r="C59" s="256"/>
      <c r="D59" s="16"/>
      <c r="E59" s="16"/>
      <c r="F59" s="14"/>
      <c r="G59" s="15">
        <v>0</v>
      </c>
      <c r="H59" s="105">
        <f t="shared" ref="H59:H63" si="3">G59*E59</f>
        <v>0</v>
      </c>
    </row>
    <row r="60" spans="1:9" x14ac:dyDescent="0.25">
      <c r="B60" s="255"/>
      <c r="C60" s="256"/>
      <c r="D60" s="16"/>
      <c r="E60" s="16"/>
      <c r="F60" s="14"/>
      <c r="G60" s="15">
        <v>0</v>
      </c>
      <c r="H60" s="105">
        <f t="shared" si="3"/>
        <v>0</v>
      </c>
    </row>
    <row r="61" spans="1:9" x14ac:dyDescent="0.25">
      <c r="B61" s="255"/>
      <c r="C61" s="256"/>
      <c r="D61" s="16"/>
      <c r="E61" s="16"/>
      <c r="F61" s="14"/>
      <c r="G61" s="15">
        <v>0</v>
      </c>
      <c r="H61" s="105">
        <f t="shared" si="3"/>
        <v>0</v>
      </c>
    </row>
    <row r="62" spans="1:9" x14ac:dyDescent="0.25">
      <c r="B62" s="255"/>
      <c r="C62" s="256"/>
      <c r="D62" s="16"/>
      <c r="E62" s="16"/>
      <c r="F62" s="14"/>
      <c r="G62" s="15">
        <v>0</v>
      </c>
      <c r="H62" s="105">
        <f t="shared" si="3"/>
        <v>0</v>
      </c>
    </row>
    <row r="63" spans="1:9" x14ac:dyDescent="0.25">
      <c r="A63" s="103"/>
      <c r="B63" s="255"/>
      <c r="C63" s="256"/>
      <c r="D63" s="16"/>
      <c r="E63" s="16"/>
      <c r="F63" s="14"/>
      <c r="G63" s="15">
        <v>0</v>
      </c>
      <c r="H63" s="105">
        <f t="shared" si="3"/>
        <v>0</v>
      </c>
    </row>
    <row r="64" spans="1:9" ht="14.45" customHeight="1" x14ac:dyDescent="0.25">
      <c r="A64" s="103"/>
      <c r="B64" s="250" t="s">
        <v>130</v>
      </c>
      <c r="C64" s="251"/>
      <c r="D64" s="251"/>
      <c r="E64" s="251"/>
      <c r="F64" s="251"/>
      <c r="G64" s="252"/>
    </row>
    <row r="65" spans="1:8" ht="15" customHeight="1" x14ac:dyDescent="0.25">
      <c r="A65" s="103"/>
      <c r="B65" s="253" t="s">
        <v>131</v>
      </c>
      <c r="C65" s="254"/>
      <c r="D65" s="121" t="s">
        <v>132</v>
      </c>
      <c r="E65" s="16">
        <v>1</v>
      </c>
      <c r="F65" s="14" t="s">
        <v>133</v>
      </c>
      <c r="G65" s="15">
        <v>1260</v>
      </c>
      <c r="H65" s="105">
        <f>E65*G65</f>
        <v>1260</v>
      </c>
    </row>
    <row r="66" spans="1:8" ht="15" customHeight="1" x14ac:dyDescent="0.25">
      <c r="A66" s="103"/>
      <c r="B66" s="158"/>
      <c r="C66" s="159"/>
      <c r="D66" s="16"/>
      <c r="E66" s="16"/>
      <c r="F66" s="14"/>
      <c r="G66" s="15">
        <v>0</v>
      </c>
      <c r="H66" s="105">
        <f t="shared" ref="H66:H69" si="4">E66*G66</f>
        <v>0</v>
      </c>
    </row>
    <row r="67" spans="1:8" ht="15" customHeight="1" x14ac:dyDescent="0.25">
      <c r="A67" s="103"/>
      <c r="B67" s="158"/>
      <c r="C67" s="159"/>
      <c r="D67" s="16"/>
      <c r="E67" s="16"/>
      <c r="F67" s="14"/>
      <c r="G67" s="15">
        <v>0</v>
      </c>
      <c r="H67" s="105">
        <f t="shared" si="4"/>
        <v>0</v>
      </c>
    </row>
    <row r="68" spans="1:8" ht="15" customHeight="1" x14ac:dyDescent="0.25">
      <c r="A68" s="103"/>
      <c r="B68" s="158"/>
      <c r="C68" s="159"/>
      <c r="D68" s="16"/>
      <c r="E68" s="16"/>
      <c r="F68" s="14"/>
      <c r="G68" s="15">
        <v>0</v>
      </c>
      <c r="H68" s="105">
        <f t="shared" si="4"/>
        <v>0</v>
      </c>
    </row>
    <row r="69" spans="1:8" ht="15" customHeight="1" x14ac:dyDescent="0.25">
      <c r="A69" s="103"/>
      <c r="B69" s="158"/>
      <c r="C69" s="159"/>
      <c r="D69" s="16"/>
      <c r="E69" s="16"/>
      <c r="F69" s="14"/>
      <c r="G69" s="15">
        <v>0</v>
      </c>
      <c r="H69" s="105">
        <f t="shared" si="4"/>
        <v>0</v>
      </c>
    </row>
    <row r="70" spans="1:8" ht="14.1" customHeight="1" x14ac:dyDescent="0.25">
      <c r="A70" s="103"/>
      <c r="B70" s="250" t="s">
        <v>134</v>
      </c>
      <c r="C70" s="251"/>
      <c r="D70" s="251"/>
      <c r="E70" s="251"/>
      <c r="F70" s="251"/>
      <c r="G70" s="252"/>
    </row>
    <row r="71" spans="1:8" ht="15" customHeight="1" x14ac:dyDescent="0.25">
      <c r="A71" s="103"/>
      <c r="B71" s="253" t="s">
        <v>135</v>
      </c>
      <c r="C71" s="254"/>
      <c r="D71" s="121" t="s">
        <v>136</v>
      </c>
      <c r="E71" s="16">
        <v>1</v>
      </c>
      <c r="F71" s="14" t="s">
        <v>133</v>
      </c>
      <c r="G71" s="15">
        <v>4000</v>
      </c>
      <c r="H71" s="105">
        <f>E71*G71</f>
        <v>4000</v>
      </c>
    </row>
    <row r="72" spans="1:8" ht="15" customHeight="1" x14ac:dyDescent="0.25">
      <c r="A72" s="103"/>
      <c r="B72" s="158"/>
      <c r="C72" s="159"/>
      <c r="D72" s="16"/>
      <c r="E72" s="16"/>
      <c r="F72" s="14"/>
      <c r="G72" s="15">
        <v>0</v>
      </c>
      <c r="H72" s="105">
        <f t="shared" ref="H72:H75" si="5">E72*G72</f>
        <v>0</v>
      </c>
    </row>
    <row r="73" spans="1:8" ht="15" customHeight="1" x14ac:dyDescent="0.25">
      <c r="A73" s="103"/>
      <c r="B73" s="158"/>
      <c r="C73" s="159"/>
      <c r="D73" s="16"/>
      <c r="E73" s="16"/>
      <c r="F73" s="14"/>
      <c r="G73" s="15">
        <v>0</v>
      </c>
      <c r="H73" s="105">
        <f t="shared" si="5"/>
        <v>0</v>
      </c>
    </row>
    <row r="74" spans="1:8" ht="15" customHeight="1" x14ac:dyDescent="0.25">
      <c r="A74" s="103"/>
      <c r="B74" s="158"/>
      <c r="C74" s="159"/>
      <c r="D74" s="16"/>
      <c r="E74" s="16"/>
      <c r="F74" s="14"/>
      <c r="G74" s="15">
        <v>0</v>
      </c>
      <c r="H74" s="105">
        <f t="shared" si="5"/>
        <v>0</v>
      </c>
    </row>
    <row r="75" spans="1:8" ht="15" customHeight="1" x14ac:dyDescent="0.25">
      <c r="A75" s="103"/>
      <c r="B75" s="255"/>
      <c r="C75" s="256"/>
      <c r="D75" s="16"/>
      <c r="E75" s="16"/>
      <c r="F75" s="14"/>
      <c r="G75" s="15">
        <v>0</v>
      </c>
      <c r="H75" s="105">
        <f t="shared" si="5"/>
        <v>0</v>
      </c>
    </row>
    <row r="76" spans="1:8" ht="14.1" customHeight="1" x14ac:dyDescent="0.25">
      <c r="A76" s="103"/>
      <c r="B76" s="250" t="s">
        <v>137</v>
      </c>
      <c r="C76" s="251"/>
      <c r="D76" s="251"/>
      <c r="E76" s="251"/>
      <c r="F76" s="251"/>
      <c r="G76" s="252"/>
    </row>
    <row r="77" spans="1:8" ht="15" customHeight="1" x14ac:dyDescent="0.25">
      <c r="A77" s="103"/>
      <c r="B77" s="255"/>
      <c r="C77" s="256"/>
      <c r="D77" s="16"/>
      <c r="E77" s="16"/>
      <c r="F77" s="14"/>
      <c r="G77" s="15">
        <v>0</v>
      </c>
      <c r="H77" s="105">
        <f>E77*G77</f>
        <v>0</v>
      </c>
    </row>
    <row r="78" spans="1:8" ht="15" customHeight="1" x14ac:dyDescent="0.25">
      <c r="A78" s="103"/>
      <c r="B78" s="158"/>
      <c r="C78" s="159"/>
      <c r="D78" s="16"/>
      <c r="E78" s="16"/>
      <c r="F78" s="14"/>
      <c r="G78" s="15">
        <v>0</v>
      </c>
      <c r="H78" s="105">
        <f t="shared" ref="H78:H81" si="6">E78*G78</f>
        <v>0</v>
      </c>
    </row>
    <row r="79" spans="1:8" ht="15" customHeight="1" x14ac:dyDescent="0.25">
      <c r="A79" s="103"/>
      <c r="B79" s="158"/>
      <c r="C79" s="159"/>
      <c r="D79" s="16"/>
      <c r="E79" s="16"/>
      <c r="F79" s="14"/>
      <c r="G79" s="15">
        <v>0</v>
      </c>
      <c r="H79" s="105">
        <f t="shared" si="6"/>
        <v>0</v>
      </c>
    </row>
    <row r="80" spans="1:8" ht="15" customHeight="1" x14ac:dyDescent="0.25">
      <c r="A80" s="103"/>
      <c r="B80" s="158"/>
      <c r="C80" s="159"/>
      <c r="D80" s="16"/>
      <c r="E80" s="16"/>
      <c r="F80" s="14"/>
      <c r="G80" s="15">
        <v>0</v>
      </c>
      <c r="H80" s="105">
        <f t="shared" si="6"/>
        <v>0</v>
      </c>
    </row>
    <row r="81" spans="1:8" ht="15" customHeight="1" x14ac:dyDescent="0.25">
      <c r="A81" s="103"/>
      <c r="B81" s="255"/>
      <c r="C81" s="256"/>
      <c r="D81" s="16"/>
      <c r="E81" s="16"/>
      <c r="F81" s="14"/>
      <c r="G81" s="15">
        <v>0</v>
      </c>
      <c r="H81" s="105">
        <f t="shared" si="6"/>
        <v>0</v>
      </c>
    </row>
    <row r="82" spans="1:8" ht="20.100000000000001" customHeight="1" x14ac:dyDescent="0.25">
      <c r="A82" s="103"/>
      <c r="B82" s="250" t="s">
        <v>138</v>
      </c>
      <c r="C82" s="251"/>
      <c r="D82" s="251"/>
      <c r="E82" s="251"/>
      <c r="F82" s="251"/>
      <c r="G82" s="252"/>
    </row>
    <row r="83" spans="1:8" ht="17.45" customHeight="1" x14ac:dyDescent="0.25">
      <c r="A83" s="103"/>
      <c r="B83" s="255"/>
      <c r="C83" s="256"/>
      <c r="D83" s="16"/>
      <c r="E83" s="16"/>
      <c r="F83" s="14"/>
      <c r="G83" s="15">
        <v>0</v>
      </c>
      <c r="H83" s="105">
        <f>E83*G83</f>
        <v>0</v>
      </c>
    </row>
    <row r="84" spans="1:8" ht="17.45" customHeight="1" x14ac:dyDescent="0.25">
      <c r="A84" s="103"/>
      <c r="B84" s="158"/>
      <c r="C84" s="159"/>
      <c r="D84" s="16"/>
      <c r="E84" s="16"/>
      <c r="F84" s="14"/>
      <c r="G84" s="15">
        <v>0</v>
      </c>
      <c r="H84" s="105">
        <f t="shared" ref="H84:H89" si="7">E84*G84</f>
        <v>0</v>
      </c>
    </row>
    <row r="85" spans="1:8" ht="17.45" customHeight="1" x14ac:dyDescent="0.25">
      <c r="A85" s="103"/>
      <c r="B85" s="158"/>
      <c r="C85" s="159"/>
      <c r="D85" s="16"/>
      <c r="E85" s="16"/>
      <c r="F85" s="14"/>
      <c r="G85" s="15">
        <v>0</v>
      </c>
      <c r="H85" s="105">
        <f t="shared" si="7"/>
        <v>0</v>
      </c>
    </row>
    <row r="86" spans="1:8" ht="17.45" customHeight="1" x14ac:dyDescent="0.25">
      <c r="A86" s="103"/>
      <c r="B86" s="158"/>
      <c r="C86" s="159"/>
      <c r="D86" s="16"/>
      <c r="E86" s="16"/>
      <c r="F86" s="14"/>
      <c r="G86" s="15">
        <v>0</v>
      </c>
      <c r="H86" s="105">
        <f t="shared" si="7"/>
        <v>0</v>
      </c>
    </row>
    <row r="87" spans="1:8" ht="17.45" customHeight="1" x14ac:dyDescent="0.25">
      <c r="A87" s="103"/>
      <c r="B87" s="158"/>
      <c r="C87" s="159"/>
      <c r="D87" s="16"/>
      <c r="E87" s="16"/>
      <c r="F87" s="14"/>
      <c r="G87" s="15">
        <v>0</v>
      </c>
      <c r="H87" s="105">
        <f t="shared" si="7"/>
        <v>0</v>
      </c>
    </row>
    <row r="88" spans="1:8" ht="17.45" customHeight="1" x14ac:dyDescent="0.25">
      <c r="A88" s="103"/>
      <c r="B88" s="158"/>
      <c r="C88" s="159"/>
      <c r="D88" s="16"/>
      <c r="E88" s="16"/>
      <c r="F88" s="14"/>
      <c r="G88" s="15">
        <v>0</v>
      </c>
      <c r="H88" s="105">
        <f t="shared" si="7"/>
        <v>0</v>
      </c>
    </row>
    <row r="89" spans="1:8" ht="20.100000000000001" customHeight="1" x14ac:dyDescent="0.25">
      <c r="A89" s="103"/>
      <c r="B89" s="262"/>
      <c r="C89" s="262"/>
      <c r="D89" s="16"/>
      <c r="E89" s="16"/>
      <c r="F89" s="14"/>
      <c r="G89" s="15">
        <v>0</v>
      </c>
      <c r="H89" s="105">
        <f t="shared" si="7"/>
        <v>0</v>
      </c>
    </row>
    <row r="90" spans="1:8" ht="28.5" customHeight="1" x14ac:dyDescent="0.25">
      <c r="A90" s="103"/>
      <c r="B90" s="113"/>
      <c r="C90" s="113"/>
      <c r="D90" s="113"/>
      <c r="F90" s="260" t="s">
        <v>139</v>
      </c>
      <c r="G90" s="261"/>
      <c r="H90" s="114">
        <f>SUM(H51:H56,H58:H63,H65:H69,H71:H75,H77:H81,H83:H89)</f>
        <v>5260</v>
      </c>
    </row>
    <row r="91" spans="1:8" x14ac:dyDescent="0.25">
      <c r="A91" s="103"/>
      <c r="H91" s="79"/>
    </row>
    <row r="92" spans="1:8" ht="14.45" customHeight="1" x14ac:dyDescent="0.25">
      <c r="A92" s="103"/>
      <c r="H92" s="79"/>
    </row>
    <row r="93" spans="1:8" ht="14.45" customHeight="1" x14ac:dyDescent="0.25">
      <c r="A93" s="93">
        <f>ROUND(SUM(G103,H112,H125),0)</f>
        <v>17442</v>
      </c>
      <c r="B93" s="102" t="s">
        <v>140</v>
      </c>
      <c r="C93" s="115"/>
      <c r="D93" s="77"/>
      <c r="E93" s="77"/>
      <c r="F93" s="77"/>
      <c r="G93" s="77"/>
      <c r="H93" s="79"/>
    </row>
    <row r="94" spans="1:8" ht="14.45" customHeight="1" x14ac:dyDescent="0.25">
      <c r="A94" s="238" t="s">
        <v>61</v>
      </c>
      <c r="B94" s="238"/>
      <c r="C94" s="77"/>
      <c r="D94" s="77"/>
      <c r="E94" s="77"/>
      <c r="F94" s="77"/>
      <c r="G94" s="77"/>
      <c r="H94" s="79"/>
    </row>
    <row r="95" spans="1:8" ht="27.95" customHeight="1" x14ac:dyDescent="0.25">
      <c r="A95" s="112"/>
      <c r="B95" s="257" t="s">
        <v>141</v>
      </c>
      <c r="C95" s="160" t="s">
        <v>99</v>
      </c>
      <c r="D95" s="160" t="s">
        <v>142</v>
      </c>
      <c r="E95" s="161" t="s">
        <v>102</v>
      </c>
      <c r="F95" s="161" t="s">
        <v>143</v>
      </c>
      <c r="G95" s="161" t="s">
        <v>68</v>
      </c>
      <c r="H95" s="79"/>
    </row>
    <row r="96" spans="1:8" ht="14.45" customHeight="1" x14ac:dyDescent="0.25">
      <c r="A96" s="112"/>
      <c r="B96" s="257"/>
      <c r="C96" s="143" t="s">
        <v>144</v>
      </c>
      <c r="D96" s="144" t="s">
        <v>145</v>
      </c>
      <c r="E96" s="145">
        <v>1000.15</v>
      </c>
      <c r="F96" s="144">
        <v>12</v>
      </c>
      <c r="G96" s="118">
        <f>E96*F96</f>
        <v>12001.8</v>
      </c>
      <c r="H96" s="79"/>
    </row>
    <row r="97" spans="1:9" ht="14.45" customHeight="1" x14ac:dyDescent="0.25">
      <c r="A97" s="112"/>
      <c r="B97" s="257"/>
      <c r="C97" s="116"/>
      <c r="D97" s="17"/>
      <c r="E97" s="19">
        <v>0</v>
      </c>
      <c r="F97" s="117"/>
      <c r="G97" s="118">
        <f t="shared" ref="G97:G102" si="8">E97*F97</f>
        <v>0</v>
      </c>
      <c r="H97" s="79"/>
    </row>
    <row r="98" spans="1:9" ht="14.45" customHeight="1" x14ac:dyDescent="0.25">
      <c r="A98" s="112"/>
      <c r="B98" s="257"/>
      <c r="C98" s="116"/>
      <c r="D98" s="17"/>
      <c r="E98" s="19">
        <v>0</v>
      </c>
      <c r="F98" s="117"/>
      <c r="G98" s="118">
        <f t="shared" si="8"/>
        <v>0</v>
      </c>
      <c r="H98" s="79"/>
    </row>
    <row r="99" spans="1:9" ht="14.45" customHeight="1" x14ac:dyDescent="0.25">
      <c r="A99" s="112"/>
      <c r="B99" s="257"/>
      <c r="C99" s="116"/>
      <c r="D99" s="17"/>
      <c r="E99" s="19">
        <v>0</v>
      </c>
      <c r="F99" s="117"/>
      <c r="G99" s="118">
        <f t="shared" si="8"/>
        <v>0</v>
      </c>
      <c r="H99" s="79"/>
    </row>
    <row r="100" spans="1:9" ht="14.45" customHeight="1" x14ac:dyDescent="0.25">
      <c r="A100" s="112"/>
      <c r="B100" s="257"/>
      <c r="C100" s="116"/>
      <c r="D100" s="17"/>
      <c r="E100" s="19">
        <v>0</v>
      </c>
      <c r="F100" s="117"/>
      <c r="G100" s="118">
        <f t="shared" si="8"/>
        <v>0</v>
      </c>
      <c r="H100" s="79"/>
    </row>
    <row r="101" spans="1:9" ht="14.45" customHeight="1" x14ac:dyDescent="0.25">
      <c r="A101" s="112"/>
      <c r="B101" s="257"/>
      <c r="C101" s="116"/>
      <c r="D101" s="17"/>
      <c r="E101" s="19">
        <v>0</v>
      </c>
      <c r="F101" s="117"/>
      <c r="G101" s="118">
        <f t="shared" si="8"/>
        <v>0</v>
      </c>
      <c r="H101" s="79"/>
    </row>
    <row r="102" spans="1:9" ht="14.45" customHeight="1" x14ac:dyDescent="0.25">
      <c r="A102" s="112"/>
      <c r="B102" s="257"/>
      <c r="C102" s="116"/>
      <c r="D102" s="17"/>
      <c r="E102" s="19">
        <v>0</v>
      </c>
      <c r="F102" s="117"/>
      <c r="G102" s="118">
        <f t="shared" si="8"/>
        <v>0</v>
      </c>
      <c r="H102" s="79"/>
    </row>
    <row r="103" spans="1:9" ht="14.45" customHeight="1" x14ac:dyDescent="0.25">
      <c r="A103" s="103"/>
      <c r="B103" s="77"/>
      <c r="D103" s="80"/>
      <c r="E103" s="263" t="s">
        <v>146</v>
      </c>
      <c r="F103" s="263"/>
      <c r="G103" s="81">
        <f>SUM(G96:G102)</f>
        <v>12001.8</v>
      </c>
      <c r="H103" s="79"/>
    </row>
    <row r="104" spans="1:9" ht="14.45" customHeight="1" x14ac:dyDescent="0.25">
      <c r="A104" s="103"/>
      <c r="B104" s="77"/>
      <c r="D104" s="80"/>
      <c r="E104" s="77"/>
      <c r="F104" s="119"/>
      <c r="G104" s="77"/>
      <c r="H104" s="79"/>
    </row>
    <row r="105" spans="1:9" ht="27.95" customHeight="1" x14ac:dyDescent="0.25">
      <c r="A105" s="112"/>
      <c r="B105" s="257" t="s">
        <v>147</v>
      </c>
      <c r="C105" s="160" t="s">
        <v>99</v>
      </c>
      <c r="D105" s="160" t="s">
        <v>142</v>
      </c>
      <c r="E105" s="161" t="s">
        <v>102</v>
      </c>
      <c r="F105" s="161" t="s">
        <v>143</v>
      </c>
      <c r="G105" s="161" t="s">
        <v>148</v>
      </c>
      <c r="H105" s="161" t="s">
        <v>68</v>
      </c>
      <c r="I105" s="79"/>
    </row>
    <row r="106" spans="1:9" ht="14.45" customHeight="1" x14ac:dyDescent="0.25">
      <c r="A106" s="112"/>
      <c r="B106" s="257"/>
      <c r="C106" s="82" t="s">
        <v>149</v>
      </c>
      <c r="D106" s="20"/>
      <c r="E106" s="19">
        <v>0</v>
      </c>
      <c r="F106" s="17"/>
      <c r="G106" s="17"/>
      <c r="H106" s="118">
        <f>(E106*F106)*G106</f>
        <v>0</v>
      </c>
      <c r="I106" s="79"/>
    </row>
    <row r="107" spans="1:9" ht="27.95" customHeight="1" x14ac:dyDescent="0.25">
      <c r="A107" s="112"/>
      <c r="B107" s="257"/>
      <c r="C107" s="120" t="s">
        <v>150</v>
      </c>
      <c r="D107" s="146" t="s">
        <v>151</v>
      </c>
      <c r="E107" s="145">
        <v>60</v>
      </c>
      <c r="F107" s="144">
        <v>12</v>
      </c>
      <c r="G107" s="144">
        <v>2</v>
      </c>
      <c r="H107" s="118">
        <f t="shared" ref="H107:H111" si="9">(E107*F107)*G107</f>
        <v>1440</v>
      </c>
      <c r="I107" s="79"/>
    </row>
    <row r="108" spans="1:9" ht="14.45" customHeight="1" x14ac:dyDescent="0.25">
      <c r="A108" s="112"/>
      <c r="B108" s="257"/>
      <c r="C108" s="121"/>
      <c r="D108" s="20"/>
      <c r="E108" s="19">
        <v>0</v>
      </c>
      <c r="F108" s="17"/>
      <c r="G108" s="17"/>
      <c r="H108" s="118">
        <f t="shared" si="9"/>
        <v>0</v>
      </c>
      <c r="I108" s="79"/>
    </row>
    <row r="109" spans="1:9" ht="14.45" customHeight="1" x14ac:dyDescent="0.25">
      <c r="A109" s="112"/>
      <c r="B109" s="257"/>
      <c r="C109" s="121"/>
      <c r="D109" s="20"/>
      <c r="E109" s="19">
        <v>0</v>
      </c>
      <c r="F109" s="17"/>
      <c r="G109" s="17"/>
      <c r="H109" s="118">
        <f t="shared" si="9"/>
        <v>0</v>
      </c>
      <c r="I109" s="79"/>
    </row>
    <row r="110" spans="1:9" ht="14.45" customHeight="1" x14ac:dyDescent="0.25">
      <c r="A110" s="112"/>
      <c r="B110" s="257"/>
      <c r="C110" s="18"/>
      <c r="D110" s="17"/>
      <c r="E110" s="19">
        <v>0</v>
      </c>
      <c r="F110" s="17"/>
      <c r="G110" s="17"/>
      <c r="H110" s="118">
        <f t="shared" si="9"/>
        <v>0</v>
      </c>
      <c r="I110" s="79"/>
    </row>
    <row r="111" spans="1:9" ht="14.45" customHeight="1" x14ac:dyDescent="0.25">
      <c r="A111" s="112"/>
      <c r="B111" s="257"/>
      <c r="C111" s="18"/>
      <c r="D111" s="17"/>
      <c r="E111" s="19">
        <v>0</v>
      </c>
      <c r="F111" s="17"/>
      <c r="G111" s="17"/>
      <c r="H111" s="118">
        <f t="shared" si="9"/>
        <v>0</v>
      </c>
      <c r="I111" s="79"/>
    </row>
    <row r="112" spans="1:9" ht="14.45" customHeight="1" x14ac:dyDescent="0.25">
      <c r="A112" s="103"/>
      <c r="B112" s="77"/>
      <c r="D112" s="80"/>
      <c r="F112" s="258" t="s">
        <v>152</v>
      </c>
      <c r="G112" s="259"/>
      <c r="H112" s="81">
        <f>SUM(H106:H111)</f>
        <v>1440</v>
      </c>
    </row>
    <row r="113" spans="1:8" ht="14.45" customHeight="1" x14ac:dyDescent="0.25">
      <c r="A113" s="103"/>
      <c r="G113" s="79"/>
      <c r="H113" s="113"/>
    </row>
    <row r="114" spans="1:8" ht="14.45" customHeight="1" x14ac:dyDescent="0.25">
      <c r="A114" s="112"/>
      <c r="B114" s="257" t="s">
        <v>153</v>
      </c>
      <c r="C114" s="160" t="s">
        <v>99</v>
      </c>
      <c r="D114" s="160" t="s">
        <v>142</v>
      </c>
      <c r="E114" s="161" t="s">
        <v>100</v>
      </c>
      <c r="F114" s="161" t="s">
        <v>101</v>
      </c>
      <c r="G114" s="161" t="s">
        <v>102</v>
      </c>
      <c r="H114" s="161" t="s">
        <v>68</v>
      </c>
    </row>
    <row r="115" spans="1:8" ht="14.45" customHeight="1" x14ac:dyDescent="0.25">
      <c r="A115" s="112"/>
      <c r="B115" s="257"/>
      <c r="C115" s="18" t="s">
        <v>154</v>
      </c>
      <c r="D115" s="16" t="s">
        <v>155</v>
      </c>
      <c r="E115" s="16">
        <v>400</v>
      </c>
      <c r="F115" s="17" t="s">
        <v>156</v>
      </c>
      <c r="G115" s="15">
        <v>10</v>
      </c>
      <c r="H115" s="105">
        <f>G115*E115</f>
        <v>4000</v>
      </c>
    </row>
    <row r="116" spans="1:8" ht="14.45" customHeight="1" x14ac:dyDescent="0.25">
      <c r="A116" s="112"/>
      <c r="B116" s="257"/>
      <c r="C116" s="18"/>
      <c r="D116" s="17"/>
      <c r="E116" s="16"/>
      <c r="F116" s="17"/>
      <c r="G116" s="15">
        <v>0</v>
      </c>
      <c r="H116" s="105">
        <f t="shared" ref="H116:H124" si="10">G116*E116</f>
        <v>0</v>
      </c>
    </row>
    <row r="117" spans="1:8" ht="14.45" customHeight="1" x14ac:dyDescent="0.25">
      <c r="A117" s="112"/>
      <c r="B117" s="257"/>
      <c r="C117" s="18"/>
      <c r="D117" s="17"/>
      <c r="E117" s="16"/>
      <c r="F117" s="17"/>
      <c r="G117" s="15">
        <v>0</v>
      </c>
      <c r="H117" s="105">
        <f t="shared" si="10"/>
        <v>0</v>
      </c>
    </row>
    <row r="118" spans="1:8" ht="14.45" customHeight="1" x14ac:dyDescent="0.25">
      <c r="A118" s="112"/>
      <c r="B118" s="257"/>
      <c r="C118" s="18"/>
      <c r="D118" s="17"/>
      <c r="E118" s="16"/>
      <c r="F118" s="17"/>
      <c r="G118" s="15">
        <v>0</v>
      </c>
      <c r="H118" s="105">
        <f t="shared" si="10"/>
        <v>0</v>
      </c>
    </row>
    <row r="119" spans="1:8" ht="14.45" customHeight="1" x14ac:dyDescent="0.25">
      <c r="A119" s="112"/>
      <c r="B119" s="257"/>
      <c r="C119" s="18"/>
      <c r="D119" s="17"/>
      <c r="E119" s="16"/>
      <c r="F119" s="17"/>
      <c r="G119" s="15">
        <v>0</v>
      </c>
      <c r="H119" s="105">
        <f t="shared" si="10"/>
        <v>0</v>
      </c>
    </row>
    <row r="120" spans="1:8" ht="14.45" customHeight="1" x14ac:dyDescent="0.25">
      <c r="A120" s="112"/>
      <c r="B120" s="257"/>
      <c r="C120" s="18"/>
      <c r="D120" s="17"/>
      <c r="E120" s="16"/>
      <c r="F120" s="17"/>
      <c r="G120" s="15">
        <v>0</v>
      </c>
      <c r="H120" s="105">
        <f t="shared" si="10"/>
        <v>0</v>
      </c>
    </row>
    <row r="121" spans="1:8" ht="14.45" customHeight="1" x14ac:dyDescent="0.25">
      <c r="A121" s="112"/>
      <c r="B121" s="257"/>
      <c r="C121" s="18"/>
      <c r="D121" s="17"/>
      <c r="E121" s="16"/>
      <c r="F121" s="17"/>
      <c r="G121" s="15">
        <v>0</v>
      </c>
      <c r="H121" s="105">
        <f t="shared" si="10"/>
        <v>0</v>
      </c>
    </row>
    <row r="122" spans="1:8" ht="14.45" customHeight="1" x14ac:dyDescent="0.25">
      <c r="A122" s="112"/>
      <c r="B122" s="257"/>
      <c r="C122" s="18"/>
      <c r="D122" s="17"/>
      <c r="E122" s="16"/>
      <c r="F122" s="17"/>
      <c r="G122" s="15">
        <v>0</v>
      </c>
      <c r="H122" s="105">
        <f t="shared" si="10"/>
        <v>0</v>
      </c>
    </row>
    <row r="123" spans="1:8" ht="14.45" customHeight="1" x14ac:dyDescent="0.25">
      <c r="A123" s="112"/>
      <c r="B123" s="257"/>
      <c r="C123" s="18"/>
      <c r="D123" s="17"/>
      <c r="E123" s="16"/>
      <c r="F123" s="17"/>
      <c r="G123" s="15">
        <v>0</v>
      </c>
      <c r="H123" s="105">
        <f t="shared" si="10"/>
        <v>0</v>
      </c>
    </row>
    <row r="124" spans="1:8" ht="14.45" customHeight="1" x14ac:dyDescent="0.25">
      <c r="A124" s="112"/>
      <c r="B124" s="257"/>
      <c r="C124" s="18"/>
      <c r="D124" s="17"/>
      <c r="E124" s="16"/>
      <c r="F124" s="17"/>
      <c r="G124" s="15">
        <v>0</v>
      </c>
      <c r="H124" s="105">
        <f t="shared" si="10"/>
        <v>0</v>
      </c>
    </row>
    <row r="125" spans="1:8" ht="14.45" customHeight="1" x14ac:dyDescent="0.25">
      <c r="B125" s="77"/>
      <c r="D125" s="80"/>
      <c r="F125" s="258" t="s">
        <v>157</v>
      </c>
      <c r="G125" s="259"/>
      <c r="H125" s="81">
        <f>SUM(H115:H124)</f>
        <v>4000</v>
      </c>
    </row>
    <row r="126" spans="1:8" ht="14.45" customHeight="1" x14ac:dyDescent="0.25">
      <c r="G126" s="79"/>
    </row>
    <row r="127" spans="1:8" x14ac:dyDescent="0.25">
      <c r="G127" s="79"/>
    </row>
    <row r="128" spans="1:8" x14ac:dyDescent="0.25">
      <c r="G128" s="79"/>
    </row>
    <row r="129" spans="4:7" x14ac:dyDescent="0.25">
      <c r="G129" s="79"/>
    </row>
    <row r="130" spans="4:7" x14ac:dyDescent="0.25">
      <c r="G130" s="79"/>
    </row>
    <row r="131" spans="4:7" x14ac:dyDescent="0.25">
      <c r="G131" s="79"/>
    </row>
    <row r="132" spans="4:7" x14ac:dyDescent="0.25">
      <c r="G132" s="77"/>
    </row>
    <row r="139" spans="4:7" x14ac:dyDescent="0.25">
      <c r="D139" s="83"/>
    </row>
  </sheetData>
  <protectedRanges>
    <protectedRange sqref="B9:G21" name="Range1"/>
    <protectedRange sqref="B39:C43 D39:G43 E116:G124" name="Range2"/>
    <protectedRange sqref="B9:G21 B58:G63 B66:G69 B72:G75 B77:G81 B83:G89" name="Range3"/>
    <protectedRange sqref="C97:F102 C108:C111 D106:G106 C116:D124 D108:G111" name="Range4"/>
    <protectedRange sqref="B8:E8 G8" name="Range1_1"/>
    <protectedRange sqref="B8:E8 G8" name="Range3_1"/>
    <protectedRange sqref="D28:G38" name="Range2_1"/>
    <protectedRange sqref="B65:G65" name="Range3_3"/>
    <protectedRange sqref="B71:G71" name="Range3_4"/>
    <protectedRange sqref="C96:F96" name="Range4_1"/>
    <protectedRange sqref="D107:G107" name="Range4_2"/>
    <protectedRange sqref="F8" name="Range1_2"/>
    <protectedRange sqref="F8" name="Range3_5"/>
    <protectedRange sqref="B38:C38" name="Range2_3"/>
    <protectedRange sqref="B53:G56" name="Range3_6"/>
    <protectedRange sqref="B51:G52" name="Range3_2_1"/>
    <protectedRange sqref="E115:G115" name="Range2_4"/>
    <protectedRange sqref="C115:D115" name="Range4_4"/>
  </protectedRanges>
  <mergeCells count="78">
    <mergeCell ref="F125:G125"/>
    <mergeCell ref="B81:C81"/>
    <mergeCell ref="B82:G82"/>
    <mergeCell ref="B83:C83"/>
    <mergeCell ref="B89:C89"/>
    <mergeCell ref="F90:G90"/>
    <mergeCell ref="A94:B94"/>
    <mergeCell ref="B95:B102"/>
    <mergeCell ref="E103:F103"/>
    <mergeCell ref="B105:B111"/>
    <mergeCell ref="F112:G112"/>
    <mergeCell ref="B114:B124"/>
    <mergeCell ref="B77:C77"/>
    <mergeCell ref="B59:C59"/>
    <mergeCell ref="B60:C60"/>
    <mergeCell ref="B61:C61"/>
    <mergeCell ref="B62:C62"/>
    <mergeCell ref="B63:C63"/>
    <mergeCell ref="B64:G64"/>
    <mergeCell ref="B65:C65"/>
    <mergeCell ref="B70:G70"/>
    <mergeCell ref="B71:C71"/>
    <mergeCell ref="B75:C75"/>
    <mergeCell ref="B76:G76"/>
    <mergeCell ref="B58:C58"/>
    <mergeCell ref="D47:E48"/>
    <mergeCell ref="A48:B48"/>
    <mergeCell ref="B49:C49"/>
    <mergeCell ref="B50:G50"/>
    <mergeCell ref="B51:C51"/>
    <mergeCell ref="B52:C52"/>
    <mergeCell ref="B47:C47"/>
    <mergeCell ref="B53:C53"/>
    <mergeCell ref="B54:C54"/>
    <mergeCell ref="B55:C55"/>
    <mergeCell ref="B56:C56"/>
    <mergeCell ref="B57:G57"/>
    <mergeCell ref="B39:C39"/>
    <mergeCell ref="B40:C40"/>
    <mergeCell ref="B41:C41"/>
    <mergeCell ref="B42:C42"/>
    <mergeCell ref="B43:C43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18:C18"/>
    <mergeCell ref="B19:C19"/>
    <mergeCell ref="B20:C20"/>
    <mergeCell ref="B21:C21"/>
    <mergeCell ref="C25:D26"/>
    <mergeCell ref="A26:B26"/>
    <mergeCell ref="B13:C13"/>
    <mergeCell ref="H4:K4"/>
    <mergeCell ref="C5:D6"/>
    <mergeCell ref="H5:I5"/>
    <mergeCell ref="A6:B6"/>
    <mergeCell ref="H6:I6"/>
    <mergeCell ref="B7:C7"/>
    <mergeCell ref="B8:C8"/>
    <mergeCell ref="B9:C9"/>
    <mergeCell ref="B10:C10"/>
    <mergeCell ref="B11:C11"/>
    <mergeCell ref="B12:C12"/>
    <mergeCell ref="A1:C1"/>
    <mergeCell ref="H1:K1"/>
    <mergeCell ref="B2:C2"/>
    <mergeCell ref="H2:K2"/>
    <mergeCell ref="B3:C3"/>
    <mergeCell ref="H3:K3"/>
  </mergeCells>
  <dataValidations count="1">
    <dataValidation type="whole" allowBlank="1" showInputMessage="1" showErrorMessage="1" sqref="A93 G108:G111 A5 A25 F39:F43 F97:F102 A47 G106 F116:F124" xr:uid="{E78CB97F-B4CC-4649-A1B9-B45743D567B6}">
      <formula1>0</formula1>
      <formula2>1000000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41A1D-F4B2-47E7-8723-77C433094DA1}">
  <sheetPr>
    <tabColor rgb="FF00B0F0"/>
  </sheetPr>
  <dimension ref="A1:O36"/>
  <sheetViews>
    <sheetView workbookViewId="0">
      <selection activeCell="C10" sqref="C10"/>
    </sheetView>
  </sheetViews>
  <sheetFormatPr defaultColWidth="8.7109375" defaultRowHeight="15" x14ac:dyDescent="0.25"/>
  <cols>
    <col min="1" max="1" width="16.140625" customWidth="1"/>
    <col min="2" max="2" width="16.42578125" customWidth="1"/>
    <col min="3" max="3" width="30.42578125" customWidth="1"/>
    <col min="4" max="4" width="12.7109375" customWidth="1"/>
    <col min="5" max="5" width="13.5703125" customWidth="1"/>
    <col min="6" max="6" width="9.42578125" customWidth="1"/>
    <col min="7" max="7" width="12.42578125" customWidth="1"/>
    <col min="8" max="8" width="11.7109375" customWidth="1"/>
    <col min="9" max="9" width="12" customWidth="1"/>
    <col min="10" max="10" width="11.42578125" customWidth="1"/>
    <col min="11" max="12" width="10" customWidth="1"/>
    <col min="13" max="13" width="14.140625" customWidth="1"/>
    <col min="14" max="14" width="16.5703125" customWidth="1"/>
    <col min="15" max="15" width="15.140625" customWidth="1"/>
  </cols>
  <sheetData>
    <row r="1" spans="1:15" ht="34.5" customHeight="1" x14ac:dyDescent="0.25">
      <c r="A1" s="247" t="s">
        <v>158</v>
      </c>
      <c r="B1" s="247"/>
      <c r="C1" s="247"/>
      <c r="L1" s="195" t="s">
        <v>3</v>
      </c>
      <c r="M1" s="196"/>
      <c r="N1" s="196"/>
      <c r="O1" s="197"/>
    </row>
    <row r="2" spans="1:15" x14ac:dyDescent="0.25">
      <c r="A2" s="42" t="s">
        <v>57</v>
      </c>
      <c r="B2" s="248">
        <f>Summary!D6</f>
        <v>0</v>
      </c>
      <c r="C2" s="248"/>
      <c r="L2" s="213" t="s">
        <v>7</v>
      </c>
      <c r="M2" s="214"/>
      <c r="N2" s="214"/>
      <c r="O2" s="215"/>
    </row>
    <row r="3" spans="1:15" ht="18" customHeight="1" x14ac:dyDescent="0.25">
      <c r="A3" s="98" t="s">
        <v>58</v>
      </c>
      <c r="B3" s="274" t="s">
        <v>196</v>
      </c>
      <c r="C3" s="274"/>
      <c r="L3" s="216" t="s">
        <v>8</v>
      </c>
      <c r="M3" s="217"/>
      <c r="N3" s="217"/>
      <c r="O3" s="218"/>
    </row>
    <row r="4" spans="1:15" ht="34.5" customHeight="1" thickBot="1" x14ac:dyDescent="0.3">
      <c r="L4" s="219" t="s">
        <v>10</v>
      </c>
      <c r="M4" s="220"/>
      <c r="N4" s="220"/>
      <c r="O4" s="221"/>
    </row>
    <row r="5" spans="1:15" ht="26.1" customHeight="1" x14ac:dyDescent="0.25">
      <c r="A5" s="93">
        <f>ROUND(N19,0)</f>
        <v>766</v>
      </c>
      <c r="B5" s="94" t="s">
        <v>159</v>
      </c>
      <c r="F5" s="264" t="s">
        <v>160</v>
      </c>
      <c r="G5" s="283"/>
      <c r="H5" s="283"/>
      <c r="I5" s="265"/>
      <c r="L5" s="213" t="s">
        <v>15</v>
      </c>
      <c r="M5" s="214"/>
      <c r="N5" s="214"/>
      <c r="O5" s="215"/>
    </row>
    <row r="6" spans="1:15" ht="14.45" customHeight="1" thickBot="1" x14ac:dyDescent="0.3">
      <c r="A6" s="239" t="s">
        <v>61</v>
      </c>
      <c r="B6" s="239"/>
      <c r="F6" s="284"/>
      <c r="G6" s="285"/>
      <c r="H6" s="285"/>
      <c r="I6" s="286"/>
      <c r="L6" s="189" t="s">
        <v>16</v>
      </c>
      <c r="M6" s="190"/>
      <c r="N6" s="190"/>
      <c r="O6" s="191"/>
    </row>
    <row r="7" spans="1:15" ht="15.75" thickBot="1" x14ac:dyDescent="0.3">
      <c r="F7" s="287"/>
      <c r="G7" s="288"/>
      <c r="H7" s="288"/>
      <c r="I7" s="289"/>
    </row>
    <row r="8" spans="1:15" ht="49.5" customHeight="1" x14ac:dyDescent="0.25">
      <c r="B8" s="160" t="s">
        <v>161</v>
      </c>
      <c r="C8" s="160" t="s">
        <v>162</v>
      </c>
      <c r="D8" s="160" t="s">
        <v>163</v>
      </c>
      <c r="E8" s="161" t="s">
        <v>164</v>
      </c>
      <c r="F8" s="161" t="s">
        <v>165</v>
      </c>
      <c r="G8" s="161" t="s">
        <v>166</v>
      </c>
      <c r="H8" s="161" t="s">
        <v>167</v>
      </c>
      <c r="I8" s="161" t="s">
        <v>168</v>
      </c>
      <c r="J8" s="161" t="s">
        <v>169</v>
      </c>
      <c r="K8" s="84" t="s">
        <v>170</v>
      </c>
      <c r="L8" s="160" t="s">
        <v>171</v>
      </c>
      <c r="M8" s="160" t="s">
        <v>172</v>
      </c>
      <c r="N8" s="84" t="s">
        <v>173</v>
      </c>
    </row>
    <row r="9" spans="1:15" x14ac:dyDescent="0.25">
      <c r="B9" s="82" t="s">
        <v>174</v>
      </c>
      <c r="C9" s="139" t="s">
        <v>175</v>
      </c>
      <c r="D9" s="95">
        <v>100</v>
      </c>
      <c r="E9" s="21">
        <v>10</v>
      </c>
      <c r="F9" s="85">
        <f>E9*0.49</f>
        <v>4.9000000000000004</v>
      </c>
      <c r="G9" s="17"/>
      <c r="H9" s="85">
        <f>G9*41</f>
        <v>0</v>
      </c>
      <c r="I9" s="17"/>
      <c r="J9" s="85">
        <f>I9*96</f>
        <v>0</v>
      </c>
      <c r="K9" s="86">
        <f>(D9+F9+H9+J9)</f>
        <v>104.9</v>
      </c>
      <c r="L9" s="17">
        <v>2</v>
      </c>
      <c r="M9" s="17">
        <v>1</v>
      </c>
      <c r="N9" s="86">
        <f>(K9*L9)*M9</f>
        <v>209.8</v>
      </c>
    </row>
    <row r="10" spans="1:15" x14ac:dyDescent="0.25">
      <c r="B10" s="82" t="s">
        <v>176</v>
      </c>
      <c r="C10" s="139" t="s">
        <v>177</v>
      </c>
      <c r="D10" s="95">
        <v>100</v>
      </c>
      <c r="E10" s="21">
        <v>0</v>
      </c>
      <c r="F10" s="85">
        <f t="shared" ref="F10:F18" si="0">E10*0.49</f>
        <v>0</v>
      </c>
      <c r="G10" s="17">
        <v>2</v>
      </c>
      <c r="H10" s="85">
        <f t="shared" ref="H10:H18" si="1">G10*41</f>
        <v>82</v>
      </c>
      <c r="I10" s="17">
        <v>1</v>
      </c>
      <c r="J10" s="85">
        <f t="shared" ref="J10:J18" si="2">I10*96</f>
        <v>96</v>
      </c>
      <c r="K10" s="86">
        <f t="shared" ref="K10:K18" si="3">(D10+F10+H10+J10)</f>
        <v>278</v>
      </c>
      <c r="L10" s="17">
        <v>2</v>
      </c>
      <c r="M10" s="17">
        <v>1</v>
      </c>
      <c r="N10" s="86">
        <f t="shared" ref="N10:N18" si="4">(K10*L10)*M10</f>
        <v>556</v>
      </c>
    </row>
    <row r="11" spans="1:15" x14ac:dyDescent="0.25">
      <c r="B11" s="82" t="s">
        <v>178</v>
      </c>
      <c r="C11" s="13"/>
      <c r="D11" s="95">
        <v>0</v>
      </c>
      <c r="E11" s="21">
        <v>0</v>
      </c>
      <c r="F11" s="85">
        <f t="shared" si="0"/>
        <v>0</v>
      </c>
      <c r="G11" s="17"/>
      <c r="H11" s="85">
        <f t="shared" si="1"/>
        <v>0</v>
      </c>
      <c r="I11" s="17"/>
      <c r="J11" s="85">
        <f t="shared" si="2"/>
        <v>0</v>
      </c>
      <c r="K11" s="86">
        <f t="shared" si="3"/>
        <v>0</v>
      </c>
      <c r="L11" s="17"/>
      <c r="M11" s="17"/>
      <c r="N11" s="86">
        <f t="shared" si="4"/>
        <v>0</v>
      </c>
    </row>
    <row r="12" spans="1:15" x14ac:dyDescent="0.25">
      <c r="B12" s="82" t="s">
        <v>179</v>
      </c>
      <c r="C12" s="13"/>
      <c r="D12" s="95">
        <v>0</v>
      </c>
      <c r="E12" s="21">
        <v>0</v>
      </c>
      <c r="F12" s="85">
        <f t="shared" si="0"/>
        <v>0</v>
      </c>
      <c r="G12" s="17"/>
      <c r="H12" s="85">
        <f t="shared" si="1"/>
        <v>0</v>
      </c>
      <c r="I12" s="17"/>
      <c r="J12" s="85">
        <f t="shared" si="2"/>
        <v>0</v>
      </c>
      <c r="K12" s="86">
        <f t="shared" si="3"/>
        <v>0</v>
      </c>
      <c r="L12" s="17"/>
      <c r="M12" s="17"/>
      <c r="N12" s="86">
        <f t="shared" si="4"/>
        <v>0</v>
      </c>
    </row>
    <row r="13" spans="1:15" x14ac:dyDescent="0.25">
      <c r="B13" s="82" t="s">
        <v>180</v>
      </c>
      <c r="C13" s="13"/>
      <c r="D13" s="95">
        <v>0</v>
      </c>
      <c r="E13" s="21">
        <v>0</v>
      </c>
      <c r="F13" s="85">
        <f t="shared" si="0"/>
        <v>0</v>
      </c>
      <c r="G13" s="17"/>
      <c r="H13" s="85">
        <f t="shared" si="1"/>
        <v>0</v>
      </c>
      <c r="I13" s="17"/>
      <c r="J13" s="85">
        <f t="shared" si="2"/>
        <v>0</v>
      </c>
      <c r="K13" s="86">
        <f t="shared" si="3"/>
        <v>0</v>
      </c>
      <c r="L13" s="17"/>
      <c r="M13" s="17"/>
      <c r="N13" s="86">
        <f t="shared" si="4"/>
        <v>0</v>
      </c>
    </row>
    <row r="14" spans="1:15" x14ac:dyDescent="0.25">
      <c r="B14" s="82" t="s">
        <v>181</v>
      </c>
      <c r="C14" s="13"/>
      <c r="D14" s="95">
        <v>0</v>
      </c>
      <c r="E14" s="21">
        <v>0</v>
      </c>
      <c r="F14" s="85">
        <f t="shared" si="0"/>
        <v>0</v>
      </c>
      <c r="G14" s="17"/>
      <c r="H14" s="85">
        <f t="shared" si="1"/>
        <v>0</v>
      </c>
      <c r="I14" s="17"/>
      <c r="J14" s="85">
        <f t="shared" si="2"/>
        <v>0</v>
      </c>
      <c r="K14" s="86">
        <f t="shared" si="3"/>
        <v>0</v>
      </c>
      <c r="L14" s="17"/>
      <c r="M14" s="17"/>
      <c r="N14" s="86">
        <f t="shared" si="4"/>
        <v>0</v>
      </c>
    </row>
    <row r="15" spans="1:15" x14ac:dyDescent="0.25">
      <c r="B15" s="82" t="s">
        <v>182</v>
      </c>
      <c r="C15" s="13"/>
      <c r="D15" s="95">
        <v>0</v>
      </c>
      <c r="E15" s="21">
        <v>0</v>
      </c>
      <c r="F15" s="85">
        <f t="shared" si="0"/>
        <v>0</v>
      </c>
      <c r="G15" s="17"/>
      <c r="H15" s="85">
        <f t="shared" si="1"/>
        <v>0</v>
      </c>
      <c r="I15" s="17"/>
      <c r="J15" s="85">
        <f t="shared" si="2"/>
        <v>0</v>
      </c>
      <c r="K15" s="86">
        <f t="shared" si="3"/>
        <v>0</v>
      </c>
      <c r="L15" s="17"/>
      <c r="M15" s="17"/>
      <c r="N15" s="86">
        <f t="shared" si="4"/>
        <v>0</v>
      </c>
    </row>
    <row r="16" spans="1:15" x14ac:dyDescent="0.25">
      <c r="B16" s="82" t="s">
        <v>183</v>
      </c>
      <c r="C16" s="13"/>
      <c r="D16" s="95">
        <v>0</v>
      </c>
      <c r="E16" s="21">
        <v>0</v>
      </c>
      <c r="F16" s="85">
        <f t="shared" si="0"/>
        <v>0</v>
      </c>
      <c r="G16" s="17"/>
      <c r="H16" s="85">
        <f t="shared" si="1"/>
        <v>0</v>
      </c>
      <c r="I16" s="17"/>
      <c r="J16" s="85">
        <f t="shared" si="2"/>
        <v>0</v>
      </c>
      <c r="K16" s="86">
        <f t="shared" si="3"/>
        <v>0</v>
      </c>
      <c r="L16" s="17"/>
      <c r="M16" s="17"/>
      <c r="N16" s="86">
        <f t="shared" si="4"/>
        <v>0</v>
      </c>
    </row>
    <row r="17" spans="1:14" x14ac:dyDescent="0.25">
      <c r="B17" s="82" t="s">
        <v>184</v>
      </c>
      <c r="C17" s="13"/>
      <c r="D17" s="95">
        <v>0</v>
      </c>
      <c r="E17" s="21">
        <v>0</v>
      </c>
      <c r="F17" s="85">
        <f t="shared" si="0"/>
        <v>0</v>
      </c>
      <c r="G17" s="17"/>
      <c r="H17" s="85">
        <f t="shared" si="1"/>
        <v>0</v>
      </c>
      <c r="I17" s="17"/>
      <c r="J17" s="85">
        <f t="shared" si="2"/>
        <v>0</v>
      </c>
      <c r="K17" s="86">
        <f t="shared" si="3"/>
        <v>0</v>
      </c>
      <c r="L17" s="17"/>
      <c r="M17" s="17"/>
      <c r="N17" s="86">
        <f t="shared" si="4"/>
        <v>0</v>
      </c>
    </row>
    <row r="18" spans="1:14" x14ac:dyDescent="0.25">
      <c r="B18" s="82" t="s">
        <v>185</v>
      </c>
      <c r="C18" s="13"/>
      <c r="D18" s="95">
        <v>0</v>
      </c>
      <c r="E18" s="21">
        <v>0</v>
      </c>
      <c r="F18" s="85">
        <f t="shared" si="0"/>
        <v>0</v>
      </c>
      <c r="G18" s="17"/>
      <c r="H18" s="85">
        <f t="shared" si="1"/>
        <v>0</v>
      </c>
      <c r="I18" s="17"/>
      <c r="J18" s="85">
        <f t="shared" si="2"/>
        <v>0</v>
      </c>
      <c r="K18" s="86">
        <f t="shared" si="3"/>
        <v>0</v>
      </c>
      <c r="L18" s="17"/>
      <c r="M18" s="17"/>
      <c r="N18" s="86">
        <f t="shared" si="4"/>
        <v>0</v>
      </c>
    </row>
    <row r="19" spans="1:14" ht="14.45" customHeight="1" x14ac:dyDescent="0.25">
      <c r="B19" s="77"/>
      <c r="D19" s="80"/>
      <c r="K19" s="263" t="s">
        <v>186</v>
      </c>
      <c r="L19" s="263"/>
      <c r="M19" s="263"/>
      <c r="N19" s="81">
        <f>SUM(N9:N18)</f>
        <v>765.8</v>
      </c>
    </row>
    <row r="21" spans="1:14" ht="15.75" thickBot="1" x14ac:dyDescent="0.3"/>
    <row r="22" spans="1:14" ht="30" customHeight="1" x14ac:dyDescent="0.25">
      <c r="A22" s="93">
        <f>ROUND(N36,0)</f>
        <v>2414</v>
      </c>
      <c r="B22" s="161" t="s">
        <v>187</v>
      </c>
      <c r="C22" s="264" t="s">
        <v>188</v>
      </c>
      <c r="D22" s="265"/>
      <c r="E22" s="78"/>
      <c r="F22" s="78"/>
    </row>
    <row r="23" spans="1:14" x14ac:dyDescent="0.25">
      <c r="A23" s="239" t="s">
        <v>61</v>
      </c>
      <c r="B23" s="239"/>
      <c r="C23" s="284"/>
      <c r="D23" s="286"/>
      <c r="E23" s="78"/>
      <c r="F23" s="78"/>
    </row>
    <row r="24" spans="1:14" ht="15.75" thickBot="1" x14ac:dyDescent="0.3">
      <c r="C24" s="287"/>
      <c r="D24" s="289"/>
      <c r="E24" s="78"/>
      <c r="F24" s="78"/>
    </row>
    <row r="25" spans="1:14" ht="57" x14ac:dyDescent="0.25">
      <c r="B25" s="160" t="s">
        <v>161</v>
      </c>
      <c r="C25" s="160" t="s">
        <v>162</v>
      </c>
      <c r="D25" s="160" t="s">
        <v>163</v>
      </c>
      <c r="E25" s="161" t="s">
        <v>189</v>
      </c>
      <c r="F25" s="161" t="s">
        <v>164</v>
      </c>
      <c r="G25" s="161" t="s">
        <v>165</v>
      </c>
      <c r="H25" s="161" t="s">
        <v>190</v>
      </c>
      <c r="I25" s="161" t="s">
        <v>191</v>
      </c>
      <c r="J25" s="161" t="s">
        <v>168</v>
      </c>
      <c r="K25" s="161" t="s">
        <v>192</v>
      </c>
      <c r="L25" s="160" t="s">
        <v>193</v>
      </c>
      <c r="M25" s="160" t="s">
        <v>171</v>
      </c>
      <c r="N25" s="84" t="s">
        <v>170</v>
      </c>
    </row>
    <row r="26" spans="1:14" x14ac:dyDescent="0.25">
      <c r="B26" s="82" t="s">
        <v>174</v>
      </c>
      <c r="C26" s="13" t="s">
        <v>194</v>
      </c>
      <c r="D26" s="95">
        <v>250</v>
      </c>
      <c r="E26" s="95">
        <v>400</v>
      </c>
      <c r="F26" s="21">
        <v>100</v>
      </c>
      <c r="G26" s="85">
        <f>F26*0.49</f>
        <v>49</v>
      </c>
      <c r="H26" s="17">
        <v>4</v>
      </c>
      <c r="I26" s="85">
        <f>H26*52</f>
        <v>208</v>
      </c>
      <c r="J26" s="17">
        <v>3</v>
      </c>
      <c r="K26" s="22">
        <v>100</v>
      </c>
      <c r="L26" s="87">
        <f>J26*K26</f>
        <v>300</v>
      </c>
      <c r="M26" s="17">
        <v>2</v>
      </c>
      <c r="N26" s="86">
        <f>(D26+E26+G26+I26+L26)*M26</f>
        <v>2414</v>
      </c>
    </row>
    <row r="27" spans="1:14" x14ac:dyDescent="0.25">
      <c r="B27" s="82" t="s">
        <v>176</v>
      </c>
      <c r="C27" s="13"/>
      <c r="D27" s="95">
        <v>0</v>
      </c>
      <c r="E27" s="95">
        <v>0</v>
      </c>
      <c r="F27" s="21">
        <v>0</v>
      </c>
      <c r="G27" s="85">
        <f t="shared" ref="G27:G35" si="5">F27*0.49</f>
        <v>0</v>
      </c>
      <c r="H27" s="17"/>
      <c r="I27" s="85">
        <f t="shared" ref="I27:I35" si="6">H27*52</f>
        <v>0</v>
      </c>
      <c r="J27" s="17"/>
      <c r="K27" s="22">
        <v>0</v>
      </c>
      <c r="L27" s="87">
        <f t="shared" ref="L27:L35" si="7">J27*K27</f>
        <v>0</v>
      </c>
      <c r="M27" s="17"/>
      <c r="N27" s="86">
        <f t="shared" ref="N27:N35" si="8">(D27+E27+G27+I27+L27)*M27</f>
        <v>0</v>
      </c>
    </row>
    <row r="28" spans="1:14" x14ac:dyDescent="0.25">
      <c r="B28" s="82" t="s">
        <v>178</v>
      </c>
      <c r="C28" s="13"/>
      <c r="D28" s="95">
        <v>0</v>
      </c>
      <c r="E28" s="95">
        <v>0</v>
      </c>
      <c r="F28" s="21">
        <v>0</v>
      </c>
      <c r="G28" s="85">
        <f t="shared" si="5"/>
        <v>0</v>
      </c>
      <c r="H28" s="17"/>
      <c r="I28" s="85">
        <f t="shared" si="6"/>
        <v>0</v>
      </c>
      <c r="J28" s="17"/>
      <c r="K28" s="22">
        <v>0</v>
      </c>
      <c r="L28" s="87">
        <f t="shared" si="7"/>
        <v>0</v>
      </c>
      <c r="M28" s="17"/>
      <c r="N28" s="86">
        <f t="shared" si="8"/>
        <v>0</v>
      </c>
    </row>
    <row r="29" spans="1:14" x14ac:dyDescent="0.25">
      <c r="B29" s="82" t="s">
        <v>179</v>
      </c>
      <c r="C29" s="13"/>
      <c r="D29" s="95">
        <v>0</v>
      </c>
      <c r="E29" s="95">
        <v>0</v>
      </c>
      <c r="F29" s="21">
        <v>0</v>
      </c>
      <c r="G29" s="85">
        <f t="shared" si="5"/>
        <v>0</v>
      </c>
      <c r="H29" s="17"/>
      <c r="I29" s="85">
        <f t="shared" si="6"/>
        <v>0</v>
      </c>
      <c r="J29" s="17"/>
      <c r="K29" s="22">
        <v>0</v>
      </c>
      <c r="L29" s="87">
        <f t="shared" si="7"/>
        <v>0</v>
      </c>
      <c r="M29" s="17"/>
      <c r="N29" s="86">
        <f t="shared" si="8"/>
        <v>0</v>
      </c>
    </row>
    <row r="30" spans="1:14" x14ac:dyDescent="0.25">
      <c r="B30" s="82" t="s">
        <v>180</v>
      </c>
      <c r="C30" s="13"/>
      <c r="D30" s="95">
        <v>0</v>
      </c>
      <c r="E30" s="95">
        <v>0</v>
      </c>
      <c r="F30" s="21">
        <v>0</v>
      </c>
      <c r="G30" s="85">
        <f t="shared" si="5"/>
        <v>0</v>
      </c>
      <c r="H30" s="17"/>
      <c r="I30" s="85">
        <f t="shared" si="6"/>
        <v>0</v>
      </c>
      <c r="J30" s="17"/>
      <c r="K30" s="22">
        <v>0</v>
      </c>
      <c r="L30" s="87">
        <f t="shared" si="7"/>
        <v>0</v>
      </c>
      <c r="M30" s="17"/>
      <c r="N30" s="86">
        <f t="shared" si="8"/>
        <v>0</v>
      </c>
    </row>
    <row r="31" spans="1:14" x14ac:dyDescent="0.25">
      <c r="B31" s="82" t="s">
        <v>181</v>
      </c>
      <c r="C31" s="13"/>
      <c r="D31" s="95">
        <v>0</v>
      </c>
      <c r="E31" s="95">
        <v>0</v>
      </c>
      <c r="F31" s="21">
        <v>0</v>
      </c>
      <c r="G31" s="85">
        <f t="shared" si="5"/>
        <v>0</v>
      </c>
      <c r="H31" s="17"/>
      <c r="I31" s="85">
        <f t="shared" si="6"/>
        <v>0</v>
      </c>
      <c r="J31" s="17"/>
      <c r="K31" s="22">
        <v>0</v>
      </c>
      <c r="L31" s="87">
        <f t="shared" si="7"/>
        <v>0</v>
      </c>
      <c r="M31" s="17"/>
      <c r="N31" s="86">
        <f t="shared" si="8"/>
        <v>0</v>
      </c>
    </row>
    <row r="32" spans="1:14" x14ac:dyDescent="0.25">
      <c r="B32" s="82" t="s">
        <v>182</v>
      </c>
      <c r="C32" s="13"/>
      <c r="D32" s="95">
        <v>0</v>
      </c>
      <c r="E32" s="95">
        <v>0</v>
      </c>
      <c r="F32" s="21">
        <v>0</v>
      </c>
      <c r="G32" s="85">
        <f t="shared" si="5"/>
        <v>0</v>
      </c>
      <c r="H32" s="17"/>
      <c r="I32" s="85">
        <f t="shared" si="6"/>
        <v>0</v>
      </c>
      <c r="J32" s="17"/>
      <c r="K32" s="22">
        <v>0</v>
      </c>
      <c r="L32" s="87">
        <f t="shared" si="7"/>
        <v>0</v>
      </c>
      <c r="M32" s="17"/>
      <c r="N32" s="86">
        <f t="shared" si="8"/>
        <v>0</v>
      </c>
    </row>
    <row r="33" spans="2:14" x14ac:dyDescent="0.25">
      <c r="B33" s="82" t="s">
        <v>183</v>
      </c>
      <c r="C33" s="13"/>
      <c r="D33" s="95">
        <v>0</v>
      </c>
      <c r="E33" s="95">
        <v>0</v>
      </c>
      <c r="F33" s="21">
        <v>0</v>
      </c>
      <c r="G33" s="85">
        <f t="shared" si="5"/>
        <v>0</v>
      </c>
      <c r="H33" s="17"/>
      <c r="I33" s="85">
        <f t="shared" si="6"/>
        <v>0</v>
      </c>
      <c r="J33" s="17"/>
      <c r="K33" s="22">
        <v>0</v>
      </c>
      <c r="L33" s="87">
        <f t="shared" si="7"/>
        <v>0</v>
      </c>
      <c r="M33" s="17"/>
      <c r="N33" s="86">
        <f t="shared" si="8"/>
        <v>0</v>
      </c>
    </row>
    <row r="34" spans="2:14" x14ac:dyDescent="0.25">
      <c r="B34" s="82" t="s">
        <v>184</v>
      </c>
      <c r="C34" s="13"/>
      <c r="D34" s="95">
        <v>0</v>
      </c>
      <c r="E34" s="95">
        <v>0</v>
      </c>
      <c r="F34" s="21">
        <v>0</v>
      </c>
      <c r="G34" s="85">
        <f t="shared" si="5"/>
        <v>0</v>
      </c>
      <c r="H34" s="17"/>
      <c r="I34" s="85">
        <f t="shared" si="6"/>
        <v>0</v>
      </c>
      <c r="J34" s="17"/>
      <c r="K34" s="22">
        <v>0</v>
      </c>
      <c r="L34" s="87">
        <f t="shared" si="7"/>
        <v>0</v>
      </c>
      <c r="M34" s="17"/>
      <c r="N34" s="86">
        <f t="shared" si="8"/>
        <v>0</v>
      </c>
    </row>
    <row r="35" spans="2:14" x14ac:dyDescent="0.25">
      <c r="B35" s="82" t="s">
        <v>185</v>
      </c>
      <c r="C35" s="13"/>
      <c r="D35" s="95">
        <v>0</v>
      </c>
      <c r="E35" s="95">
        <v>0</v>
      </c>
      <c r="F35" s="21">
        <v>0</v>
      </c>
      <c r="G35" s="85">
        <f t="shared" si="5"/>
        <v>0</v>
      </c>
      <c r="H35" s="17"/>
      <c r="I35" s="85">
        <f t="shared" si="6"/>
        <v>0</v>
      </c>
      <c r="J35" s="17"/>
      <c r="K35" s="22">
        <v>0</v>
      </c>
      <c r="L35" s="87">
        <f t="shared" si="7"/>
        <v>0</v>
      </c>
      <c r="M35" s="17"/>
      <c r="N35" s="86">
        <f t="shared" si="8"/>
        <v>0</v>
      </c>
    </row>
    <row r="36" spans="2:14" x14ac:dyDescent="0.25">
      <c r="K36" s="258" t="s">
        <v>195</v>
      </c>
      <c r="L36" s="282"/>
      <c r="M36" s="259"/>
      <c r="N36" s="81">
        <f>SUM(N26:N35)</f>
        <v>2414</v>
      </c>
    </row>
  </sheetData>
  <mergeCells count="15">
    <mergeCell ref="C22:D24"/>
    <mergeCell ref="A23:B23"/>
    <mergeCell ref="K36:M36"/>
    <mergeCell ref="L4:O4"/>
    <mergeCell ref="F5:I7"/>
    <mergeCell ref="L5:O5"/>
    <mergeCell ref="A6:B6"/>
    <mergeCell ref="L6:O6"/>
    <mergeCell ref="K19:M19"/>
    <mergeCell ref="A1:C1"/>
    <mergeCell ref="L1:O1"/>
    <mergeCell ref="B2:C2"/>
    <mergeCell ref="L2:O2"/>
    <mergeCell ref="B3:C3"/>
    <mergeCell ref="L3:O3"/>
  </mergeCells>
  <dataValidations count="4">
    <dataValidation type="whole" operator="greaterThan" allowBlank="1" showInputMessage="1" showErrorMessage="1" errorTitle="Per Diem" error="Per Diem is only allowed if trip is 2 or more days" promptTitle="Per Diem" prompt="Per Diem is only allowed if trip is 2 or more days" sqref="H26:H35" xr:uid="{A7605052-046A-4162-B092-222B252257C7}">
      <formula1>1</formula1>
    </dataValidation>
    <dataValidation type="whole" operator="greaterThan" allowBlank="1" showInputMessage="1" showErrorMessage="1" errorTitle="Per Diem" error="Per Diem is only allowed if trip is 2 or more days" prompt="Per Diem is only allowed if trip is 2 or more days" sqref="G9:G13" xr:uid="{4A1D6AB8-8A46-42AD-9681-9CE750E13E21}">
      <formula1>1</formula1>
    </dataValidation>
    <dataValidation type="whole" operator="greaterThan" allowBlank="1" showInputMessage="1" showErrorMessage="1" errorTitle="Per Diem" error="Per Diem is only allowed if trip is 2 or more days" sqref="G14:G18" xr:uid="{95FE9A8F-53CD-4956-8EA9-FCAAA0685B7D}">
      <formula1>1</formula1>
    </dataValidation>
    <dataValidation type="whole" allowBlank="1" showInputMessage="1" showErrorMessage="1" sqref="A5 A22" xr:uid="{3AD8EF69-F6C9-4954-B6DB-C23A1201C40C}">
      <formula1>0</formula1>
      <formula2>1000000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75B7E-0F43-4032-9A31-AE98BFB2D46C}">
  <sheetPr>
    <tabColor theme="5"/>
  </sheetPr>
  <dimension ref="A1:L193"/>
  <sheetViews>
    <sheetView workbookViewId="0">
      <selection activeCell="F24" sqref="F24"/>
    </sheetView>
  </sheetViews>
  <sheetFormatPr defaultColWidth="8.7109375" defaultRowHeight="15" x14ac:dyDescent="0.25"/>
  <cols>
    <col min="1" max="1" width="16.140625" customWidth="1"/>
    <col min="2" max="2" width="21.7109375" customWidth="1"/>
    <col min="3" max="3" width="20.140625" customWidth="1"/>
    <col min="4" max="4" width="30" customWidth="1"/>
    <col min="5" max="5" width="21.85546875" customWidth="1"/>
    <col min="6" max="6" width="14.42578125" customWidth="1"/>
    <col min="7" max="7" width="16.28515625" customWidth="1"/>
    <col min="8" max="8" width="20.5703125" customWidth="1"/>
    <col min="10" max="10" width="11.42578125" customWidth="1"/>
    <col min="11" max="11" width="16.85546875" customWidth="1"/>
    <col min="12" max="12" width="14.5703125" customWidth="1"/>
  </cols>
  <sheetData>
    <row r="1" spans="1:12" ht="40.5" customHeight="1" x14ac:dyDescent="0.25">
      <c r="A1" s="247" t="s">
        <v>56</v>
      </c>
      <c r="B1" s="247"/>
      <c r="C1" s="247"/>
      <c r="D1" s="41"/>
      <c r="E1" s="41"/>
      <c r="F1" s="41"/>
      <c r="G1" s="41"/>
      <c r="H1" s="41"/>
      <c r="I1" s="195" t="s">
        <v>3</v>
      </c>
      <c r="J1" s="196"/>
      <c r="K1" s="196"/>
      <c r="L1" s="197"/>
    </row>
    <row r="2" spans="1:12" x14ac:dyDescent="0.25">
      <c r="A2" s="42" t="s">
        <v>57</v>
      </c>
      <c r="B2" s="248">
        <f>Summary!D6</f>
        <v>0</v>
      </c>
      <c r="C2" s="248"/>
      <c r="D2" s="27"/>
      <c r="E2" s="27"/>
      <c r="F2" s="27"/>
      <c r="G2" s="27"/>
      <c r="H2" s="27"/>
      <c r="I2" s="213" t="s">
        <v>7</v>
      </c>
      <c r="J2" s="214"/>
      <c r="K2" s="214"/>
      <c r="L2" s="215"/>
    </row>
    <row r="3" spans="1:12" x14ac:dyDescent="0.25">
      <c r="A3" s="98" t="s">
        <v>58</v>
      </c>
      <c r="B3" s="249" t="s">
        <v>197</v>
      </c>
      <c r="C3" s="249"/>
      <c r="D3" s="27"/>
      <c r="E3" s="27"/>
      <c r="F3" s="27"/>
      <c r="G3" s="27"/>
      <c r="H3" s="27"/>
      <c r="I3" s="216" t="s">
        <v>8</v>
      </c>
      <c r="J3" s="217"/>
      <c r="K3" s="217"/>
      <c r="L3" s="218"/>
    </row>
    <row r="4" spans="1:12" ht="29.1" customHeight="1" x14ac:dyDescent="0.25">
      <c r="A4" s="43"/>
      <c r="B4" s="44"/>
      <c r="C4" s="45"/>
      <c r="D4" s="27"/>
      <c r="E4" s="27"/>
      <c r="F4" s="27"/>
      <c r="G4" s="27"/>
      <c r="H4" s="27"/>
      <c r="I4" s="219" t="s">
        <v>10</v>
      </c>
      <c r="J4" s="220"/>
      <c r="K4" s="220"/>
      <c r="L4" s="221"/>
    </row>
    <row r="5" spans="1:12" ht="15.75" thickBot="1" x14ac:dyDescent="0.3">
      <c r="D5" s="27"/>
      <c r="E5" s="27"/>
      <c r="F5" s="27"/>
      <c r="G5" s="27"/>
      <c r="H5" s="46"/>
      <c r="I5" s="213" t="s">
        <v>15</v>
      </c>
      <c r="J5" s="214"/>
      <c r="K5" s="214"/>
      <c r="L5" s="215"/>
    </row>
    <row r="6" spans="1:12" ht="15.75" thickBot="1" x14ac:dyDescent="0.3">
      <c r="A6" s="91">
        <f>ROUND(H71,0)</f>
        <v>111554</v>
      </c>
      <c r="B6" s="47" t="s">
        <v>60</v>
      </c>
      <c r="C6" s="48"/>
      <c r="D6" s="27"/>
      <c r="E6" s="27"/>
      <c r="F6" s="27"/>
      <c r="G6" s="156"/>
      <c r="H6" s="156"/>
      <c r="I6" s="189" t="s">
        <v>16</v>
      </c>
      <c r="J6" s="190"/>
      <c r="K6" s="190"/>
      <c r="L6" s="191"/>
    </row>
    <row r="7" spans="1:12" x14ac:dyDescent="0.25">
      <c r="A7" s="239" t="s">
        <v>61</v>
      </c>
      <c r="B7" s="239"/>
      <c r="C7" s="27"/>
      <c r="D7" s="27"/>
      <c r="E7" s="27"/>
      <c r="F7" s="27"/>
      <c r="G7" s="27"/>
      <c r="H7" s="27"/>
      <c r="I7" s="27"/>
    </row>
    <row r="8" spans="1:12" x14ac:dyDescent="0.25">
      <c r="A8" s="49"/>
      <c r="B8" s="50" t="s">
        <v>62</v>
      </c>
      <c r="C8" s="153" t="s">
        <v>63</v>
      </c>
      <c r="D8" s="155" t="s">
        <v>64</v>
      </c>
      <c r="E8" s="153" t="s">
        <v>65</v>
      </c>
      <c r="F8" s="153" t="s">
        <v>66</v>
      </c>
      <c r="G8" s="153" t="s">
        <v>67</v>
      </c>
      <c r="H8" s="153" t="s">
        <v>68</v>
      </c>
    </row>
    <row r="9" spans="1:12" x14ac:dyDescent="0.25">
      <c r="A9" s="49"/>
      <c r="B9" s="122" t="s">
        <v>62</v>
      </c>
      <c r="C9" s="123" t="s">
        <v>69</v>
      </c>
      <c r="D9" s="124" t="s">
        <v>70</v>
      </c>
      <c r="E9" s="125">
        <v>58765</v>
      </c>
      <c r="F9" s="126">
        <v>1</v>
      </c>
      <c r="G9" s="127">
        <v>12</v>
      </c>
      <c r="H9" s="51">
        <f t="shared" ref="H9:H70" si="0">E9/12*G9*F9</f>
        <v>58765</v>
      </c>
    </row>
    <row r="10" spans="1:12" x14ac:dyDescent="0.25">
      <c r="A10" s="49"/>
      <c r="B10" s="128" t="s">
        <v>62</v>
      </c>
      <c r="C10" s="129" t="s">
        <v>69</v>
      </c>
      <c r="D10" s="130" t="s">
        <v>70</v>
      </c>
      <c r="E10" s="131">
        <v>52789</v>
      </c>
      <c r="F10" s="132">
        <v>1</v>
      </c>
      <c r="G10" s="133">
        <v>12</v>
      </c>
      <c r="H10" s="51">
        <f t="shared" si="0"/>
        <v>52789</v>
      </c>
    </row>
    <row r="11" spans="1:12" x14ac:dyDescent="0.25">
      <c r="A11" s="49"/>
      <c r="B11" s="134"/>
      <c r="C11" s="135"/>
      <c r="D11" s="157"/>
      <c r="E11" s="136"/>
      <c r="F11" s="137"/>
      <c r="G11" s="138"/>
      <c r="H11" s="97">
        <f t="shared" si="0"/>
        <v>0</v>
      </c>
    </row>
    <row r="12" spans="1:12" x14ac:dyDescent="0.25">
      <c r="A12" s="49"/>
      <c r="B12" s="6"/>
      <c r="C12" s="7"/>
      <c r="D12" s="4"/>
      <c r="E12" s="1"/>
      <c r="F12" s="2"/>
      <c r="G12" s="3"/>
      <c r="H12" s="97">
        <f t="shared" si="0"/>
        <v>0</v>
      </c>
    </row>
    <row r="13" spans="1:12" x14ac:dyDescent="0.25">
      <c r="A13" s="49"/>
      <c r="B13" s="6"/>
      <c r="C13" s="7"/>
      <c r="D13" s="4"/>
      <c r="E13" s="1"/>
      <c r="F13" s="2"/>
      <c r="G13" s="3"/>
      <c r="H13" s="97">
        <f t="shared" si="0"/>
        <v>0</v>
      </c>
    </row>
    <row r="14" spans="1:12" x14ac:dyDescent="0.25">
      <c r="A14" s="49"/>
      <c r="B14" s="6"/>
      <c r="C14" s="7"/>
      <c r="D14" s="4"/>
      <c r="E14" s="1"/>
      <c r="F14" s="2"/>
      <c r="G14" s="3"/>
      <c r="H14" s="97">
        <f t="shared" si="0"/>
        <v>0</v>
      </c>
    </row>
    <row r="15" spans="1:12" x14ac:dyDescent="0.25">
      <c r="A15" s="49"/>
      <c r="B15" s="6"/>
      <c r="C15" s="7"/>
      <c r="D15" s="4"/>
      <c r="E15" s="1"/>
      <c r="F15" s="2"/>
      <c r="G15" s="3"/>
      <c r="H15" s="97">
        <f t="shared" si="0"/>
        <v>0</v>
      </c>
    </row>
    <row r="16" spans="1:12" x14ac:dyDescent="0.25">
      <c r="A16" s="49"/>
      <c r="B16" s="6"/>
      <c r="C16" s="7"/>
      <c r="D16" s="5"/>
      <c r="E16" s="1"/>
      <c r="F16" s="2"/>
      <c r="G16" s="3"/>
      <c r="H16" s="97">
        <f t="shared" si="0"/>
        <v>0</v>
      </c>
    </row>
    <row r="17" spans="1:8" x14ac:dyDescent="0.25">
      <c r="A17" s="49"/>
      <c r="B17" s="6"/>
      <c r="C17" s="7"/>
      <c r="D17" s="5"/>
      <c r="E17" s="1"/>
      <c r="F17" s="2"/>
      <c r="G17" s="3"/>
      <c r="H17" s="97">
        <f t="shared" si="0"/>
        <v>0</v>
      </c>
    </row>
    <row r="18" spans="1:8" x14ac:dyDescent="0.25">
      <c r="A18" s="49"/>
      <c r="B18" s="6"/>
      <c r="C18" s="7"/>
      <c r="D18" s="5"/>
      <c r="E18" s="1"/>
      <c r="F18" s="2"/>
      <c r="G18" s="3"/>
      <c r="H18" s="97">
        <f t="shared" si="0"/>
        <v>0</v>
      </c>
    </row>
    <row r="19" spans="1:8" x14ac:dyDescent="0.25">
      <c r="A19" s="49"/>
      <c r="B19" s="6"/>
      <c r="C19" s="7"/>
      <c r="D19" s="4"/>
      <c r="E19" s="1"/>
      <c r="F19" s="2"/>
      <c r="G19" s="3"/>
      <c r="H19" s="51">
        <f t="shared" si="0"/>
        <v>0</v>
      </c>
    </row>
    <row r="20" spans="1:8" x14ac:dyDescent="0.25">
      <c r="A20" s="49"/>
      <c r="B20" s="6"/>
      <c r="C20" s="7"/>
      <c r="D20" s="4"/>
      <c r="E20" s="1"/>
      <c r="F20" s="2"/>
      <c r="G20" s="3"/>
      <c r="H20" s="51">
        <f t="shared" si="0"/>
        <v>0</v>
      </c>
    </row>
    <row r="21" spans="1:8" x14ac:dyDescent="0.25">
      <c r="A21" s="49"/>
      <c r="B21" s="6"/>
      <c r="C21" s="7"/>
      <c r="D21" s="4"/>
      <c r="E21" s="1"/>
      <c r="F21" s="2"/>
      <c r="G21" s="3"/>
      <c r="H21" s="97">
        <f t="shared" si="0"/>
        <v>0</v>
      </c>
    </row>
    <row r="22" spans="1:8" x14ac:dyDescent="0.25">
      <c r="A22" s="49"/>
      <c r="B22" s="6"/>
      <c r="C22" s="7"/>
      <c r="D22" s="4"/>
      <c r="E22" s="1"/>
      <c r="F22" s="2"/>
      <c r="G22" s="3"/>
      <c r="H22" s="97">
        <f t="shared" si="0"/>
        <v>0</v>
      </c>
    </row>
    <row r="23" spans="1:8" x14ac:dyDescent="0.25">
      <c r="A23" s="49"/>
      <c r="B23" s="6"/>
      <c r="C23" s="7"/>
      <c r="D23" s="4"/>
      <c r="E23" s="1"/>
      <c r="F23" s="2"/>
      <c r="G23" s="3"/>
      <c r="H23" s="97">
        <f t="shared" si="0"/>
        <v>0</v>
      </c>
    </row>
    <row r="24" spans="1:8" x14ac:dyDescent="0.25">
      <c r="A24" s="49"/>
      <c r="B24" s="6"/>
      <c r="C24" s="7"/>
      <c r="D24" s="4"/>
      <c r="E24" s="1"/>
      <c r="F24" s="2"/>
      <c r="G24" s="3"/>
      <c r="H24" s="97">
        <f t="shared" si="0"/>
        <v>0</v>
      </c>
    </row>
    <row r="25" spans="1:8" x14ac:dyDescent="0.25">
      <c r="A25" s="49"/>
      <c r="B25" s="6"/>
      <c r="C25" s="7"/>
      <c r="D25" s="5"/>
      <c r="E25" s="1"/>
      <c r="F25" s="2"/>
      <c r="G25" s="3"/>
      <c r="H25" s="97">
        <f t="shared" si="0"/>
        <v>0</v>
      </c>
    </row>
    <row r="26" spans="1:8" x14ac:dyDescent="0.25">
      <c r="A26" s="49"/>
      <c r="B26" s="6"/>
      <c r="C26" s="7"/>
      <c r="D26" s="5"/>
      <c r="E26" s="1"/>
      <c r="F26" s="2"/>
      <c r="G26" s="3"/>
      <c r="H26" s="97">
        <f t="shared" si="0"/>
        <v>0</v>
      </c>
    </row>
    <row r="27" spans="1:8" x14ac:dyDescent="0.25">
      <c r="A27" s="49"/>
      <c r="B27" s="6"/>
      <c r="C27" s="7"/>
      <c r="D27" s="5"/>
      <c r="E27" s="1"/>
      <c r="F27" s="2"/>
      <c r="G27" s="3"/>
      <c r="H27" s="97">
        <f t="shared" si="0"/>
        <v>0</v>
      </c>
    </row>
    <row r="28" spans="1:8" x14ac:dyDescent="0.25">
      <c r="A28" s="49"/>
      <c r="B28" s="6"/>
      <c r="C28" s="7"/>
      <c r="D28" s="4"/>
      <c r="E28" s="1"/>
      <c r="F28" s="2"/>
      <c r="G28" s="3"/>
      <c r="H28" s="51">
        <f t="shared" si="0"/>
        <v>0</v>
      </c>
    </row>
    <row r="29" spans="1:8" x14ac:dyDescent="0.25">
      <c r="A29" s="49"/>
      <c r="B29" s="6"/>
      <c r="C29" s="7"/>
      <c r="D29" s="4"/>
      <c r="E29" s="1"/>
      <c r="F29" s="2"/>
      <c r="G29" s="3"/>
      <c r="H29" s="51">
        <f t="shared" si="0"/>
        <v>0</v>
      </c>
    </row>
    <row r="30" spans="1:8" x14ac:dyDescent="0.25">
      <c r="A30" s="49"/>
      <c r="B30" s="6"/>
      <c r="C30" s="7"/>
      <c r="D30" s="4"/>
      <c r="E30" s="1"/>
      <c r="F30" s="2"/>
      <c r="G30" s="3"/>
      <c r="H30" s="51">
        <f t="shared" si="0"/>
        <v>0</v>
      </c>
    </row>
    <row r="31" spans="1:8" x14ac:dyDescent="0.25">
      <c r="A31" s="49"/>
      <c r="B31" s="6"/>
      <c r="C31" s="7"/>
      <c r="D31" s="4"/>
      <c r="E31" s="1"/>
      <c r="F31" s="2"/>
      <c r="G31" s="3"/>
      <c r="H31" s="97">
        <f t="shared" si="0"/>
        <v>0</v>
      </c>
    </row>
    <row r="32" spans="1:8" x14ac:dyDescent="0.25">
      <c r="A32" s="49"/>
      <c r="B32" s="6"/>
      <c r="C32" s="7"/>
      <c r="D32" s="4"/>
      <c r="E32" s="1"/>
      <c r="F32" s="2"/>
      <c r="G32" s="3"/>
      <c r="H32" s="97">
        <f t="shared" si="0"/>
        <v>0</v>
      </c>
    </row>
    <row r="33" spans="1:8" x14ac:dyDescent="0.25">
      <c r="A33" s="49"/>
      <c r="B33" s="6"/>
      <c r="C33" s="7"/>
      <c r="D33" s="4"/>
      <c r="E33" s="1"/>
      <c r="F33" s="2"/>
      <c r="G33" s="3"/>
      <c r="H33" s="97">
        <f t="shared" si="0"/>
        <v>0</v>
      </c>
    </row>
    <row r="34" spans="1:8" x14ac:dyDescent="0.25">
      <c r="A34" s="49"/>
      <c r="B34" s="6"/>
      <c r="C34" s="7"/>
      <c r="D34" s="4"/>
      <c r="E34" s="1"/>
      <c r="F34" s="2"/>
      <c r="G34" s="3"/>
      <c r="H34" s="97">
        <f t="shared" si="0"/>
        <v>0</v>
      </c>
    </row>
    <row r="35" spans="1:8" x14ac:dyDescent="0.25">
      <c r="A35" s="49"/>
      <c r="B35" s="6"/>
      <c r="C35" s="7"/>
      <c r="D35" s="4"/>
      <c r="E35" s="1"/>
      <c r="F35" s="2"/>
      <c r="G35" s="3"/>
      <c r="H35" s="97">
        <f t="shared" si="0"/>
        <v>0</v>
      </c>
    </row>
    <row r="36" spans="1:8" x14ac:dyDescent="0.25">
      <c r="A36" s="49"/>
      <c r="B36" s="6"/>
      <c r="C36" s="7"/>
      <c r="D36" s="5"/>
      <c r="E36" s="1"/>
      <c r="F36" s="2"/>
      <c r="G36" s="3"/>
      <c r="H36" s="97">
        <f t="shared" si="0"/>
        <v>0</v>
      </c>
    </row>
    <row r="37" spans="1:8" x14ac:dyDescent="0.25">
      <c r="A37" s="49"/>
      <c r="B37" s="6"/>
      <c r="C37" s="7"/>
      <c r="D37" s="5"/>
      <c r="E37" s="1"/>
      <c r="F37" s="2"/>
      <c r="G37" s="3"/>
      <c r="H37" s="97">
        <f t="shared" si="0"/>
        <v>0</v>
      </c>
    </row>
    <row r="38" spans="1:8" x14ac:dyDescent="0.25">
      <c r="A38" s="49"/>
      <c r="B38" s="6"/>
      <c r="C38" s="7"/>
      <c r="D38" s="5"/>
      <c r="E38" s="1"/>
      <c r="F38" s="2"/>
      <c r="G38" s="3"/>
      <c r="H38" s="97">
        <f t="shared" si="0"/>
        <v>0</v>
      </c>
    </row>
    <row r="39" spans="1:8" x14ac:dyDescent="0.25">
      <c r="A39" s="49"/>
      <c r="B39" s="6"/>
      <c r="C39" s="7"/>
      <c r="D39" s="4"/>
      <c r="E39" s="1"/>
      <c r="F39" s="2"/>
      <c r="G39" s="3"/>
      <c r="H39" s="51">
        <f t="shared" si="0"/>
        <v>0</v>
      </c>
    </row>
    <row r="40" spans="1:8" x14ac:dyDescent="0.25">
      <c r="A40" s="49"/>
      <c r="B40" s="6"/>
      <c r="C40" s="7"/>
      <c r="D40" s="4"/>
      <c r="E40" s="1"/>
      <c r="F40" s="2"/>
      <c r="G40" s="3"/>
      <c r="H40" s="51">
        <f t="shared" si="0"/>
        <v>0</v>
      </c>
    </row>
    <row r="41" spans="1:8" x14ac:dyDescent="0.25">
      <c r="A41" s="49"/>
      <c r="B41" s="6"/>
      <c r="C41" s="7"/>
      <c r="D41" s="4"/>
      <c r="E41" s="1"/>
      <c r="F41" s="2"/>
      <c r="G41" s="3"/>
      <c r="H41" s="97">
        <f t="shared" si="0"/>
        <v>0</v>
      </c>
    </row>
    <row r="42" spans="1:8" x14ac:dyDescent="0.25">
      <c r="A42" s="49"/>
      <c r="B42" s="6"/>
      <c r="C42" s="7"/>
      <c r="D42" s="4"/>
      <c r="E42" s="1"/>
      <c r="F42" s="2"/>
      <c r="G42" s="3"/>
      <c r="H42" s="97">
        <f t="shared" si="0"/>
        <v>0</v>
      </c>
    </row>
    <row r="43" spans="1:8" x14ac:dyDescent="0.25">
      <c r="A43" s="49"/>
      <c r="B43" s="6"/>
      <c r="C43" s="7"/>
      <c r="D43" s="4"/>
      <c r="E43" s="1"/>
      <c r="F43" s="2"/>
      <c r="G43" s="3"/>
      <c r="H43" s="97">
        <f t="shared" si="0"/>
        <v>0</v>
      </c>
    </row>
    <row r="44" spans="1:8" x14ac:dyDescent="0.25">
      <c r="A44" s="49"/>
      <c r="B44" s="6"/>
      <c r="C44" s="7"/>
      <c r="D44" s="4"/>
      <c r="E44" s="1"/>
      <c r="F44" s="2"/>
      <c r="G44" s="3"/>
      <c r="H44" s="97">
        <f t="shared" si="0"/>
        <v>0</v>
      </c>
    </row>
    <row r="45" spans="1:8" x14ac:dyDescent="0.25">
      <c r="A45" s="49"/>
      <c r="B45" s="6"/>
      <c r="C45" s="7"/>
      <c r="D45" s="5"/>
      <c r="E45" s="1"/>
      <c r="F45" s="2"/>
      <c r="G45" s="3"/>
      <c r="H45" s="97">
        <f t="shared" si="0"/>
        <v>0</v>
      </c>
    </row>
    <row r="46" spans="1:8" x14ac:dyDescent="0.25">
      <c r="A46" s="49"/>
      <c r="B46" s="6"/>
      <c r="C46" s="7"/>
      <c r="D46" s="5"/>
      <c r="E46" s="1"/>
      <c r="F46" s="2"/>
      <c r="G46" s="3"/>
      <c r="H46" s="97">
        <f t="shared" si="0"/>
        <v>0</v>
      </c>
    </row>
    <row r="47" spans="1:8" x14ac:dyDescent="0.25">
      <c r="A47" s="49"/>
      <c r="B47" s="6"/>
      <c r="C47" s="7"/>
      <c r="D47" s="5"/>
      <c r="E47" s="1"/>
      <c r="F47" s="2"/>
      <c r="G47" s="3"/>
      <c r="H47" s="97">
        <f t="shared" si="0"/>
        <v>0</v>
      </c>
    </row>
    <row r="48" spans="1:8" x14ac:dyDescent="0.25">
      <c r="A48" s="49"/>
      <c r="B48" s="6"/>
      <c r="C48" s="7"/>
      <c r="D48" s="4"/>
      <c r="E48" s="1"/>
      <c r="F48" s="2"/>
      <c r="G48" s="3"/>
      <c r="H48" s="51">
        <f t="shared" si="0"/>
        <v>0</v>
      </c>
    </row>
    <row r="49" spans="1:8" x14ac:dyDescent="0.25">
      <c r="A49" s="49"/>
      <c r="B49" s="6"/>
      <c r="C49" s="7"/>
      <c r="D49" s="4"/>
      <c r="E49" s="1"/>
      <c r="F49" s="2"/>
      <c r="G49" s="3"/>
      <c r="H49" s="51">
        <f t="shared" si="0"/>
        <v>0</v>
      </c>
    </row>
    <row r="50" spans="1:8" x14ac:dyDescent="0.25">
      <c r="A50" s="49"/>
      <c r="B50" s="6"/>
      <c r="C50" s="7"/>
      <c r="D50" s="4"/>
      <c r="E50" s="1"/>
      <c r="F50" s="2"/>
      <c r="G50" s="3"/>
      <c r="H50" s="97">
        <f t="shared" si="0"/>
        <v>0</v>
      </c>
    </row>
    <row r="51" spans="1:8" x14ac:dyDescent="0.25">
      <c r="A51" s="49"/>
      <c r="B51" s="6"/>
      <c r="C51" s="7"/>
      <c r="D51" s="4"/>
      <c r="E51" s="1"/>
      <c r="F51" s="2"/>
      <c r="G51" s="3"/>
      <c r="H51" s="97">
        <f t="shared" si="0"/>
        <v>0</v>
      </c>
    </row>
    <row r="52" spans="1:8" x14ac:dyDescent="0.25">
      <c r="A52" s="49"/>
      <c r="B52" s="6"/>
      <c r="C52" s="7"/>
      <c r="D52" s="4"/>
      <c r="E52" s="1"/>
      <c r="F52" s="2"/>
      <c r="G52" s="3"/>
      <c r="H52" s="97">
        <f t="shared" si="0"/>
        <v>0</v>
      </c>
    </row>
    <row r="53" spans="1:8" x14ac:dyDescent="0.25">
      <c r="A53" s="49"/>
      <c r="B53" s="6"/>
      <c r="C53" s="7"/>
      <c r="D53" s="4"/>
      <c r="E53" s="1"/>
      <c r="F53" s="2"/>
      <c r="G53" s="3"/>
      <c r="H53" s="97">
        <f t="shared" si="0"/>
        <v>0</v>
      </c>
    </row>
    <row r="54" spans="1:8" x14ac:dyDescent="0.25">
      <c r="A54" s="49"/>
      <c r="B54" s="6"/>
      <c r="C54" s="7"/>
      <c r="D54" s="4"/>
      <c r="E54" s="1"/>
      <c r="F54" s="2"/>
      <c r="G54" s="3"/>
      <c r="H54" s="97">
        <f t="shared" si="0"/>
        <v>0</v>
      </c>
    </row>
    <row r="55" spans="1:8" x14ac:dyDescent="0.25">
      <c r="A55" s="49"/>
      <c r="B55" s="6"/>
      <c r="C55" s="7"/>
      <c r="D55" s="5"/>
      <c r="E55" s="1"/>
      <c r="F55" s="2"/>
      <c r="G55" s="3"/>
      <c r="H55" s="97">
        <f t="shared" si="0"/>
        <v>0</v>
      </c>
    </row>
    <row r="56" spans="1:8" x14ac:dyDescent="0.25">
      <c r="A56" s="49"/>
      <c r="B56" s="6"/>
      <c r="C56" s="7"/>
      <c r="D56" s="4"/>
      <c r="E56" s="1"/>
      <c r="F56" s="2"/>
      <c r="G56" s="3"/>
      <c r="H56" s="97">
        <f t="shared" si="0"/>
        <v>0</v>
      </c>
    </row>
    <row r="57" spans="1:8" x14ac:dyDescent="0.25">
      <c r="A57" s="49"/>
      <c r="B57" s="6"/>
      <c r="C57" s="7"/>
      <c r="D57" s="4"/>
      <c r="E57" s="1"/>
      <c r="F57" s="2"/>
      <c r="G57" s="3"/>
      <c r="H57" s="97">
        <f t="shared" si="0"/>
        <v>0</v>
      </c>
    </row>
    <row r="58" spans="1:8" x14ac:dyDescent="0.25">
      <c r="A58" s="49"/>
      <c r="B58" s="6"/>
      <c r="C58" s="7"/>
      <c r="D58" s="5"/>
      <c r="E58" s="1"/>
      <c r="F58" s="2"/>
      <c r="G58" s="3"/>
      <c r="H58" s="97">
        <f t="shared" si="0"/>
        <v>0</v>
      </c>
    </row>
    <row r="59" spans="1:8" x14ac:dyDescent="0.25">
      <c r="A59" s="49"/>
      <c r="B59" s="6"/>
      <c r="C59" s="7"/>
      <c r="D59" s="5"/>
      <c r="E59" s="1"/>
      <c r="F59" s="2"/>
      <c r="G59" s="3"/>
      <c r="H59" s="97">
        <f t="shared" si="0"/>
        <v>0</v>
      </c>
    </row>
    <row r="60" spans="1:8" x14ac:dyDescent="0.25">
      <c r="A60" s="49"/>
      <c r="B60" s="6"/>
      <c r="C60" s="7"/>
      <c r="D60" s="5"/>
      <c r="E60" s="1"/>
      <c r="F60" s="2"/>
      <c r="G60" s="3"/>
      <c r="H60" s="97">
        <f t="shared" si="0"/>
        <v>0</v>
      </c>
    </row>
    <row r="61" spans="1:8" x14ac:dyDescent="0.25">
      <c r="A61" s="49"/>
      <c r="B61" s="6"/>
      <c r="C61" s="7"/>
      <c r="D61" s="4"/>
      <c r="E61" s="1"/>
      <c r="F61" s="2"/>
      <c r="G61" s="3"/>
      <c r="H61" s="51">
        <f t="shared" si="0"/>
        <v>0</v>
      </c>
    </row>
    <row r="62" spans="1:8" x14ac:dyDescent="0.25">
      <c r="A62" s="49"/>
      <c r="B62" s="6"/>
      <c r="C62" s="7"/>
      <c r="D62" s="4"/>
      <c r="E62" s="1"/>
      <c r="F62" s="2"/>
      <c r="G62" s="3"/>
      <c r="H62" s="51">
        <f t="shared" si="0"/>
        <v>0</v>
      </c>
    </row>
    <row r="63" spans="1:8" x14ac:dyDescent="0.25">
      <c r="A63" s="49"/>
      <c r="B63" s="6"/>
      <c r="C63" s="7"/>
      <c r="D63" s="4"/>
      <c r="E63" s="1"/>
      <c r="F63" s="2"/>
      <c r="G63" s="3"/>
      <c r="H63" s="97">
        <f t="shared" si="0"/>
        <v>0</v>
      </c>
    </row>
    <row r="64" spans="1:8" x14ac:dyDescent="0.25">
      <c r="A64" s="49"/>
      <c r="B64" s="6"/>
      <c r="C64" s="7"/>
      <c r="D64" s="4"/>
      <c r="E64" s="1"/>
      <c r="F64" s="2"/>
      <c r="G64" s="3"/>
      <c r="H64" s="97">
        <f t="shared" si="0"/>
        <v>0</v>
      </c>
    </row>
    <row r="65" spans="1:12" x14ac:dyDescent="0.25">
      <c r="A65" s="49"/>
      <c r="B65" s="6"/>
      <c r="C65" s="7"/>
      <c r="D65" s="4"/>
      <c r="E65" s="1"/>
      <c r="F65" s="2"/>
      <c r="G65" s="3"/>
      <c r="H65" s="97">
        <f t="shared" si="0"/>
        <v>0</v>
      </c>
    </row>
    <row r="66" spans="1:12" x14ac:dyDescent="0.25">
      <c r="A66" s="49"/>
      <c r="B66" s="6"/>
      <c r="C66" s="7"/>
      <c r="D66" s="4"/>
      <c r="E66" s="1"/>
      <c r="F66" s="2"/>
      <c r="G66" s="3"/>
      <c r="H66" s="97">
        <f t="shared" si="0"/>
        <v>0</v>
      </c>
    </row>
    <row r="67" spans="1:12" x14ac:dyDescent="0.25">
      <c r="A67" s="49"/>
      <c r="B67" s="6"/>
      <c r="C67" s="7"/>
      <c r="D67" s="4"/>
      <c r="E67" s="1"/>
      <c r="F67" s="2"/>
      <c r="G67" s="3"/>
      <c r="H67" s="97">
        <f t="shared" si="0"/>
        <v>0</v>
      </c>
    </row>
    <row r="68" spans="1:12" x14ac:dyDescent="0.25">
      <c r="A68" s="49"/>
      <c r="B68" s="6"/>
      <c r="C68" s="7"/>
      <c r="D68" s="5"/>
      <c r="E68" s="1"/>
      <c r="F68" s="2"/>
      <c r="G68" s="3"/>
      <c r="H68" s="97">
        <f t="shared" si="0"/>
        <v>0</v>
      </c>
    </row>
    <row r="69" spans="1:12" x14ac:dyDescent="0.25">
      <c r="A69" s="49"/>
      <c r="B69" s="6"/>
      <c r="C69" s="7"/>
      <c r="D69" s="5"/>
      <c r="E69" s="1"/>
      <c r="F69" s="2"/>
      <c r="G69" s="3"/>
      <c r="H69" s="97">
        <f t="shared" si="0"/>
        <v>0</v>
      </c>
    </row>
    <row r="70" spans="1:12" x14ac:dyDescent="0.25">
      <c r="A70" s="49"/>
      <c r="B70" s="6"/>
      <c r="C70" s="7"/>
      <c r="D70" s="5"/>
      <c r="E70" s="1"/>
      <c r="F70" s="2"/>
      <c r="G70" s="3"/>
      <c r="H70" s="97">
        <f t="shared" si="0"/>
        <v>0</v>
      </c>
    </row>
    <row r="71" spans="1:12" x14ac:dyDescent="0.25">
      <c r="A71" s="49"/>
      <c r="B71" s="52"/>
      <c r="C71" s="52"/>
      <c r="D71" s="52"/>
      <c r="E71" s="53"/>
      <c r="F71" s="54"/>
      <c r="G71" s="147" t="s">
        <v>71</v>
      </c>
      <c r="H71" s="55">
        <f>SUM(H9:H70)</f>
        <v>111554</v>
      </c>
      <c r="I71" s="56"/>
    </row>
    <row r="72" spans="1:12" x14ac:dyDescent="0.25">
      <c r="A72" s="49"/>
    </row>
    <row r="73" spans="1:12" ht="15.75" thickBot="1" x14ac:dyDescent="0.3">
      <c r="A73" s="49"/>
      <c r="B73" s="27"/>
      <c r="C73" s="27"/>
      <c r="D73" s="27"/>
      <c r="E73" s="27"/>
      <c r="F73" s="27"/>
      <c r="G73" s="27"/>
      <c r="H73" s="27"/>
      <c r="I73" s="27"/>
    </row>
    <row r="74" spans="1:12" ht="15.75" thickBot="1" x14ac:dyDescent="0.3">
      <c r="A74" s="91">
        <f>ROUND(H142,0)</f>
        <v>27889</v>
      </c>
      <c r="B74" s="47" t="s">
        <v>72</v>
      </c>
      <c r="C74" s="48"/>
      <c r="D74" s="48"/>
      <c r="E74" s="27"/>
      <c r="F74" s="27"/>
      <c r="G74" s="27"/>
      <c r="H74" s="27"/>
      <c r="I74" s="27"/>
    </row>
    <row r="75" spans="1:12" ht="15.75" thickBot="1" x14ac:dyDescent="0.3">
      <c r="A75" s="246" t="s">
        <v>61</v>
      </c>
      <c r="B75" s="246"/>
      <c r="C75" s="48"/>
      <c r="D75" s="48"/>
      <c r="E75" s="27"/>
      <c r="F75" s="27"/>
      <c r="G75" s="27"/>
      <c r="H75" s="27"/>
      <c r="I75" s="27"/>
    </row>
    <row r="76" spans="1:12" ht="42" customHeight="1" x14ac:dyDescent="0.25">
      <c r="A76" s="240" t="s">
        <v>73</v>
      </c>
      <c r="B76" s="241"/>
      <c r="C76" s="242"/>
      <c r="D76" s="57" t="s">
        <v>74</v>
      </c>
      <c r="E76" s="57" t="s">
        <v>75</v>
      </c>
      <c r="F76" s="57" t="s">
        <v>76</v>
      </c>
      <c r="G76" s="57" t="s">
        <v>76</v>
      </c>
      <c r="L76" s="89"/>
    </row>
    <row r="77" spans="1:12" ht="23.45" customHeight="1" thickBot="1" x14ac:dyDescent="0.3">
      <c r="A77" s="243"/>
      <c r="B77" s="244"/>
      <c r="C77" s="245"/>
      <c r="D77" s="12">
        <v>0.25</v>
      </c>
      <c r="E77" s="58">
        <f>SUM(E132:E141)</f>
        <v>0</v>
      </c>
      <c r="F77" s="58">
        <f>SUM(F132:F141)</f>
        <v>0</v>
      </c>
      <c r="G77" s="58">
        <f>SUM(G132:G141)</f>
        <v>0</v>
      </c>
      <c r="L77" s="89"/>
    </row>
    <row r="78" spans="1:12" x14ac:dyDescent="0.25">
      <c r="A78" s="49"/>
      <c r="B78" s="27"/>
      <c r="C78" s="27"/>
      <c r="D78" s="27"/>
      <c r="E78" s="27"/>
      <c r="F78" s="27"/>
      <c r="G78" s="27"/>
      <c r="H78" s="27"/>
      <c r="I78" s="27"/>
    </row>
    <row r="79" spans="1:12" x14ac:dyDescent="0.25">
      <c r="A79" s="49"/>
      <c r="B79" s="50" t="s">
        <v>62</v>
      </c>
      <c r="C79" s="153" t="s">
        <v>63</v>
      </c>
      <c r="D79" s="101" t="s">
        <v>77</v>
      </c>
      <c r="E79" s="155" t="s">
        <v>78</v>
      </c>
      <c r="F79" s="57" t="str">
        <f>F76</f>
        <v>Other Benefit</v>
      </c>
      <c r="G79" s="57" t="str">
        <f>G76</f>
        <v>Other Benefit</v>
      </c>
      <c r="H79" s="57" t="s">
        <v>68</v>
      </c>
    </row>
    <row r="80" spans="1:12" x14ac:dyDescent="0.25">
      <c r="A80" s="49"/>
      <c r="B80" s="154" t="str">
        <f>B9</f>
        <v>Name</v>
      </c>
      <c r="C80" s="154" t="str">
        <f>C9</f>
        <v xml:space="preserve">LSW </v>
      </c>
      <c r="D80" s="59">
        <f>SUM(H9*$D$77)</f>
        <v>14691.25</v>
      </c>
      <c r="E80" s="8"/>
      <c r="F80" s="8"/>
      <c r="G80" s="8"/>
      <c r="H80" s="96">
        <f>SUM(D80:G80)</f>
        <v>14691.25</v>
      </c>
    </row>
    <row r="81" spans="1:8" x14ac:dyDescent="0.25">
      <c r="A81" s="49"/>
      <c r="B81" s="154" t="str">
        <f t="shared" ref="B81:C96" si="1">B10</f>
        <v>Name</v>
      </c>
      <c r="C81" s="154" t="str">
        <f t="shared" si="1"/>
        <v xml:space="preserve">LSW </v>
      </c>
      <c r="D81" s="59">
        <f t="shared" ref="D81:D141" si="2">SUM(H10*$D$77)</f>
        <v>13197.25</v>
      </c>
      <c r="E81" s="8"/>
      <c r="F81" s="8"/>
      <c r="G81" s="8"/>
      <c r="H81" s="96">
        <f t="shared" ref="H81:H141" si="3">SUM(D81:G81)</f>
        <v>13197.25</v>
      </c>
    </row>
    <row r="82" spans="1:8" x14ac:dyDescent="0.25">
      <c r="A82" s="49"/>
      <c r="B82" s="154">
        <f t="shared" si="1"/>
        <v>0</v>
      </c>
      <c r="C82" s="154">
        <f t="shared" si="1"/>
        <v>0</v>
      </c>
      <c r="D82" s="59">
        <f t="shared" si="2"/>
        <v>0</v>
      </c>
      <c r="E82" s="8"/>
      <c r="F82" s="8"/>
      <c r="G82" s="8"/>
      <c r="H82" s="96">
        <f t="shared" si="3"/>
        <v>0</v>
      </c>
    </row>
    <row r="83" spans="1:8" x14ac:dyDescent="0.25">
      <c r="A83" s="49"/>
      <c r="B83" s="154">
        <f t="shared" si="1"/>
        <v>0</v>
      </c>
      <c r="C83" s="154">
        <f t="shared" si="1"/>
        <v>0</v>
      </c>
      <c r="D83" s="59">
        <f t="shared" si="2"/>
        <v>0</v>
      </c>
      <c r="E83" s="8"/>
      <c r="F83" s="8"/>
      <c r="G83" s="8"/>
      <c r="H83" s="96">
        <f t="shared" si="3"/>
        <v>0</v>
      </c>
    </row>
    <row r="84" spans="1:8" x14ac:dyDescent="0.25">
      <c r="A84" s="49"/>
      <c r="B84" s="154">
        <f t="shared" si="1"/>
        <v>0</v>
      </c>
      <c r="C84" s="154">
        <f t="shared" si="1"/>
        <v>0</v>
      </c>
      <c r="D84" s="59">
        <f t="shared" si="2"/>
        <v>0</v>
      </c>
      <c r="E84" s="8"/>
      <c r="F84" s="8"/>
      <c r="G84" s="8"/>
      <c r="H84" s="96">
        <f t="shared" si="3"/>
        <v>0</v>
      </c>
    </row>
    <row r="85" spans="1:8" x14ac:dyDescent="0.25">
      <c r="A85" s="49"/>
      <c r="B85" s="154">
        <f t="shared" si="1"/>
        <v>0</v>
      </c>
      <c r="C85" s="154">
        <f t="shared" si="1"/>
        <v>0</v>
      </c>
      <c r="D85" s="59">
        <f t="shared" si="2"/>
        <v>0</v>
      </c>
      <c r="E85" s="8"/>
      <c r="F85" s="8"/>
      <c r="G85" s="8"/>
      <c r="H85" s="96">
        <f t="shared" si="3"/>
        <v>0</v>
      </c>
    </row>
    <row r="86" spans="1:8" x14ac:dyDescent="0.25">
      <c r="A86" s="49"/>
      <c r="B86" s="154">
        <f t="shared" si="1"/>
        <v>0</v>
      </c>
      <c r="C86" s="154">
        <f t="shared" si="1"/>
        <v>0</v>
      </c>
      <c r="D86" s="59">
        <f t="shared" si="2"/>
        <v>0</v>
      </c>
      <c r="E86" s="8"/>
      <c r="F86" s="8"/>
      <c r="G86" s="8"/>
      <c r="H86" s="96">
        <f t="shared" si="3"/>
        <v>0</v>
      </c>
    </row>
    <row r="87" spans="1:8" x14ac:dyDescent="0.25">
      <c r="A87" s="49"/>
      <c r="B87" s="154">
        <f t="shared" si="1"/>
        <v>0</v>
      </c>
      <c r="C87" s="154">
        <f t="shared" si="1"/>
        <v>0</v>
      </c>
      <c r="D87" s="59">
        <f t="shared" si="2"/>
        <v>0</v>
      </c>
      <c r="E87" s="8"/>
      <c r="F87" s="8"/>
      <c r="G87" s="8"/>
      <c r="H87" s="96">
        <f t="shared" si="3"/>
        <v>0</v>
      </c>
    </row>
    <row r="88" spans="1:8" x14ac:dyDescent="0.25">
      <c r="A88" s="49"/>
      <c r="B88" s="154">
        <f t="shared" si="1"/>
        <v>0</v>
      </c>
      <c r="C88" s="154">
        <f t="shared" si="1"/>
        <v>0</v>
      </c>
      <c r="D88" s="59">
        <f t="shared" si="2"/>
        <v>0</v>
      </c>
      <c r="E88" s="8"/>
      <c r="F88" s="8"/>
      <c r="G88" s="8"/>
      <c r="H88" s="96">
        <f t="shared" si="3"/>
        <v>0</v>
      </c>
    </row>
    <row r="89" spans="1:8" x14ac:dyDescent="0.25">
      <c r="A89" s="49"/>
      <c r="B89" s="154">
        <f t="shared" si="1"/>
        <v>0</v>
      </c>
      <c r="C89" s="154">
        <f t="shared" si="1"/>
        <v>0</v>
      </c>
      <c r="D89" s="59">
        <f t="shared" si="2"/>
        <v>0</v>
      </c>
      <c r="E89" s="8"/>
      <c r="F89" s="8"/>
      <c r="G89" s="8"/>
      <c r="H89" s="96">
        <f t="shared" si="3"/>
        <v>0</v>
      </c>
    </row>
    <row r="90" spans="1:8" x14ac:dyDescent="0.25">
      <c r="A90" s="49"/>
      <c r="B90" s="154">
        <f t="shared" si="1"/>
        <v>0</v>
      </c>
      <c r="C90" s="154">
        <f t="shared" si="1"/>
        <v>0</v>
      </c>
      <c r="D90" s="59">
        <f t="shared" si="2"/>
        <v>0</v>
      </c>
      <c r="E90" s="8"/>
      <c r="F90" s="8"/>
      <c r="G90" s="8"/>
      <c r="H90" s="96">
        <f t="shared" si="3"/>
        <v>0</v>
      </c>
    </row>
    <row r="91" spans="1:8" x14ac:dyDescent="0.25">
      <c r="A91" s="49"/>
      <c r="B91" s="154">
        <f t="shared" si="1"/>
        <v>0</v>
      </c>
      <c r="C91" s="154">
        <f t="shared" si="1"/>
        <v>0</v>
      </c>
      <c r="D91" s="59">
        <f t="shared" si="2"/>
        <v>0</v>
      </c>
      <c r="E91" s="8"/>
      <c r="F91" s="8"/>
      <c r="G91" s="8"/>
      <c r="H91" s="96">
        <f t="shared" si="3"/>
        <v>0</v>
      </c>
    </row>
    <row r="92" spans="1:8" x14ac:dyDescent="0.25">
      <c r="A92" s="49"/>
      <c r="B92" s="154">
        <f t="shared" si="1"/>
        <v>0</v>
      </c>
      <c r="C92" s="154">
        <f t="shared" si="1"/>
        <v>0</v>
      </c>
      <c r="D92" s="59">
        <f t="shared" si="2"/>
        <v>0</v>
      </c>
      <c r="E92" s="8"/>
      <c r="F92" s="8"/>
      <c r="G92" s="8"/>
      <c r="H92" s="96">
        <f t="shared" si="3"/>
        <v>0</v>
      </c>
    </row>
    <row r="93" spans="1:8" x14ac:dyDescent="0.25">
      <c r="A93" s="49"/>
      <c r="B93" s="154">
        <f t="shared" si="1"/>
        <v>0</v>
      </c>
      <c r="C93" s="154">
        <f t="shared" si="1"/>
        <v>0</v>
      </c>
      <c r="D93" s="59">
        <f t="shared" si="2"/>
        <v>0</v>
      </c>
      <c r="E93" s="8"/>
      <c r="F93" s="8"/>
      <c r="G93" s="8"/>
      <c r="H93" s="96">
        <f t="shared" si="3"/>
        <v>0</v>
      </c>
    </row>
    <row r="94" spans="1:8" x14ac:dyDescent="0.25">
      <c r="A94" s="49"/>
      <c r="B94" s="154">
        <f t="shared" si="1"/>
        <v>0</v>
      </c>
      <c r="C94" s="154">
        <f t="shared" si="1"/>
        <v>0</v>
      </c>
      <c r="D94" s="59">
        <f t="shared" si="2"/>
        <v>0</v>
      </c>
      <c r="E94" s="8"/>
      <c r="F94" s="8"/>
      <c r="G94" s="8"/>
      <c r="H94" s="96">
        <f t="shared" si="3"/>
        <v>0</v>
      </c>
    </row>
    <row r="95" spans="1:8" x14ac:dyDescent="0.25">
      <c r="A95" s="49"/>
      <c r="B95" s="154">
        <f t="shared" si="1"/>
        <v>0</v>
      </c>
      <c r="C95" s="154">
        <f t="shared" si="1"/>
        <v>0</v>
      </c>
      <c r="D95" s="59">
        <f t="shared" si="2"/>
        <v>0</v>
      </c>
      <c r="E95" s="8"/>
      <c r="F95" s="8"/>
      <c r="G95" s="8"/>
      <c r="H95" s="96">
        <f t="shared" si="3"/>
        <v>0</v>
      </c>
    </row>
    <row r="96" spans="1:8" x14ac:dyDescent="0.25">
      <c r="A96" s="49"/>
      <c r="B96" s="154">
        <f t="shared" si="1"/>
        <v>0</v>
      </c>
      <c r="C96" s="154">
        <f t="shared" si="1"/>
        <v>0</v>
      </c>
      <c r="D96" s="59">
        <f t="shared" si="2"/>
        <v>0</v>
      </c>
      <c r="E96" s="8"/>
      <c r="F96" s="8"/>
      <c r="G96" s="8"/>
      <c r="H96" s="96">
        <f t="shared" si="3"/>
        <v>0</v>
      </c>
    </row>
    <row r="97" spans="1:8" x14ac:dyDescent="0.25">
      <c r="A97" s="49"/>
      <c r="B97" s="154">
        <f t="shared" ref="B97:C112" si="4">B26</f>
        <v>0</v>
      </c>
      <c r="C97" s="154">
        <f t="shared" si="4"/>
        <v>0</v>
      </c>
      <c r="D97" s="59">
        <f t="shared" si="2"/>
        <v>0</v>
      </c>
      <c r="E97" s="8"/>
      <c r="F97" s="8"/>
      <c r="G97" s="8"/>
      <c r="H97" s="96">
        <f t="shared" si="3"/>
        <v>0</v>
      </c>
    </row>
    <row r="98" spans="1:8" x14ac:dyDescent="0.25">
      <c r="A98" s="49"/>
      <c r="B98" s="154">
        <f t="shared" si="4"/>
        <v>0</v>
      </c>
      <c r="C98" s="154">
        <f t="shared" si="4"/>
        <v>0</v>
      </c>
      <c r="D98" s="59">
        <f t="shared" si="2"/>
        <v>0</v>
      </c>
      <c r="E98" s="8"/>
      <c r="F98" s="8"/>
      <c r="G98" s="8"/>
      <c r="H98" s="96">
        <f t="shared" si="3"/>
        <v>0</v>
      </c>
    </row>
    <row r="99" spans="1:8" x14ac:dyDescent="0.25">
      <c r="A99" s="49"/>
      <c r="B99" s="154">
        <f t="shared" si="4"/>
        <v>0</v>
      </c>
      <c r="C99" s="154">
        <f t="shared" si="4"/>
        <v>0</v>
      </c>
      <c r="D99" s="59">
        <f t="shared" si="2"/>
        <v>0</v>
      </c>
      <c r="E99" s="8"/>
      <c r="F99" s="8"/>
      <c r="G99" s="8"/>
      <c r="H99" s="96">
        <f t="shared" si="3"/>
        <v>0</v>
      </c>
    </row>
    <row r="100" spans="1:8" x14ac:dyDescent="0.25">
      <c r="A100" s="49"/>
      <c r="B100" s="154">
        <f t="shared" si="4"/>
        <v>0</v>
      </c>
      <c r="C100" s="154">
        <f t="shared" si="4"/>
        <v>0</v>
      </c>
      <c r="D100" s="59">
        <f t="shared" si="2"/>
        <v>0</v>
      </c>
      <c r="E100" s="8"/>
      <c r="F100" s="8"/>
      <c r="G100" s="8"/>
      <c r="H100" s="96">
        <f t="shared" si="3"/>
        <v>0</v>
      </c>
    </row>
    <row r="101" spans="1:8" x14ac:dyDescent="0.25">
      <c r="A101" s="49"/>
      <c r="B101" s="154">
        <f t="shared" si="4"/>
        <v>0</v>
      </c>
      <c r="C101" s="154">
        <f t="shared" si="4"/>
        <v>0</v>
      </c>
      <c r="D101" s="59">
        <f t="shared" si="2"/>
        <v>0</v>
      </c>
      <c r="E101" s="8"/>
      <c r="F101" s="8"/>
      <c r="G101" s="8"/>
      <c r="H101" s="96">
        <f t="shared" si="3"/>
        <v>0</v>
      </c>
    </row>
    <row r="102" spans="1:8" x14ac:dyDescent="0.25">
      <c r="A102" s="49"/>
      <c r="B102" s="154">
        <f t="shared" si="4"/>
        <v>0</v>
      </c>
      <c r="C102" s="154">
        <f t="shared" si="4"/>
        <v>0</v>
      </c>
      <c r="D102" s="59">
        <f t="shared" si="2"/>
        <v>0</v>
      </c>
      <c r="E102" s="8"/>
      <c r="F102" s="8"/>
      <c r="G102" s="8"/>
      <c r="H102" s="96">
        <f t="shared" si="3"/>
        <v>0</v>
      </c>
    </row>
    <row r="103" spans="1:8" x14ac:dyDescent="0.25">
      <c r="A103" s="49"/>
      <c r="B103" s="154">
        <f t="shared" si="4"/>
        <v>0</v>
      </c>
      <c r="C103" s="154">
        <f t="shared" si="4"/>
        <v>0</v>
      </c>
      <c r="D103" s="59">
        <f t="shared" si="2"/>
        <v>0</v>
      </c>
      <c r="E103" s="8"/>
      <c r="F103" s="8"/>
      <c r="G103" s="8"/>
      <c r="H103" s="96">
        <f t="shared" si="3"/>
        <v>0</v>
      </c>
    </row>
    <row r="104" spans="1:8" x14ac:dyDescent="0.25">
      <c r="A104" s="49"/>
      <c r="B104" s="154">
        <f t="shared" si="4"/>
        <v>0</v>
      </c>
      <c r="C104" s="154">
        <f t="shared" si="4"/>
        <v>0</v>
      </c>
      <c r="D104" s="59">
        <f t="shared" si="2"/>
        <v>0</v>
      </c>
      <c r="E104" s="8"/>
      <c r="F104" s="8"/>
      <c r="G104" s="8"/>
      <c r="H104" s="96">
        <f t="shared" si="3"/>
        <v>0</v>
      </c>
    </row>
    <row r="105" spans="1:8" x14ac:dyDescent="0.25">
      <c r="A105" s="49"/>
      <c r="B105" s="154">
        <f t="shared" si="4"/>
        <v>0</v>
      </c>
      <c r="C105" s="154">
        <f t="shared" si="4"/>
        <v>0</v>
      </c>
      <c r="D105" s="59">
        <f t="shared" si="2"/>
        <v>0</v>
      </c>
      <c r="E105" s="8"/>
      <c r="F105" s="8"/>
      <c r="G105" s="8"/>
      <c r="H105" s="96">
        <f t="shared" si="3"/>
        <v>0</v>
      </c>
    </row>
    <row r="106" spans="1:8" x14ac:dyDescent="0.25">
      <c r="A106" s="49"/>
      <c r="B106" s="154">
        <f t="shared" si="4"/>
        <v>0</v>
      </c>
      <c r="C106" s="154">
        <f t="shared" si="4"/>
        <v>0</v>
      </c>
      <c r="D106" s="59">
        <f t="shared" si="2"/>
        <v>0</v>
      </c>
      <c r="E106" s="8"/>
      <c r="F106" s="8"/>
      <c r="G106" s="8"/>
      <c r="H106" s="96">
        <f t="shared" si="3"/>
        <v>0</v>
      </c>
    </row>
    <row r="107" spans="1:8" x14ac:dyDescent="0.25">
      <c r="A107" s="49"/>
      <c r="B107" s="154">
        <f t="shared" si="4"/>
        <v>0</v>
      </c>
      <c r="C107" s="154">
        <f t="shared" si="4"/>
        <v>0</v>
      </c>
      <c r="D107" s="59">
        <f t="shared" si="2"/>
        <v>0</v>
      </c>
      <c r="E107" s="8"/>
      <c r="F107" s="8"/>
      <c r="G107" s="8"/>
      <c r="H107" s="96">
        <f t="shared" si="3"/>
        <v>0</v>
      </c>
    </row>
    <row r="108" spans="1:8" x14ac:dyDescent="0.25">
      <c r="A108" s="49"/>
      <c r="B108" s="154">
        <f t="shared" si="4"/>
        <v>0</v>
      </c>
      <c r="C108" s="154">
        <f t="shared" si="4"/>
        <v>0</v>
      </c>
      <c r="D108" s="59">
        <f t="shared" si="2"/>
        <v>0</v>
      </c>
      <c r="E108" s="8"/>
      <c r="F108" s="8"/>
      <c r="G108" s="8"/>
      <c r="H108" s="96">
        <f t="shared" si="3"/>
        <v>0</v>
      </c>
    </row>
    <row r="109" spans="1:8" x14ac:dyDescent="0.25">
      <c r="A109" s="49"/>
      <c r="B109" s="154">
        <f t="shared" si="4"/>
        <v>0</v>
      </c>
      <c r="C109" s="154">
        <f t="shared" si="4"/>
        <v>0</v>
      </c>
      <c r="D109" s="59">
        <f t="shared" si="2"/>
        <v>0</v>
      </c>
      <c r="E109" s="8"/>
      <c r="F109" s="8"/>
      <c r="G109" s="8"/>
      <c r="H109" s="96">
        <f t="shared" si="3"/>
        <v>0</v>
      </c>
    </row>
    <row r="110" spans="1:8" x14ac:dyDescent="0.25">
      <c r="A110" s="49"/>
      <c r="B110" s="154">
        <f t="shared" si="4"/>
        <v>0</v>
      </c>
      <c r="C110" s="154">
        <f t="shared" si="4"/>
        <v>0</v>
      </c>
      <c r="D110" s="59">
        <f t="shared" si="2"/>
        <v>0</v>
      </c>
      <c r="E110" s="8"/>
      <c r="F110" s="8"/>
      <c r="G110" s="8"/>
      <c r="H110" s="96">
        <f t="shared" si="3"/>
        <v>0</v>
      </c>
    </row>
    <row r="111" spans="1:8" x14ac:dyDescent="0.25">
      <c r="A111" s="49"/>
      <c r="B111" s="154">
        <f t="shared" si="4"/>
        <v>0</v>
      </c>
      <c r="C111" s="154">
        <f t="shared" si="4"/>
        <v>0</v>
      </c>
      <c r="D111" s="59">
        <f t="shared" si="2"/>
        <v>0</v>
      </c>
      <c r="E111" s="8"/>
      <c r="F111" s="8"/>
      <c r="G111" s="8"/>
      <c r="H111" s="96">
        <f t="shared" si="3"/>
        <v>0</v>
      </c>
    </row>
    <row r="112" spans="1:8" x14ac:dyDescent="0.25">
      <c r="A112" s="49"/>
      <c r="B112" s="154">
        <f t="shared" si="4"/>
        <v>0</v>
      </c>
      <c r="C112" s="154">
        <f t="shared" si="4"/>
        <v>0</v>
      </c>
      <c r="D112" s="59">
        <f t="shared" si="2"/>
        <v>0</v>
      </c>
      <c r="E112" s="8"/>
      <c r="F112" s="8"/>
      <c r="G112" s="8"/>
      <c r="H112" s="96">
        <f t="shared" si="3"/>
        <v>0</v>
      </c>
    </row>
    <row r="113" spans="1:8" x14ac:dyDescent="0.25">
      <c r="A113" s="49"/>
      <c r="B113" s="154">
        <f t="shared" ref="B113:C128" si="5">B42</f>
        <v>0</v>
      </c>
      <c r="C113" s="154">
        <f t="shared" si="5"/>
        <v>0</v>
      </c>
      <c r="D113" s="59">
        <f t="shared" si="2"/>
        <v>0</v>
      </c>
      <c r="E113" s="8"/>
      <c r="F113" s="8"/>
      <c r="G113" s="8"/>
      <c r="H113" s="96">
        <f t="shared" si="3"/>
        <v>0</v>
      </c>
    </row>
    <row r="114" spans="1:8" x14ac:dyDescent="0.25">
      <c r="A114" s="49"/>
      <c r="B114" s="154">
        <f t="shared" si="5"/>
        <v>0</v>
      </c>
      <c r="C114" s="154">
        <f t="shared" si="5"/>
        <v>0</v>
      </c>
      <c r="D114" s="59">
        <f t="shared" si="2"/>
        <v>0</v>
      </c>
      <c r="E114" s="8"/>
      <c r="F114" s="8"/>
      <c r="G114" s="8"/>
      <c r="H114" s="96">
        <f t="shared" si="3"/>
        <v>0</v>
      </c>
    </row>
    <row r="115" spans="1:8" x14ac:dyDescent="0.25">
      <c r="A115" s="49"/>
      <c r="B115" s="154">
        <f t="shared" si="5"/>
        <v>0</v>
      </c>
      <c r="C115" s="154">
        <f t="shared" si="5"/>
        <v>0</v>
      </c>
      <c r="D115" s="59">
        <f t="shared" si="2"/>
        <v>0</v>
      </c>
      <c r="E115" s="8"/>
      <c r="F115" s="8"/>
      <c r="G115" s="8"/>
      <c r="H115" s="96">
        <f t="shared" si="3"/>
        <v>0</v>
      </c>
    </row>
    <row r="116" spans="1:8" x14ac:dyDescent="0.25">
      <c r="A116" s="49"/>
      <c r="B116" s="154">
        <f t="shared" si="5"/>
        <v>0</v>
      </c>
      <c r="C116" s="154">
        <f t="shared" si="5"/>
        <v>0</v>
      </c>
      <c r="D116" s="59">
        <f t="shared" si="2"/>
        <v>0</v>
      </c>
      <c r="E116" s="8"/>
      <c r="F116" s="8"/>
      <c r="G116" s="8"/>
      <c r="H116" s="96">
        <f t="shared" si="3"/>
        <v>0</v>
      </c>
    </row>
    <row r="117" spans="1:8" x14ac:dyDescent="0.25">
      <c r="A117" s="49"/>
      <c r="B117" s="154">
        <f t="shared" si="5"/>
        <v>0</v>
      </c>
      <c r="C117" s="154">
        <f t="shared" si="5"/>
        <v>0</v>
      </c>
      <c r="D117" s="59">
        <f t="shared" si="2"/>
        <v>0</v>
      </c>
      <c r="E117" s="8"/>
      <c r="F117" s="8"/>
      <c r="G117" s="8"/>
      <c r="H117" s="96">
        <f t="shared" si="3"/>
        <v>0</v>
      </c>
    </row>
    <row r="118" spans="1:8" x14ac:dyDescent="0.25">
      <c r="A118" s="49"/>
      <c r="B118" s="154">
        <f t="shared" si="5"/>
        <v>0</v>
      </c>
      <c r="C118" s="154">
        <f t="shared" si="5"/>
        <v>0</v>
      </c>
      <c r="D118" s="59">
        <f t="shared" si="2"/>
        <v>0</v>
      </c>
      <c r="E118" s="8"/>
      <c r="F118" s="8"/>
      <c r="G118" s="8"/>
      <c r="H118" s="96">
        <f t="shared" si="3"/>
        <v>0</v>
      </c>
    </row>
    <row r="119" spans="1:8" x14ac:dyDescent="0.25">
      <c r="A119" s="49"/>
      <c r="B119" s="154">
        <f t="shared" si="5"/>
        <v>0</v>
      </c>
      <c r="C119" s="154">
        <f t="shared" si="5"/>
        <v>0</v>
      </c>
      <c r="D119" s="59">
        <f t="shared" si="2"/>
        <v>0</v>
      </c>
      <c r="E119" s="8"/>
      <c r="F119" s="8"/>
      <c r="G119" s="8"/>
      <c r="H119" s="96">
        <f t="shared" si="3"/>
        <v>0</v>
      </c>
    </row>
    <row r="120" spans="1:8" x14ac:dyDescent="0.25">
      <c r="A120" s="49"/>
      <c r="B120" s="154">
        <f t="shared" si="5"/>
        <v>0</v>
      </c>
      <c r="C120" s="154">
        <f t="shared" si="5"/>
        <v>0</v>
      </c>
      <c r="D120" s="59">
        <f t="shared" si="2"/>
        <v>0</v>
      </c>
      <c r="E120" s="8"/>
      <c r="F120" s="8"/>
      <c r="G120" s="8"/>
      <c r="H120" s="96">
        <f t="shared" si="3"/>
        <v>0</v>
      </c>
    </row>
    <row r="121" spans="1:8" x14ac:dyDescent="0.25">
      <c r="A121" s="49"/>
      <c r="B121" s="154">
        <f t="shared" si="5"/>
        <v>0</v>
      </c>
      <c r="C121" s="154">
        <f t="shared" si="5"/>
        <v>0</v>
      </c>
      <c r="D121" s="59">
        <f t="shared" si="2"/>
        <v>0</v>
      </c>
      <c r="E121" s="8"/>
      <c r="F121" s="8"/>
      <c r="G121" s="8"/>
      <c r="H121" s="96">
        <f t="shared" si="3"/>
        <v>0</v>
      </c>
    </row>
    <row r="122" spans="1:8" x14ac:dyDescent="0.25">
      <c r="A122" s="49"/>
      <c r="B122" s="154">
        <f t="shared" si="5"/>
        <v>0</v>
      </c>
      <c r="C122" s="154">
        <f t="shared" si="5"/>
        <v>0</v>
      </c>
      <c r="D122" s="59">
        <f t="shared" si="2"/>
        <v>0</v>
      </c>
      <c r="E122" s="8"/>
      <c r="F122" s="8"/>
      <c r="G122" s="8"/>
      <c r="H122" s="96">
        <f t="shared" si="3"/>
        <v>0</v>
      </c>
    </row>
    <row r="123" spans="1:8" x14ac:dyDescent="0.25">
      <c r="A123" s="49"/>
      <c r="B123" s="154">
        <f t="shared" si="5"/>
        <v>0</v>
      </c>
      <c r="C123" s="154">
        <f t="shared" si="5"/>
        <v>0</v>
      </c>
      <c r="D123" s="59">
        <f t="shared" si="2"/>
        <v>0</v>
      </c>
      <c r="E123" s="8"/>
      <c r="F123" s="8"/>
      <c r="G123" s="8"/>
      <c r="H123" s="96">
        <f t="shared" si="3"/>
        <v>0</v>
      </c>
    </row>
    <row r="124" spans="1:8" x14ac:dyDescent="0.25">
      <c r="A124" s="49"/>
      <c r="B124" s="154">
        <f t="shared" si="5"/>
        <v>0</v>
      </c>
      <c r="C124" s="154">
        <f t="shared" si="5"/>
        <v>0</v>
      </c>
      <c r="D124" s="59">
        <f t="shared" si="2"/>
        <v>0</v>
      </c>
      <c r="E124" s="8"/>
      <c r="F124" s="8"/>
      <c r="G124" s="8"/>
      <c r="H124" s="96">
        <f t="shared" si="3"/>
        <v>0</v>
      </c>
    </row>
    <row r="125" spans="1:8" x14ac:dyDescent="0.25">
      <c r="A125" s="49"/>
      <c r="B125" s="154">
        <f t="shared" si="5"/>
        <v>0</v>
      </c>
      <c r="C125" s="154">
        <f t="shared" si="5"/>
        <v>0</v>
      </c>
      <c r="D125" s="59">
        <f t="shared" si="2"/>
        <v>0</v>
      </c>
      <c r="E125" s="8"/>
      <c r="F125" s="8"/>
      <c r="G125" s="8"/>
      <c r="H125" s="96">
        <f t="shared" si="3"/>
        <v>0</v>
      </c>
    </row>
    <row r="126" spans="1:8" x14ac:dyDescent="0.25">
      <c r="A126" s="49"/>
      <c r="B126" s="154">
        <f t="shared" si="5"/>
        <v>0</v>
      </c>
      <c r="C126" s="154">
        <f t="shared" si="5"/>
        <v>0</v>
      </c>
      <c r="D126" s="59">
        <f t="shared" si="2"/>
        <v>0</v>
      </c>
      <c r="E126" s="8"/>
      <c r="F126" s="8"/>
      <c r="G126" s="8"/>
      <c r="H126" s="96">
        <f t="shared" si="3"/>
        <v>0</v>
      </c>
    </row>
    <row r="127" spans="1:8" x14ac:dyDescent="0.25">
      <c r="A127" s="49"/>
      <c r="B127" s="154">
        <f t="shared" si="5"/>
        <v>0</v>
      </c>
      <c r="C127" s="154">
        <f t="shared" si="5"/>
        <v>0</v>
      </c>
      <c r="D127" s="59">
        <f t="shared" si="2"/>
        <v>0</v>
      </c>
      <c r="E127" s="8"/>
      <c r="F127" s="8"/>
      <c r="G127" s="8"/>
      <c r="H127" s="96">
        <f t="shared" si="3"/>
        <v>0</v>
      </c>
    </row>
    <row r="128" spans="1:8" x14ac:dyDescent="0.25">
      <c r="A128" s="49"/>
      <c r="B128" s="154">
        <f t="shared" si="5"/>
        <v>0</v>
      </c>
      <c r="C128" s="154">
        <f t="shared" si="5"/>
        <v>0</v>
      </c>
      <c r="D128" s="59">
        <f t="shared" si="2"/>
        <v>0</v>
      </c>
      <c r="E128" s="8"/>
      <c r="F128" s="8"/>
      <c r="G128" s="8"/>
      <c r="H128" s="96">
        <f t="shared" si="3"/>
        <v>0</v>
      </c>
    </row>
    <row r="129" spans="1:9" x14ac:dyDescent="0.25">
      <c r="A129" s="49"/>
      <c r="B129" s="154">
        <f t="shared" ref="B129:C141" si="6">B58</f>
        <v>0</v>
      </c>
      <c r="C129" s="154">
        <f t="shared" si="6"/>
        <v>0</v>
      </c>
      <c r="D129" s="59">
        <f t="shared" si="2"/>
        <v>0</v>
      </c>
      <c r="E129" s="8"/>
      <c r="F129" s="8"/>
      <c r="G129" s="8"/>
      <c r="H129" s="96">
        <f t="shared" si="3"/>
        <v>0</v>
      </c>
    </row>
    <row r="130" spans="1:9" x14ac:dyDescent="0.25">
      <c r="A130" s="49"/>
      <c r="B130" s="154">
        <f t="shared" si="6"/>
        <v>0</v>
      </c>
      <c r="C130" s="154">
        <f t="shared" si="6"/>
        <v>0</v>
      </c>
      <c r="D130" s="59">
        <f t="shared" si="2"/>
        <v>0</v>
      </c>
      <c r="E130" s="8"/>
      <c r="F130" s="8"/>
      <c r="G130" s="8"/>
      <c r="H130" s="96">
        <f t="shared" si="3"/>
        <v>0</v>
      </c>
    </row>
    <row r="131" spans="1:9" x14ac:dyDescent="0.25">
      <c r="A131" s="49"/>
      <c r="B131" s="154">
        <f t="shared" si="6"/>
        <v>0</v>
      </c>
      <c r="C131" s="154">
        <f t="shared" si="6"/>
        <v>0</v>
      </c>
      <c r="D131" s="59">
        <f t="shared" si="2"/>
        <v>0</v>
      </c>
      <c r="E131" s="8"/>
      <c r="F131" s="8"/>
      <c r="G131" s="8"/>
      <c r="H131" s="96">
        <f t="shared" si="3"/>
        <v>0</v>
      </c>
    </row>
    <row r="132" spans="1:9" x14ac:dyDescent="0.25">
      <c r="A132" s="49"/>
      <c r="B132" s="154">
        <f t="shared" si="6"/>
        <v>0</v>
      </c>
      <c r="C132" s="154">
        <f t="shared" si="6"/>
        <v>0</v>
      </c>
      <c r="D132" s="59">
        <f t="shared" si="2"/>
        <v>0</v>
      </c>
      <c r="E132" s="8"/>
      <c r="F132" s="8"/>
      <c r="G132" s="8"/>
      <c r="H132" s="96">
        <f t="shared" si="3"/>
        <v>0</v>
      </c>
    </row>
    <row r="133" spans="1:9" x14ac:dyDescent="0.25">
      <c r="A133" s="49"/>
      <c r="B133" s="154">
        <f t="shared" si="6"/>
        <v>0</v>
      </c>
      <c r="C133" s="154">
        <f t="shared" si="6"/>
        <v>0</v>
      </c>
      <c r="D133" s="59">
        <f t="shared" si="2"/>
        <v>0</v>
      </c>
      <c r="E133" s="8"/>
      <c r="F133" s="8"/>
      <c r="G133" s="8"/>
      <c r="H133" s="96">
        <f t="shared" si="3"/>
        <v>0</v>
      </c>
    </row>
    <row r="134" spans="1:9" x14ac:dyDescent="0.25">
      <c r="A134" s="49"/>
      <c r="B134" s="154">
        <f t="shared" si="6"/>
        <v>0</v>
      </c>
      <c r="C134" s="154">
        <f t="shared" si="6"/>
        <v>0</v>
      </c>
      <c r="D134" s="59">
        <f t="shared" si="2"/>
        <v>0</v>
      </c>
      <c r="E134" s="8"/>
      <c r="F134" s="8"/>
      <c r="G134" s="8"/>
      <c r="H134" s="96">
        <f t="shared" si="3"/>
        <v>0</v>
      </c>
    </row>
    <row r="135" spans="1:9" x14ac:dyDescent="0.25">
      <c r="A135" s="49"/>
      <c r="B135" s="154">
        <f t="shared" si="6"/>
        <v>0</v>
      </c>
      <c r="C135" s="154">
        <f t="shared" si="6"/>
        <v>0</v>
      </c>
      <c r="D135" s="59">
        <f t="shared" si="2"/>
        <v>0</v>
      </c>
      <c r="E135" s="8"/>
      <c r="F135" s="8"/>
      <c r="G135" s="8"/>
      <c r="H135" s="96">
        <f t="shared" si="3"/>
        <v>0</v>
      </c>
    </row>
    <row r="136" spans="1:9" x14ac:dyDescent="0.25">
      <c r="A136" s="49"/>
      <c r="B136" s="154">
        <f t="shared" si="6"/>
        <v>0</v>
      </c>
      <c r="C136" s="154">
        <f t="shared" si="6"/>
        <v>0</v>
      </c>
      <c r="D136" s="59">
        <f t="shared" si="2"/>
        <v>0</v>
      </c>
      <c r="E136" s="8"/>
      <c r="F136" s="8"/>
      <c r="G136" s="8"/>
      <c r="H136" s="96">
        <f t="shared" si="3"/>
        <v>0</v>
      </c>
    </row>
    <row r="137" spans="1:9" x14ac:dyDescent="0.25">
      <c r="A137" s="49"/>
      <c r="B137" s="154">
        <f t="shared" si="6"/>
        <v>0</v>
      </c>
      <c r="C137" s="154">
        <f t="shared" si="6"/>
        <v>0</v>
      </c>
      <c r="D137" s="59">
        <f t="shared" si="2"/>
        <v>0</v>
      </c>
      <c r="E137" s="8"/>
      <c r="F137" s="8"/>
      <c r="G137" s="8"/>
      <c r="H137" s="96">
        <f t="shared" si="3"/>
        <v>0</v>
      </c>
    </row>
    <row r="138" spans="1:9" x14ac:dyDescent="0.25">
      <c r="A138" s="49"/>
      <c r="B138" s="154">
        <f t="shared" si="6"/>
        <v>0</v>
      </c>
      <c r="C138" s="154">
        <f t="shared" si="6"/>
        <v>0</v>
      </c>
      <c r="D138" s="59">
        <f t="shared" si="2"/>
        <v>0</v>
      </c>
      <c r="E138" s="8"/>
      <c r="F138" s="8"/>
      <c r="G138" s="8"/>
      <c r="H138" s="96">
        <f t="shared" si="3"/>
        <v>0</v>
      </c>
    </row>
    <row r="139" spans="1:9" x14ac:dyDescent="0.25">
      <c r="A139" s="49"/>
      <c r="B139" s="154">
        <f t="shared" si="6"/>
        <v>0</v>
      </c>
      <c r="C139" s="154">
        <f t="shared" si="6"/>
        <v>0</v>
      </c>
      <c r="D139" s="59">
        <f t="shared" si="2"/>
        <v>0</v>
      </c>
      <c r="E139" s="8"/>
      <c r="F139" s="8"/>
      <c r="G139" s="8"/>
      <c r="H139" s="96">
        <f t="shared" si="3"/>
        <v>0</v>
      </c>
    </row>
    <row r="140" spans="1:9" x14ac:dyDescent="0.25">
      <c r="A140" s="49"/>
      <c r="B140" s="154">
        <f t="shared" si="6"/>
        <v>0</v>
      </c>
      <c r="C140" s="154">
        <f t="shared" si="6"/>
        <v>0</v>
      </c>
      <c r="D140" s="59">
        <f t="shared" si="2"/>
        <v>0</v>
      </c>
      <c r="E140" s="8"/>
      <c r="F140" s="8"/>
      <c r="G140" s="8"/>
      <c r="H140" s="96">
        <f t="shared" si="3"/>
        <v>0</v>
      </c>
    </row>
    <row r="141" spans="1:9" x14ac:dyDescent="0.25">
      <c r="A141" s="49"/>
      <c r="B141" s="154">
        <f t="shared" si="6"/>
        <v>0</v>
      </c>
      <c r="C141" s="154">
        <f t="shared" si="6"/>
        <v>0</v>
      </c>
      <c r="D141" s="59">
        <f t="shared" si="2"/>
        <v>0</v>
      </c>
      <c r="E141" s="8"/>
      <c r="F141" s="8"/>
      <c r="G141" s="8"/>
      <c r="H141" s="96">
        <f t="shared" si="3"/>
        <v>0</v>
      </c>
    </row>
    <row r="142" spans="1:9" x14ac:dyDescent="0.25">
      <c r="A142" s="49"/>
      <c r="B142" s="27"/>
      <c r="C142" s="27"/>
      <c r="D142" s="27"/>
      <c r="E142" s="27"/>
      <c r="F142" s="60"/>
      <c r="G142" s="147" t="s">
        <v>71</v>
      </c>
      <c r="H142" s="86">
        <f>SUM(H80:H141)</f>
        <v>27888.5</v>
      </c>
    </row>
    <row r="143" spans="1:9" x14ac:dyDescent="0.25">
      <c r="A143" s="49"/>
      <c r="B143" s="27"/>
      <c r="C143" s="27"/>
      <c r="D143" s="27"/>
      <c r="E143" s="27"/>
      <c r="F143" s="27"/>
      <c r="G143" s="60"/>
      <c r="H143" s="27"/>
      <c r="I143" s="60"/>
    </row>
    <row r="144" spans="1:9" x14ac:dyDescent="0.25">
      <c r="A144" s="49"/>
      <c r="B144" s="27"/>
      <c r="C144" s="27"/>
      <c r="D144" s="27"/>
      <c r="E144" s="27"/>
      <c r="F144" s="27"/>
      <c r="G144" s="27"/>
      <c r="H144" s="27"/>
      <c r="I144" s="27"/>
    </row>
    <row r="145" spans="1:9" x14ac:dyDescent="0.25">
      <c r="A145" s="92">
        <f>ROUND(E154,0)</f>
        <v>7500</v>
      </c>
      <c r="B145" s="237" t="s">
        <v>79</v>
      </c>
      <c r="C145" s="237"/>
      <c r="D145" s="61"/>
      <c r="E145" s="27"/>
      <c r="F145" s="27"/>
      <c r="G145" s="27"/>
      <c r="H145" s="27"/>
      <c r="I145" s="27"/>
    </row>
    <row r="146" spans="1:9" x14ac:dyDescent="0.25">
      <c r="A146" s="238" t="s">
        <v>61</v>
      </c>
      <c r="B146" s="238"/>
      <c r="C146" s="62"/>
      <c r="D146" s="62"/>
      <c r="E146" s="62"/>
      <c r="F146" s="62"/>
      <c r="G146" s="62"/>
      <c r="H146" s="62"/>
      <c r="I146" s="62"/>
    </row>
    <row r="147" spans="1:9" x14ac:dyDescent="0.25">
      <c r="A147" s="49"/>
      <c r="B147" s="235" t="s">
        <v>80</v>
      </c>
      <c r="C147" s="235"/>
      <c r="D147" s="50" t="s">
        <v>63</v>
      </c>
      <c r="E147" s="153" t="s">
        <v>81</v>
      </c>
    </row>
    <row r="148" spans="1:9" x14ac:dyDescent="0.25">
      <c r="A148" s="49"/>
      <c r="B148" s="236" t="str">
        <f>C157</f>
        <v>Organization Name - Staff Name</v>
      </c>
      <c r="C148" s="236"/>
      <c r="D148" s="63" t="str">
        <f>C158</f>
        <v xml:space="preserve">Director of Healthcare Systems </v>
      </c>
      <c r="E148" s="99">
        <f>H161</f>
        <v>7500</v>
      </c>
    </row>
    <row r="149" spans="1:9" x14ac:dyDescent="0.25">
      <c r="A149" s="49"/>
      <c r="B149" s="236">
        <f>C164</f>
        <v>0</v>
      </c>
      <c r="C149" s="236"/>
      <c r="D149" s="148">
        <f>C165</f>
        <v>0</v>
      </c>
      <c r="E149" s="99">
        <f>H168</f>
        <v>0</v>
      </c>
    </row>
    <row r="150" spans="1:9" x14ac:dyDescent="0.25">
      <c r="A150" s="49"/>
      <c r="B150" s="176">
        <f>C171</f>
        <v>0</v>
      </c>
      <c r="C150" s="177"/>
      <c r="D150" s="148">
        <f>C172</f>
        <v>0</v>
      </c>
      <c r="E150" s="99">
        <f>H175</f>
        <v>0</v>
      </c>
    </row>
    <row r="151" spans="1:9" x14ac:dyDescent="0.25">
      <c r="A151" s="49"/>
      <c r="B151" s="176">
        <f>C177</f>
        <v>0</v>
      </c>
      <c r="C151" s="177"/>
      <c r="D151" s="148">
        <f>C178</f>
        <v>0</v>
      </c>
      <c r="E151" s="99">
        <f>H181</f>
        <v>0</v>
      </c>
    </row>
    <row r="152" spans="1:9" x14ac:dyDescent="0.25">
      <c r="A152" s="49"/>
      <c r="B152" s="176">
        <f>C183</f>
        <v>0</v>
      </c>
      <c r="C152" s="177"/>
      <c r="D152" s="148">
        <f>C184</f>
        <v>0</v>
      </c>
      <c r="E152" s="99">
        <f>H187</f>
        <v>0</v>
      </c>
    </row>
    <row r="153" spans="1:9" x14ac:dyDescent="0.25">
      <c r="A153" s="49"/>
      <c r="B153" s="236">
        <f>C189</f>
        <v>0</v>
      </c>
      <c r="C153" s="236"/>
      <c r="D153" s="148">
        <f>C190</f>
        <v>0</v>
      </c>
      <c r="E153" s="99">
        <f>H193</f>
        <v>0</v>
      </c>
    </row>
    <row r="154" spans="1:9" x14ac:dyDescent="0.25">
      <c r="A154" s="49"/>
      <c r="B154" s="27"/>
      <c r="C154" s="64"/>
      <c r="D154" s="147" t="s">
        <v>82</v>
      </c>
      <c r="E154" s="100">
        <f>SUM(E148:E153)</f>
        <v>7500</v>
      </c>
      <c r="F154" s="34"/>
    </row>
    <row r="155" spans="1:9" x14ac:dyDescent="0.25">
      <c r="A155" s="49"/>
      <c r="B155" s="27"/>
      <c r="C155" s="64"/>
      <c r="D155" s="64"/>
      <c r="E155" s="27"/>
      <c r="F155" s="27"/>
      <c r="G155" s="27"/>
      <c r="H155" s="27"/>
      <c r="I155" s="27"/>
    </row>
    <row r="156" spans="1:9" x14ac:dyDescent="0.25">
      <c r="A156" s="49"/>
      <c r="B156" s="27"/>
      <c r="C156" s="27"/>
      <c r="D156" s="27"/>
      <c r="E156" s="27"/>
      <c r="F156" s="27"/>
      <c r="G156" s="27"/>
      <c r="H156" s="27"/>
      <c r="I156" s="27"/>
    </row>
    <row r="157" spans="1:9" x14ac:dyDescent="0.25">
      <c r="A157" s="49"/>
      <c r="B157" s="65" t="s">
        <v>80</v>
      </c>
      <c r="C157" s="229" t="s">
        <v>83</v>
      </c>
      <c r="D157" s="230"/>
      <c r="E157" s="230"/>
      <c r="F157" s="231"/>
      <c r="G157" s="66" t="s">
        <v>84</v>
      </c>
      <c r="H157" s="11">
        <v>125</v>
      </c>
      <c r="I157" s="67"/>
    </row>
    <row r="158" spans="1:9" x14ac:dyDescent="0.25">
      <c r="A158" s="49"/>
      <c r="B158" s="65" t="s">
        <v>63</v>
      </c>
      <c r="C158" s="229" t="s">
        <v>85</v>
      </c>
      <c r="D158" s="230"/>
      <c r="E158" s="230"/>
      <c r="F158" s="231"/>
      <c r="G158" s="66" t="s">
        <v>86</v>
      </c>
      <c r="H158" s="9">
        <v>5</v>
      </c>
      <c r="I158" s="68"/>
    </row>
    <row r="159" spans="1:9" ht="45" x14ac:dyDescent="0.25">
      <c r="A159" s="49"/>
      <c r="B159" s="65" t="s">
        <v>87</v>
      </c>
      <c r="C159" s="229" t="s">
        <v>88</v>
      </c>
      <c r="D159" s="230"/>
      <c r="E159" s="230"/>
      <c r="F159" s="231"/>
      <c r="G159" s="69" t="s">
        <v>89</v>
      </c>
      <c r="H159" s="9">
        <v>12</v>
      </c>
      <c r="I159" s="90"/>
    </row>
    <row r="160" spans="1:9" x14ac:dyDescent="0.25">
      <c r="A160" s="49"/>
      <c r="B160" s="70" t="s">
        <v>90</v>
      </c>
      <c r="C160" s="229" t="s">
        <v>91</v>
      </c>
      <c r="D160" s="230"/>
      <c r="E160" s="230"/>
      <c r="F160" s="231"/>
      <c r="G160" s="147" t="s">
        <v>92</v>
      </c>
      <c r="H160" s="10">
        <v>0</v>
      </c>
      <c r="I160" s="71"/>
    </row>
    <row r="161" spans="1:9" ht="39" customHeight="1" x14ac:dyDescent="0.25">
      <c r="A161" s="49"/>
      <c r="B161" s="70" t="s">
        <v>93</v>
      </c>
      <c r="C161" s="229" t="s">
        <v>94</v>
      </c>
      <c r="D161" s="230"/>
      <c r="E161" s="230"/>
      <c r="F161" s="231"/>
      <c r="G161" s="147" t="s">
        <v>95</v>
      </c>
      <c r="H161" s="72">
        <f>(H157*H158*H159)+H160</f>
        <v>7500</v>
      </c>
      <c r="I161" s="71"/>
    </row>
    <row r="162" spans="1:9" x14ac:dyDescent="0.25">
      <c r="A162" s="49"/>
      <c r="B162" s="27"/>
      <c r="C162" s="73"/>
      <c r="D162" s="73"/>
      <c r="E162" s="73"/>
      <c r="F162" s="73"/>
      <c r="G162" s="74"/>
      <c r="H162" s="27"/>
      <c r="I162" s="27"/>
    </row>
    <row r="163" spans="1:9" x14ac:dyDescent="0.25">
      <c r="A163" s="49"/>
      <c r="B163" s="27"/>
      <c r="C163" s="73"/>
      <c r="D163" s="73"/>
      <c r="E163" s="73"/>
      <c r="F163" s="73"/>
      <c r="G163" s="74"/>
      <c r="H163" s="27"/>
      <c r="I163" s="27"/>
    </row>
    <row r="164" spans="1:9" x14ac:dyDescent="0.25">
      <c r="A164" s="49"/>
      <c r="B164" s="65" t="s">
        <v>80</v>
      </c>
      <c r="C164" s="232"/>
      <c r="D164" s="233"/>
      <c r="E164" s="233"/>
      <c r="F164" s="234"/>
      <c r="G164" s="66" t="s">
        <v>84</v>
      </c>
      <c r="H164" s="11">
        <v>0</v>
      </c>
    </row>
    <row r="165" spans="1:9" x14ac:dyDescent="0.25">
      <c r="A165" s="49"/>
      <c r="B165" s="65" t="s">
        <v>63</v>
      </c>
      <c r="C165" s="232"/>
      <c r="D165" s="233"/>
      <c r="E165" s="233"/>
      <c r="F165" s="234"/>
      <c r="G165" s="66" t="s">
        <v>86</v>
      </c>
      <c r="H165" s="9"/>
    </row>
    <row r="166" spans="1:9" ht="45" x14ac:dyDescent="0.25">
      <c r="A166" s="49"/>
      <c r="B166" s="65" t="s">
        <v>87</v>
      </c>
      <c r="C166" s="232"/>
      <c r="D166" s="233"/>
      <c r="E166" s="233"/>
      <c r="F166" s="234"/>
      <c r="G166" s="69" t="s">
        <v>89</v>
      </c>
      <c r="H166" s="9"/>
    </row>
    <row r="167" spans="1:9" x14ac:dyDescent="0.25">
      <c r="A167" s="49"/>
      <c r="B167" s="70" t="s">
        <v>90</v>
      </c>
      <c r="C167" s="232"/>
      <c r="D167" s="233"/>
      <c r="E167" s="233"/>
      <c r="F167" s="234"/>
      <c r="G167" s="147" t="s">
        <v>92</v>
      </c>
      <c r="H167" s="10">
        <v>0</v>
      </c>
    </row>
    <row r="168" spans="1:9" ht="46.5" customHeight="1" x14ac:dyDescent="0.25">
      <c r="A168" s="49"/>
      <c r="B168" s="70" t="s">
        <v>93</v>
      </c>
      <c r="C168" s="232"/>
      <c r="D168" s="233"/>
      <c r="E168" s="233"/>
      <c r="F168" s="234"/>
      <c r="G168" s="147" t="s">
        <v>95</v>
      </c>
      <c r="H168" s="72">
        <f>(H164*H165*H166)+H167</f>
        <v>0</v>
      </c>
    </row>
    <row r="169" spans="1:9" x14ac:dyDescent="0.25">
      <c r="A169" s="49"/>
    </row>
    <row r="170" spans="1:9" x14ac:dyDescent="0.25">
      <c r="A170" s="49"/>
    </row>
    <row r="171" spans="1:9" x14ac:dyDescent="0.25">
      <c r="A171" s="49"/>
      <c r="B171" s="65" t="s">
        <v>80</v>
      </c>
      <c r="C171" s="232"/>
      <c r="D171" s="233"/>
      <c r="E171" s="233"/>
      <c r="F171" s="234"/>
      <c r="G171" s="66" t="s">
        <v>84</v>
      </c>
      <c r="H171" s="11">
        <v>0</v>
      </c>
    </row>
    <row r="172" spans="1:9" x14ac:dyDescent="0.25">
      <c r="A172" s="49"/>
      <c r="B172" s="65" t="s">
        <v>63</v>
      </c>
      <c r="C172" s="232"/>
      <c r="D172" s="233"/>
      <c r="E172" s="233"/>
      <c r="F172" s="234"/>
      <c r="G172" s="66" t="s">
        <v>86</v>
      </c>
      <c r="H172" s="9"/>
    </row>
    <row r="173" spans="1:9" ht="45" x14ac:dyDescent="0.25">
      <c r="A173" s="49"/>
      <c r="B173" s="65" t="s">
        <v>87</v>
      </c>
      <c r="C173" s="232"/>
      <c r="D173" s="233"/>
      <c r="E173" s="233"/>
      <c r="F173" s="234"/>
      <c r="G173" s="69" t="s">
        <v>89</v>
      </c>
      <c r="H173" s="9"/>
    </row>
    <row r="174" spans="1:9" x14ac:dyDescent="0.25">
      <c r="A174" s="49"/>
      <c r="B174" s="70" t="s">
        <v>90</v>
      </c>
      <c r="C174" s="232"/>
      <c r="D174" s="233"/>
      <c r="E174" s="233"/>
      <c r="F174" s="234"/>
      <c r="G174" s="147" t="s">
        <v>92</v>
      </c>
      <c r="H174" s="10">
        <v>0</v>
      </c>
    </row>
    <row r="175" spans="1:9" ht="43.5" customHeight="1" x14ac:dyDescent="0.25">
      <c r="A175" s="49"/>
      <c r="B175" s="70" t="s">
        <v>93</v>
      </c>
      <c r="C175" s="232"/>
      <c r="D175" s="233"/>
      <c r="E175" s="233"/>
      <c r="F175" s="234"/>
      <c r="G175" s="147" t="s">
        <v>95</v>
      </c>
      <c r="H175" s="72">
        <f>(H171*H172*H173)+H174</f>
        <v>0</v>
      </c>
    </row>
    <row r="176" spans="1:9" x14ac:dyDescent="0.25">
      <c r="A176" s="49"/>
    </row>
    <row r="177" spans="1:9" x14ac:dyDescent="0.25">
      <c r="A177" s="49"/>
      <c r="B177" s="65" t="s">
        <v>80</v>
      </c>
      <c r="C177" s="232"/>
      <c r="D177" s="233"/>
      <c r="E177" s="233"/>
      <c r="F177" s="234"/>
      <c r="G177" s="66" t="s">
        <v>84</v>
      </c>
      <c r="H177" s="11">
        <v>0</v>
      </c>
    </row>
    <row r="178" spans="1:9" x14ac:dyDescent="0.25">
      <c r="A178" s="49"/>
      <c r="B178" s="65" t="s">
        <v>63</v>
      </c>
      <c r="C178" s="232"/>
      <c r="D178" s="233"/>
      <c r="E178" s="233"/>
      <c r="F178" s="234"/>
      <c r="G178" s="66" t="s">
        <v>86</v>
      </c>
      <c r="H178" s="9"/>
    </row>
    <row r="179" spans="1:9" ht="45" x14ac:dyDescent="0.25">
      <c r="A179" s="49"/>
      <c r="B179" s="65" t="s">
        <v>87</v>
      </c>
      <c r="C179" s="232"/>
      <c r="D179" s="233"/>
      <c r="E179" s="233"/>
      <c r="F179" s="234"/>
      <c r="G179" s="69" t="s">
        <v>89</v>
      </c>
      <c r="H179" s="9"/>
    </row>
    <row r="180" spans="1:9" x14ac:dyDescent="0.25">
      <c r="A180" s="49"/>
      <c r="B180" s="70" t="s">
        <v>90</v>
      </c>
      <c r="C180" s="232"/>
      <c r="D180" s="233"/>
      <c r="E180" s="233"/>
      <c r="F180" s="234"/>
      <c r="G180" s="147" t="s">
        <v>92</v>
      </c>
      <c r="H180" s="10">
        <v>0</v>
      </c>
    </row>
    <row r="181" spans="1:9" ht="30" x14ac:dyDescent="0.25">
      <c r="A181" s="49"/>
      <c r="B181" s="70" t="s">
        <v>93</v>
      </c>
      <c r="C181" s="232"/>
      <c r="D181" s="233"/>
      <c r="E181" s="233"/>
      <c r="F181" s="234"/>
      <c r="G181" s="147" t="s">
        <v>95</v>
      </c>
      <c r="H181" s="72">
        <f>(H177*H178*H179)+H180</f>
        <v>0</v>
      </c>
    </row>
    <row r="182" spans="1:9" x14ac:dyDescent="0.25">
      <c r="A182" s="49"/>
    </row>
    <row r="183" spans="1:9" x14ac:dyDescent="0.25">
      <c r="A183" s="49"/>
      <c r="B183" s="65" t="s">
        <v>80</v>
      </c>
      <c r="C183" s="232"/>
      <c r="D183" s="233"/>
      <c r="E183" s="233"/>
      <c r="F183" s="234"/>
      <c r="G183" s="66" t="s">
        <v>84</v>
      </c>
      <c r="H183" s="11">
        <v>0</v>
      </c>
      <c r="I183" s="27"/>
    </row>
    <row r="184" spans="1:9" x14ac:dyDescent="0.25">
      <c r="B184" s="65" t="s">
        <v>63</v>
      </c>
      <c r="C184" s="232"/>
      <c r="D184" s="233"/>
      <c r="E184" s="233"/>
      <c r="F184" s="234"/>
      <c r="G184" s="66" t="s">
        <v>86</v>
      </c>
      <c r="H184" s="9"/>
    </row>
    <row r="185" spans="1:9" ht="45" x14ac:dyDescent="0.25">
      <c r="B185" s="65" t="s">
        <v>87</v>
      </c>
      <c r="C185" s="232"/>
      <c r="D185" s="233"/>
      <c r="E185" s="233"/>
      <c r="F185" s="234"/>
      <c r="G185" s="69" t="s">
        <v>89</v>
      </c>
      <c r="H185" s="9"/>
    </row>
    <row r="186" spans="1:9" x14ac:dyDescent="0.25">
      <c r="B186" s="70" t="s">
        <v>90</v>
      </c>
      <c r="C186" s="232"/>
      <c r="D186" s="233"/>
      <c r="E186" s="233"/>
      <c r="F186" s="234"/>
      <c r="G186" s="147" t="s">
        <v>92</v>
      </c>
      <c r="H186" s="10">
        <v>0</v>
      </c>
    </row>
    <row r="187" spans="1:9" ht="30" x14ac:dyDescent="0.25">
      <c r="B187" s="70" t="s">
        <v>93</v>
      </c>
      <c r="C187" s="232"/>
      <c r="D187" s="233"/>
      <c r="E187" s="233"/>
      <c r="F187" s="234"/>
      <c r="G187" s="147" t="s">
        <v>95</v>
      </c>
      <c r="H187" s="72">
        <f>(H183*H184*H185)+H186</f>
        <v>0</v>
      </c>
    </row>
    <row r="189" spans="1:9" x14ac:dyDescent="0.25">
      <c r="B189" s="65" t="s">
        <v>80</v>
      </c>
      <c r="C189" s="232"/>
      <c r="D189" s="233"/>
      <c r="E189" s="233"/>
      <c r="F189" s="234"/>
      <c r="G189" s="66" t="s">
        <v>84</v>
      </c>
      <c r="H189" s="11">
        <v>0</v>
      </c>
    </row>
    <row r="190" spans="1:9" x14ac:dyDescent="0.25">
      <c r="B190" s="65" t="s">
        <v>63</v>
      </c>
      <c r="C190" s="232"/>
      <c r="D190" s="233"/>
      <c r="E190" s="233"/>
      <c r="F190" s="234"/>
      <c r="G190" s="66" t="s">
        <v>86</v>
      </c>
      <c r="H190" s="9"/>
    </row>
    <row r="191" spans="1:9" ht="45" x14ac:dyDescent="0.25">
      <c r="B191" s="65" t="s">
        <v>87</v>
      </c>
      <c r="C191" s="232"/>
      <c r="D191" s="233"/>
      <c r="E191" s="233"/>
      <c r="F191" s="234"/>
      <c r="G191" s="69" t="s">
        <v>89</v>
      </c>
      <c r="H191" s="9"/>
    </row>
    <row r="192" spans="1:9" x14ac:dyDescent="0.25">
      <c r="B192" s="70" t="s">
        <v>90</v>
      </c>
      <c r="C192" s="232"/>
      <c r="D192" s="233"/>
      <c r="E192" s="233"/>
      <c r="F192" s="234"/>
      <c r="G192" s="147" t="s">
        <v>92</v>
      </c>
      <c r="H192" s="10">
        <v>0</v>
      </c>
    </row>
    <row r="193" spans="2:8" ht="30" x14ac:dyDescent="0.25">
      <c r="B193" s="70" t="s">
        <v>93</v>
      </c>
      <c r="C193" s="232"/>
      <c r="D193" s="233"/>
      <c r="E193" s="233"/>
      <c r="F193" s="234"/>
      <c r="G193" s="147" t="s">
        <v>95</v>
      </c>
      <c r="H193" s="72">
        <f>(H189*H190*H191)+H192</f>
        <v>0</v>
      </c>
    </row>
  </sheetData>
  <mergeCells count="51">
    <mergeCell ref="C191:F191"/>
    <mergeCell ref="C192:F192"/>
    <mergeCell ref="C193:F193"/>
    <mergeCell ref="C184:F184"/>
    <mergeCell ref="C185:F185"/>
    <mergeCell ref="C186:F186"/>
    <mergeCell ref="C187:F187"/>
    <mergeCell ref="C189:F189"/>
    <mergeCell ref="C190:F190"/>
    <mergeCell ref="C183:F183"/>
    <mergeCell ref="C168:F168"/>
    <mergeCell ref="C171:F171"/>
    <mergeCell ref="C172:F172"/>
    <mergeCell ref="C173:F173"/>
    <mergeCell ref="C174:F174"/>
    <mergeCell ref="C175:F175"/>
    <mergeCell ref="C177:F177"/>
    <mergeCell ref="C178:F178"/>
    <mergeCell ref="C179:F179"/>
    <mergeCell ref="C180:F180"/>
    <mergeCell ref="C181:F181"/>
    <mergeCell ref="C167:F167"/>
    <mergeCell ref="B151:C151"/>
    <mergeCell ref="B152:C152"/>
    <mergeCell ref="B153:C153"/>
    <mergeCell ref="C157:F157"/>
    <mergeCell ref="C158:F158"/>
    <mergeCell ref="C159:F159"/>
    <mergeCell ref="C160:F160"/>
    <mergeCell ref="C161:F161"/>
    <mergeCell ref="C164:F164"/>
    <mergeCell ref="C165:F165"/>
    <mergeCell ref="C166:F166"/>
    <mergeCell ref="B150:C150"/>
    <mergeCell ref="I4:L4"/>
    <mergeCell ref="I5:L5"/>
    <mergeCell ref="I6:L6"/>
    <mergeCell ref="A7:B7"/>
    <mergeCell ref="A75:B75"/>
    <mergeCell ref="A76:C77"/>
    <mergeCell ref="B145:C145"/>
    <mergeCell ref="A146:B146"/>
    <mergeCell ref="B147:C147"/>
    <mergeCell ref="B148:C148"/>
    <mergeCell ref="B149:C149"/>
    <mergeCell ref="A1:C1"/>
    <mergeCell ref="I1:L1"/>
    <mergeCell ref="B2:C2"/>
    <mergeCell ref="I2:L2"/>
    <mergeCell ref="B3:C3"/>
    <mergeCell ref="I3:L3"/>
  </mergeCells>
  <dataValidations count="2">
    <dataValidation type="whole" allowBlank="1" showInputMessage="1" showErrorMessage="1" sqref="A74 A145" xr:uid="{43446E0E-66B8-4C7F-A8B9-6F7142F7ACCB}">
      <formula1>0</formula1>
      <formula2>1000000</formula2>
    </dataValidation>
    <dataValidation type="whole" allowBlank="1" showInputMessage="1" showErrorMessage="1" errorTitle="Budget Period" error="No more than 12 months can be claimed in this budget period." promptTitle="Budget Period" prompt="Up to 12 months can be claimed in this budget period." sqref="G12:G70" xr:uid="{1739970E-B7F2-4404-A8F9-459DF9ED0A8D}">
      <formula1>0</formula1>
      <formula2>12</formula2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F75CE-336F-4D3B-957B-2E8B62F23FAE}">
  <sheetPr>
    <tabColor theme="5"/>
  </sheetPr>
  <dimension ref="A1:K139"/>
  <sheetViews>
    <sheetView workbookViewId="0">
      <selection activeCell="C5" sqref="C5:D6"/>
    </sheetView>
  </sheetViews>
  <sheetFormatPr defaultColWidth="8.7109375" defaultRowHeight="15" x14ac:dyDescent="0.25"/>
  <cols>
    <col min="1" max="1" width="16.140625" customWidth="1"/>
    <col min="2" max="2" width="21.7109375" customWidth="1"/>
    <col min="3" max="3" width="20.140625" customWidth="1"/>
    <col min="4" max="4" width="43.28515625" customWidth="1"/>
    <col min="5" max="5" width="13.42578125" customWidth="1"/>
    <col min="6" max="6" width="15.85546875" customWidth="1"/>
    <col min="7" max="7" width="17.42578125" customWidth="1"/>
    <col min="8" max="8" width="15.5703125" customWidth="1"/>
    <col min="9" max="9" width="15.140625" customWidth="1"/>
  </cols>
  <sheetData>
    <row r="1" spans="1:11" ht="36.950000000000003" customHeight="1" x14ac:dyDescent="0.25">
      <c r="A1" s="247" t="s">
        <v>96</v>
      </c>
      <c r="B1" s="247"/>
      <c r="C1" s="247"/>
      <c r="H1" s="195" t="s">
        <v>3</v>
      </c>
      <c r="I1" s="196"/>
      <c r="J1" s="196"/>
      <c r="K1" s="197"/>
    </row>
    <row r="2" spans="1:11" x14ac:dyDescent="0.25">
      <c r="A2" s="42" t="s">
        <v>57</v>
      </c>
      <c r="B2" s="248">
        <f>Summary!D6</f>
        <v>0</v>
      </c>
      <c r="C2" s="248"/>
      <c r="H2" s="213" t="s">
        <v>7</v>
      </c>
      <c r="I2" s="214"/>
      <c r="J2" s="214"/>
      <c r="K2" s="215"/>
    </row>
    <row r="3" spans="1:11" ht="14.45" customHeight="1" x14ac:dyDescent="0.25">
      <c r="A3" s="98" t="s">
        <v>58</v>
      </c>
      <c r="B3" s="274" t="s">
        <v>197</v>
      </c>
      <c r="C3" s="274"/>
      <c r="H3" s="216" t="s">
        <v>8</v>
      </c>
      <c r="I3" s="217"/>
      <c r="J3" s="217"/>
      <c r="K3" s="218"/>
    </row>
    <row r="4" spans="1:11" ht="28.5" customHeight="1" thickBot="1" x14ac:dyDescent="0.3">
      <c r="A4" s="75"/>
      <c r="B4" s="76"/>
      <c r="C4" s="76"/>
      <c r="H4" s="219" t="s">
        <v>10</v>
      </c>
      <c r="I4" s="220"/>
      <c r="J4" s="220"/>
      <c r="K4" s="221"/>
    </row>
    <row r="5" spans="1:11" ht="21" customHeight="1" x14ac:dyDescent="0.25">
      <c r="A5" s="93">
        <f>ROUND(H22,0)</f>
        <v>10000</v>
      </c>
      <c r="B5" s="102" t="s">
        <v>97</v>
      </c>
      <c r="C5" s="264" t="s">
        <v>98</v>
      </c>
      <c r="D5" s="265"/>
      <c r="E5" s="77"/>
      <c r="F5" s="77"/>
      <c r="G5" s="77"/>
      <c r="H5" s="213" t="s">
        <v>15</v>
      </c>
      <c r="I5" s="214"/>
      <c r="J5" s="151"/>
      <c r="K5" s="152"/>
    </row>
    <row r="6" spans="1:11" ht="14.45" customHeight="1" thickBot="1" x14ac:dyDescent="0.3">
      <c r="A6" s="238" t="s">
        <v>61</v>
      </c>
      <c r="B6" s="238"/>
      <c r="C6" s="266"/>
      <c r="D6" s="267"/>
      <c r="E6" s="77"/>
      <c r="F6" s="77"/>
      <c r="G6" s="77"/>
      <c r="H6" s="189" t="s">
        <v>16</v>
      </c>
      <c r="I6" s="190"/>
      <c r="J6" s="149"/>
      <c r="K6" s="150"/>
    </row>
    <row r="7" spans="1:11" ht="14.45" customHeight="1" x14ac:dyDescent="0.25">
      <c r="A7" s="103"/>
      <c r="B7" s="278" t="s">
        <v>99</v>
      </c>
      <c r="C7" s="279"/>
      <c r="D7" s="104" t="s">
        <v>64</v>
      </c>
      <c r="E7" s="161" t="s">
        <v>100</v>
      </c>
      <c r="F7" s="161" t="s">
        <v>101</v>
      </c>
      <c r="G7" s="161" t="s">
        <v>102</v>
      </c>
      <c r="H7" s="161" t="s">
        <v>68</v>
      </c>
    </row>
    <row r="8" spans="1:11" x14ac:dyDescent="0.25">
      <c r="A8" s="103"/>
      <c r="B8" s="280" t="s">
        <v>103</v>
      </c>
      <c r="C8" s="281"/>
      <c r="D8" s="139" t="s">
        <v>104</v>
      </c>
      <c r="E8" s="13">
        <v>2</v>
      </c>
      <c r="F8" s="14" t="s">
        <v>105</v>
      </c>
      <c r="G8" s="15">
        <v>5000</v>
      </c>
      <c r="H8" s="105">
        <f>E8*G8</f>
        <v>10000</v>
      </c>
      <c r="I8" s="78"/>
      <c r="J8" s="78"/>
    </row>
    <row r="9" spans="1:11" x14ac:dyDescent="0.25">
      <c r="A9" s="103"/>
      <c r="B9" s="268"/>
      <c r="C9" s="269"/>
      <c r="D9" s="13"/>
      <c r="E9" s="13"/>
      <c r="F9" s="14"/>
      <c r="G9" s="15">
        <v>0</v>
      </c>
      <c r="H9" s="105">
        <f t="shared" ref="H9:H21" si="0">E9*G9</f>
        <v>0</v>
      </c>
      <c r="I9" s="79"/>
    </row>
    <row r="10" spans="1:11" x14ac:dyDescent="0.25">
      <c r="A10" s="103"/>
      <c r="B10" s="268"/>
      <c r="C10" s="269"/>
      <c r="D10" s="13"/>
      <c r="E10" s="13"/>
      <c r="F10" s="14"/>
      <c r="G10" s="15">
        <v>0</v>
      </c>
      <c r="H10" s="105">
        <f t="shared" si="0"/>
        <v>0</v>
      </c>
      <c r="I10" s="79"/>
    </row>
    <row r="11" spans="1:11" x14ac:dyDescent="0.25">
      <c r="A11" s="103"/>
      <c r="B11" s="268"/>
      <c r="C11" s="269"/>
      <c r="D11" s="13"/>
      <c r="E11" s="13"/>
      <c r="F11" s="14"/>
      <c r="G11" s="15">
        <v>0</v>
      </c>
      <c r="H11" s="105">
        <f t="shared" si="0"/>
        <v>0</v>
      </c>
      <c r="I11" s="79"/>
    </row>
    <row r="12" spans="1:11" x14ac:dyDescent="0.25">
      <c r="A12" s="103"/>
      <c r="B12" s="268"/>
      <c r="C12" s="269"/>
      <c r="D12" s="13"/>
      <c r="E12" s="13"/>
      <c r="F12" s="14"/>
      <c r="G12" s="15">
        <v>0</v>
      </c>
      <c r="H12" s="105">
        <f t="shared" si="0"/>
        <v>0</v>
      </c>
      <c r="I12" s="79"/>
    </row>
    <row r="13" spans="1:11" x14ac:dyDescent="0.25">
      <c r="A13" s="103"/>
      <c r="B13" s="268"/>
      <c r="C13" s="269"/>
      <c r="D13" s="13"/>
      <c r="E13" s="13"/>
      <c r="F13" s="14"/>
      <c r="G13" s="15">
        <v>0</v>
      </c>
      <c r="H13" s="105">
        <f t="shared" si="0"/>
        <v>0</v>
      </c>
      <c r="I13" s="78"/>
      <c r="J13" s="78"/>
    </row>
    <row r="14" spans="1:11" x14ac:dyDescent="0.25">
      <c r="A14" s="103"/>
      <c r="B14" s="162"/>
      <c r="C14" s="163"/>
      <c r="D14" s="13"/>
      <c r="E14" s="13"/>
      <c r="F14" s="14"/>
      <c r="G14" s="15">
        <v>0</v>
      </c>
      <c r="H14" s="105">
        <f t="shared" si="0"/>
        <v>0</v>
      </c>
      <c r="I14" s="78"/>
      <c r="J14" s="78"/>
    </row>
    <row r="15" spans="1:11" x14ac:dyDescent="0.25">
      <c r="A15" s="103"/>
      <c r="B15" s="162"/>
      <c r="C15" s="163"/>
      <c r="D15" s="13"/>
      <c r="E15" s="13"/>
      <c r="F15" s="14"/>
      <c r="G15" s="15">
        <v>0</v>
      </c>
      <c r="H15" s="105">
        <f t="shared" si="0"/>
        <v>0</v>
      </c>
      <c r="I15" s="78"/>
      <c r="J15" s="78"/>
    </row>
    <row r="16" spans="1:11" x14ac:dyDescent="0.25">
      <c r="A16" s="103"/>
      <c r="B16" s="162"/>
      <c r="C16" s="163"/>
      <c r="D16" s="13"/>
      <c r="E16" s="13"/>
      <c r="F16" s="14"/>
      <c r="G16" s="15">
        <v>0</v>
      </c>
      <c r="H16" s="105">
        <f t="shared" si="0"/>
        <v>0</v>
      </c>
      <c r="I16" s="78"/>
      <c r="J16" s="78"/>
    </row>
    <row r="17" spans="1:10" x14ac:dyDescent="0.25">
      <c r="A17" s="103"/>
      <c r="B17" s="162"/>
      <c r="C17" s="163"/>
      <c r="D17" s="13"/>
      <c r="E17" s="13"/>
      <c r="F17" s="14"/>
      <c r="G17" s="15">
        <v>0</v>
      </c>
      <c r="H17" s="105">
        <f t="shared" si="0"/>
        <v>0</v>
      </c>
      <c r="I17" s="78"/>
      <c r="J17" s="78"/>
    </row>
    <row r="18" spans="1:10" x14ac:dyDescent="0.25">
      <c r="A18" s="103"/>
      <c r="B18" s="268"/>
      <c r="C18" s="269"/>
      <c r="D18" s="13"/>
      <c r="E18" s="13"/>
      <c r="F18" s="14"/>
      <c r="G18" s="15">
        <v>0</v>
      </c>
      <c r="H18" s="105">
        <f>E18*G18</f>
        <v>0</v>
      </c>
      <c r="I18" s="79"/>
    </row>
    <row r="19" spans="1:10" x14ac:dyDescent="0.25">
      <c r="A19" s="103"/>
      <c r="B19" s="268"/>
      <c r="C19" s="269"/>
      <c r="D19" s="13"/>
      <c r="E19" s="13"/>
      <c r="F19" s="14"/>
      <c r="G19" s="15">
        <v>0</v>
      </c>
      <c r="H19" s="105">
        <f t="shared" si="0"/>
        <v>0</v>
      </c>
      <c r="I19" s="79"/>
    </row>
    <row r="20" spans="1:10" x14ac:dyDescent="0.25">
      <c r="A20" s="103"/>
      <c r="B20" s="268"/>
      <c r="C20" s="269"/>
      <c r="D20" s="13"/>
      <c r="E20" s="13"/>
      <c r="F20" s="14"/>
      <c r="G20" s="15">
        <v>0</v>
      </c>
      <c r="H20" s="105">
        <f t="shared" si="0"/>
        <v>0</v>
      </c>
      <c r="I20" s="79"/>
    </row>
    <row r="21" spans="1:10" x14ac:dyDescent="0.25">
      <c r="A21" s="103"/>
      <c r="B21" s="268"/>
      <c r="C21" s="269"/>
      <c r="D21" s="13"/>
      <c r="E21" s="13"/>
      <c r="F21" s="14"/>
      <c r="G21" s="15">
        <v>0</v>
      </c>
      <c r="H21" s="105">
        <f t="shared" si="0"/>
        <v>0</v>
      </c>
      <c r="I21" s="79"/>
    </row>
    <row r="22" spans="1:10" x14ac:dyDescent="0.25">
      <c r="A22" s="103"/>
      <c r="B22" s="77"/>
      <c r="C22" s="106"/>
      <c r="F22" s="77"/>
      <c r="G22" s="107" t="s">
        <v>82</v>
      </c>
      <c r="H22" s="105">
        <f>SUM(H8:H21)</f>
        <v>10000</v>
      </c>
      <c r="I22" s="79"/>
    </row>
    <row r="23" spans="1:10" ht="14.45" customHeight="1" x14ac:dyDescent="0.25">
      <c r="A23" s="103"/>
      <c r="B23" s="77"/>
      <c r="C23" s="77"/>
      <c r="D23" s="77"/>
      <c r="E23" s="77"/>
      <c r="F23" s="77"/>
      <c r="G23" s="77"/>
    </row>
    <row r="24" spans="1:10" ht="15.75" thickBot="1" x14ac:dyDescent="0.3">
      <c r="A24" s="103"/>
      <c r="B24" s="77"/>
      <c r="C24" s="77"/>
      <c r="D24" s="77"/>
      <c r="E24" s="77"/>
      <c r="F24" s="77"/>
      <c r="G24" s="77"/>
    </row>
    <row r="25" spans="1:10" ht="14.45" customHeight="1" x14ac:dyDescent="0.25">
      <c r="A25" s="93">
        <f>ROUND(H44, 0)</f>
        <v>1500</v>
      </c>
      <c r="B25" s="102" t="s">
        <v>106</v>
      </c>
      <c r="C25" s="264" t="s">
        <v>107</v>
      </c>
      <c r="D25" s="265"/>
      <c r="E25" s="77"/>
      <c r="F25" s="77"/>
      <c r="G25" s="77"/>
    </row>
    <row r="26" spans="1:10" ht="14.45" customHeight="1" x14ac:dyDescent="0.25">
      <c r="A26" s="239" t="s">
        <v>61</v>
      </c>
      <c r="B26" s="239"/>
      <c r="C26" s="266"/>
      <c r="D26" s="267"/>
      <c r="E26" s="77"/>
      <c r="F26" s="77"/>
      <c r="G26" s="77"/>
    </row>
    <row r="27" spans="1:10" ht="28.5" x14ac:dyDescent="0.25">
      <c r="A27" s="103"/>
      <c r="B27" s="258" t="s">
        <v>99</v>
      </c>
      <c r="C27" s="259"/>
      <c r="D27" s="161" t="s">
        <v>64</v>
      </c>
      <c r="E27" s="161" t="s">
        <v>100</v>
      </c>
      <c r="F27" s="161" t="s">
        <v>101</v>
      </c>
      <c r="G27" s="161" t="s">
        <v>102</v>
      </c>
      <c r="H27" s="161" t="s">
        <v>68</v>
      </c>
    </row>
    <row r="28" spans="1:10" ht="14.45" customHeight="1" x14ac:dyDescent="0.25">
      <c r="A28" s="103"/>
      <c r="B28" s="270" t="s">
        <v>108</v>
      </c>
      <c r="C28" s="271"/>
      <c r="D28" s="121" t="s">
        <v>109</v>
      </c>
      <c r="E28" s="16">
        <v>100</v>
      </c>
      <c r="F28" s="140" t="s">
        <v>110</v>
      </c>
      <c r="G28" s="141">
        <v>5</v>
      </c>
      <c r="H28" s="105">
        <f>G28*E28</f>
        <v>500</v>
      </c>
      <c r="I28" s="78"/>
      <c r="J28" s="78"/>
    </row>
    <row r="29" spans="1:10" ht="14.45" customHeight="1" x14ac:dyDescent="0.25">
      <c r="A29" s="103"/>
      <c r="B29" s="270" t="s">
        <v>111</v>
      </c>
      <c r="C29" s="271"/>
      <c r="D29" s="121"/>
      <c r="E29" s="16"/>
      <c r="F29" s="140"/>
      <c r="G29" s="141"/>
      <c r="H29" s="105">
        <f t="shared" ref="H29:H43" si="1">G29*E29</f>
        <v>0</v>
      </c>
      <c r="I29" s="79"/>
    </row>
    <row r="30" spans="1:10" ht="14.45" customHeight="1" x14ac:dyDescent="0.25">
      <c r="A30" s="103"/>
      <c r="B30" s="270" t="s">
        <v>112</v>
      </c>
      <c r="C30" s="271"/>
      <c r="D30" s="121"/>
      <c r="E30" s="16"/>
      <c r="F30" s="140"/>
      <c r="G30" s="141"/>
      <c r="H30" s="105">
        <f t="shared" si="1"/>
        <v>0</v>
      </c>
      <c r="I30" s="79"/>
    </row>
    <row r="31" spans="1:10" ht="14.45" customHeight="1" x14ac:dyDescent="0.25">
      <c r="A31" s="103"/>
      <c r="B31" s="270" t="s">
        <v>113</v>
      </c>
      <c r="C31" s="271"/>
      <c r="D31" s="121"/>
      <c r="E31" s="16"/>
      <c r="F31" s="140"/>
      <c r="G31" s="142">
        <v>0</v>
      </c>
      <c r="H31" s="105">
        <f t="shared" si="1"/>
        <v>0</v>
      </c>
      <c r="I31" s="79"/>
    </row>
    <row r="32" spans="1:10" ht="14.45" customHeight="1" x14ac:dyDescent="0.25">
      <c r="A32" s="103"/>
      <c r="B32" s="270" t="s">
        <v>114</v>
      </c>
      <c r="C32" s="271"/>
      <c r="D32" s="121"/>
      <c r="E32" s="16"/>
      <c r="F32" s="140"/>
      <c r="G32" s="142">
        <v>0</v>
      </c>
      <c r="H32" s="105">
        <f t="shared" si="1"/>
        <v>0</v>
      </c>
      <c r="I32" s="79"/>
    </row>
    <row r="33" spans="1:9" ht="14.45" customHeight="1" x14ac:dyDescent="0.25">
      <c r="A33" s="103"/>
      <c r="B33" s="270" t="s">
        <v>115</v>
      </c>
      <c r="C33" s="271"/>
      <c r="D33" s="121"/>
      <c r="E33" s="16"/>
      <c r="F33" s="140"/>
      <c r="G33" s="142">
        <v>0</v>
      </c>
      <c r="H33" s="105">
        <f t="shared" si="1"/>
        <v>0</v>
      </c>
      <c r="I33" s="79"/>
    </row>
    <row r="34" spans="1:9" ht="14.45" customHeight="1" x14ac:dyDescent="0.25">
      <c r="A34" s="103"/>
      <c r="B34" s="270" t="s">
        <v>116</v>
      </c>
      <c r="C34" s="271"/>
      <c r="D34" s="121"/>
      <c r="E34" s="16"/>
      <c r="F34" s="140"/>
      <c r="G34" s="141"/>
      <c r="H34" s="105">
        <f t="shared" si="1"/>
        <v>0</v>
      </c>
      <c r="I34" s="79"/>
    </row>
    <row r="35" spans="1:9" ht="14.45" customHeight="1" x14ac:dyDescent="0.25">
      <c r="A35" s="103"/>
      <c r="B35" s="276" t="s">
        <v>117</v>
      </c>
      <c r="C35" s="277"/>
      <c r="D35" s="121" t="s">
        <v>118</v>
      </c>
      <c r="E35" s="16">
        <v>100</v>
      </c>
      <c r="F35" s="140" t="s">
        <v>119</v>
      </c>
      <c r="G35" s="141">
        <v>10</v>
      </c>
      <c r="H35" s="105">
        <f t="shared" si="1"/>
        <v>1000</v>
      </c>
      <c r="I35" s="79"/>
    </row>
    <row r="36" spans="1:9" ht="14.45" customHeight="1" x14ac:dyDescent="0.25">
      <c r="A36" s="103"/>
      <c r="B36" s="276" t="s">
        <v>120</v>
      </c>
      <c r="C36" s="277"/>
      <c r="D36" s="121"/>
      <c r="E36" s="16"/>
      <c r="F36" s="140"/>
      <c r="G36" s="142">
        <v>0</v>
      </c>
      <c r="H36" s="105">
        <f t="shared" si="1"/>
        <v>0</v>
      </c>
      <c r="I36" s="79"/>
    </row>
    <row r="37" spans="1:9" ht="14.45" customHeight="1" x14ac:dyDescent="0.25">
      <c r="A37" s="103"/>
      <c r="B37" s="276" t="s">
        <v>121</v>
      </c>
      <c r="C37" s="277"/>
      <c r="D37" s="121"/>
      <c r="E37" s="16"/>
      <c r="F37" s="140"/>
      <c r="G37" s="142">
        <v>0</v>
      </c>
      <c r="H37" s="105">
        <f t="shared" si="1"/>
        <v>0</v>
      </c>
      <c r="I37" s="79"/>
    </row>
    <row r="38" spans="1:9" ht="14.45" customHeight="1" x14ac:dyDescent="0.25">
      <c r="A38" s="103"/>
      <c r="B38" s="272" t="s">
        <v>122</v>
      </c>
      <c r="C38" s="273"/>
      <c r="D38" s="16"/>
      <c r="E38" s="16"/>
      <c r="F38" s="140"/>
      <c r="G38" s="141"/>
      <c r="H38" s="105">
        <f t="shared" si="1"/>
        <v>0</v>
      </c>
      <c r="I38" s="79"/>
    </row>
    <row r="39" spans="1:9" ht="14.45" customHeight="1" x14ac:dyDescent="0.25">
      <c r="A39" s="103"/>
      <c r="B39" s="272" t="s">
        <v>122</v>
      </c>
      <c r="C39" s="273"/>
      <c r="D39" s="16"/>
      <c r="E39" s="16"/>
      <c r="F39" s="17"/>
      <c r="G39" s="15">
        <v>0</v>
      </c>
      <c r="H39" s="105">
        <f t="shared" si="1"/>
        <v>0</v>
      </c>
      <c r="I39" s="79"/>
    </row>
    <row r="40" spans="1:9" ht="14.45" customHeight="1" x14ac:dyDescent="0.25">
      <c r="A40" s="103"/>
      <c r="B40" s="272" t="s">
        <v>122</v>
      </c>
      <c r="C40" s="273"/>
      <c r="D40" s="16"/>
      <c r="E40" s="16"/>
      <c r="F40" s="17"/>
      <c r="G40" s="15">
        <v>0</v>
      </c>
      <c r="H40" s="105">
        <f t="shared" si="1"/>
        <v>0</v>
      </c>
      <c r="I40" s="79"/>
    </row>
    <row r="41" spans="1:9" ht="15" customHeight="1" x14ac:dyDescent="0.25">
      <c r="A41" s="103"/>
      <c r="B41" s="272" t="s">
        <v>122</v>
      </c>
      <c r="C41" s="273"/>
      <c r="D41" s="16"/>
      <c r="E41" s="16"/>
      <c r="F41" s="17"/>
      <c r="G41" s="15">
        <v>0</v>
      </c>
      <c r="H41" s="105">
        <f t="shared" si="1"/>
        <v>0</v>
      </c>
      <c r="I41" s="79"/>
    </row>
    <row r="42" spans="1:9" ht="15" customHeight="1" x14ac:dyDescent="0.25">
      <c r="A42" s="103"/>
      <c r="B42" s="272" t="s">
        <v>122</v>
      </c>
      <c r="C42" s="273"/>
      <c r="D42" s="16"/>
      <c r="E42" s="16"/>
      <c r="F42" s="17"/>
      <c r="G42" s="15">
        <v>0</v>
      </c>
      <c r="H42" s="105">
        <f t="shared" si="1"/>
        <v>0</v>
      </c>
      <c r="I42" s="77"/>
    </row>
    <row r="43" spans="1:9" ht="15" customHeight="1" x14ac:dyDescent="0.25">
      <c r="A43" s="103"/>
      <c r="B43" s="272" t="s">
        <v>122</v>
      </c>
      <c r="C43" s="273"/>
      <c r="D43" s="16"/>
      <c r="E43" s="16"/>
      <c r="F43" s="17"/>
      <c r="G43" s="15">
        <v>0</v>
      </c>
      <c r="H43" s="105">
        <f t="shared" si="1"/>
        <v>0</v>
      </c>
      <c r="I43" s="77"/>
    </row>
    <row r="44" spans="1:9" x14ac:dyDescent="0.25">
      <c r="A44" s="103"/>
      <c r="B44" s="108"/>
      <c r="C44" s="108"/>
      <c r="D44" s="109"/>
      <c r="E44" s="109"/>
      <c r="F44" s="110"/>
      <c r="G44" s="111" t="s">
        <v>71</v>
      </c>
      <c r="H44" s="105">
        <f>SUM(H28:H43)</f>
        <v>1500</v>
      </c>
      <c r="I44" s="77"/>
    </row>
    <row r="45" spans="1:9" ht="14.45" customHeight="1" x14ac:dyDescent="0.25">
      <c r="B45" s="77"/>
      <c r="C45" s="106"/>
      <c r="D45" s="106"/>
      <c r="E45" s="106"/>
      <c r="F45" s="106"/>
      <c r="G45" s="106"/>
    </row>
    <row r="47" spans="1:9" ht="18.95" customHeight="1" x14ac:dyDescent="0.25">
      <c r="A47" s="93">
        <f>ROUND(H90,0)</f>
        <v>5260</v>
      </c>
      <c r="B47" s="275" t="s">
        <v>123</v>
      </c>
      <c r="C47" s="275"/>
      <c r="D47" s="264" t="s">
        <v>124</v>
      </c>
      <c r="E47" s="265"/>
      <c r="F47" s="77"/>
      <c r="G47" s="77"/>
    </row>
    <row r="48" spans="1:9" ht="14.45" customHeight="1" x14ac:dyDescent="0.25">
      <c r="A48" s="238" t="s">
        <v>61</v>
      </c>
      <c r="B48" s="238"/>
      <c r="C48" s="112"/>
      <c r="D48" s="266"/>
      <c r="E48" s="267"/>
      <c r="F48" s="77"/>
      <c r="G48" s="77"/>
    </row>
    <row r="49" spans="1:9" ht="27.95" customHeight="1" x14ac:dyDescent="0.25">
      <c r="A49" s="103"/>
      <c r="B49" s="263" t="s">
        <v>125</v>
      </c>
      <c r="C49" s="263"/>
      <c r="D49" s="161" t="s">
        <v>126</v>
      </c>
      <c r="E49" s="161" t="s">
        <v>100</v>
      </c>
      <c r="F49" s="161" t="s">
        <v>101</v>
      </c>
      <c r="G49" s="161" t="s">
        <v>127</v>
      </c>
      <c r="H49" s="161" t="s">
        <v>68</v>
      </c>
    </row>
    <row r="50" spans="1:9" ht="14.45" customHeight="1" x14ac:dyDescent="0.25">
      <c r="A50" s="103"/>
      <c r="B50" s="250" t="s">
        <v>128</v>
      </c>
      <c r="C50" s="251"/>
      <c r="D50" s="251"/>
      <c r="E50" s="251"/>
      <c r="F50" s="251"/>
      <c r="G50" s="252"/>
      <c r="H50" s="78"/>
      <c r="I50" s="78"/>
    </row>
    <row r="51" spans="1:9" x14ac:dyDescent="0.25">
      <c r="A51" s="103"/>
      <c r="B51" s="253"/>
      <c r="C51" s="254"/>
      <c r="D51" s="121"/>
      <c r="E51" s="16"/>
      <c r="F51" s="14"/>
      <c r="G51" s="15">
        <v>0</v>
      </c>
      <c r="H51" s="105">
        <f>E51*G51</f>
        <v>0</v>
      </c>
    </row>
    <row r="52" spans="1:9" ht="15" customHeight="1" x14ac:dyDescent="0.25">
      <c r="A52" s="103"/>
      <c r="B52" s="253"/>
      <c r="C52" s="254"/>
      <c r="D52" s="121"/>
      <c r="E52" s="16"/>
      <c r="F52" s="14"/>
      <c r="G52" s="15">
        <v>0</v>
      </c>
      <c r="H52" s="105">
        <f t="shared" ref="H52:H56" si="2">E52*G52</f>
        <v>0</v>
      </c>
    </row>
    <row r="53" spans="1:9" x14ac:dyDescent="0.25">
      <c r="A53" s="103"/>
      <c r="B53" s="255"/>
      <c r="C53" s="256"/>
      <c r="D53" s="16"/>
      <c r="E53" s="16"/>
      <c r="F53" s="14"/>
      <c r="G53" s="15">
        <v>0</v>
      </c>
      <c r="H53" s="105">
        <f t="shared" si="2"/>
        <v>0</v>
      </c>
    </row>
    <row r="54" spans="1:9" x14ac:dyDescent="0.25">
      <c r="A54" s="103"/>
      <c r="B54" s="255"/>
      <c r="C54" s="256"/>
      <c r="D54" s="16"/>
      <c r="E54" s="16"/>
      <c r="F54" s="14"/>
      <c r="G54" s="15">
        <v>0</v>
      </c>
      <c r="H54" s="105">
        <f t="shared" si="2"/>
        <v>0</v>
      </c>
    </row>
    <row r="55" spans="1:9" x14ac:dyDescent="0.25">
      <c r="A55" s="103"/>
      <c r="B55" s="255"/>
      <c r="C55" s="256"/>
      <c r="D55" s="16"/>
      <c r="E55" s="16"/>
      <c r="F55" s="14"/>
      <c r="G55" s="15">
        <v>0</v>
      </c>
      <c r="H55" s="105">
        <f t="shared" si="2"/>
        <v>0</v>
      </c>
    </row>
    <row r="56" spans="1:9" x14ac:dyDescent="0.25">
      <c r="A56" s="103"/>
      <c r="B56" s="255"/>
      <c r="C56" s="256"/>
      <c r="D56" s="16"/>
      <c r="E56" s="16"/>
      <c r="F56" s="14"/>
      <c r="G56" s="15">
        <v>0</v>
      </c>
      <c r="H56" s="105">
        <f t="shared" si="2"/>
        <v>0</v>
      </c>
    </row>
    <row r="57" spans="1:9" ht="14.45" customHeight="1" x14ac:dyDescent="0.25">
      <c r="A57" s="103"/>
      <c r="B57" s="250" t="s">
        <v>129</v>
      </c>
      <c r="C57" s="251"/>
      <c r="D57" s="251"/>
      <c r="E57" s="251"/>
      <c r="F57" s="251"/>
      <c r="G57" s="252"/>
    </row>
    <row r="58" spans="1:9" x14ac:dyDescent="0.25">
      <c r="B58" s="255"/>
      <c r="C58" s="256"/>
      <c r="D58" s="16"/>
      <c r="E58" s="16"/>
      <c r="F58" s="14"/>
      <c r="G58" s="15">
        <v>0</v>
      </c>
      <c r="H58" s="105">
        <f>G58*E58</f>
        <v>0</v>
      </c>
    </row>
    <row r="59" spans="1:9" x14ac:dyDescent="0.25">
      <c r="B59" s="255"/>
      <c r="C59" s="256"/>
      <c r="D59" s="16"/>
      <c r="E59" s="16"/>
      <c r="F59" s="14"/>
      <c r="G59" s="15">
        <v>0</v>
      </c>
      <c r="H59" s="105">
        <f t="shared" ref="H59:H63" si="3">G59*E59</f>
        <v>0</v>
      </c>
    </row>
    <row r="60" spans="1:9" x14ac:dyDescent="0.25">
      <c r="B60" s="255"/>
      <c r="C60" s="256"/>
      <c r="D60" s="16"/>
      <c r="E60" s="16"/>
      <c r="F60" s="14"/>
      <c r="G60" s="15">
        <v>0</v>
      </c>
      <c r="H60" s="105">
        <f t="shared" si="3"/>
        <v>0</v>
      </c>
    </row>
    <row r="61" spans="1:9" x14ac:dyDescent="0.25">
      <c r="B61" s="255"/>
      <c r="C61" s="256"/>
      <c r="D61" s="16"/>
      <c r="E61" s="16"/>
      <c r="F61" s="14"/>
      <c r="G61" s="15">
        <v>0</v>
      </c>
      <c r="H61" s="105">
        <f t="shared" si="3"/>
        <v>0</v>
      </c>
    </row>
    <row r="62" spans="1:9" x14ac:dyDescent="0.25">
      <c r="B62" s="255"/>
      <c r="C62" s="256"/>
      <c r="D62" s="16"/>
      <c r="E62" s="16"/>
      <c r="F62" s="14"/>
      <c r="G62" s="15">
        <v>0</v>
      </c>
      <c r="H62" s="105">
        <f t="shared" si="3"/>
        <v>0</v>
      </c>
    </row>
    <row r="63" spans="1:9" x14ac:dyDescent="0.25">
      <c r="A63" s="103"/>
      <c r="B63" s="255"/>
      <c r="C63" s="256"/>
      <c r="D63" s="16"/>
      <c r="E63" s="16"/>
      <c r="F63" s="14"/>
      <c r="G63" s="15">
        <v>0</v>
      </c>
      <c r="H63" s="105">
        <f t="shared" si="3"/>
        <v>0</v>
      </c>
    </row>
    <row r="64" spans="1:9" ht="14.45" customHeight="1" x14ac:dyDescent="0.25">
      <c r="A64" s="103"/>
      <c r="B64" s="250" t="s">
        <v>130</v>
      </c>
      <c r="C64" s="251"/>
      <c r="D64" s="251"/>
      <c r="E64" s="251"/>
      <c r="F64" s="251"/>
      <c r="G64" s="252"/>
    </row>
    <row r="65" spans="1:8" ht="15" customHeight="1" x14ac:dyDescent="0.25">
      <c r="A65" s="103"/>
      <c r="B65" s="253" t="s">
        <v>131</v>
      </c>
      <c r="C65" s="254"/>
      <c r="D65" s="121" t="s">
        <v>132</v>
      </c>
      <c r="E65" s="16">
        <v>1</v>
      </c>
      <c r="F65" s="14" t="s">
        <v>133</v>
      </c>
      <c r="G65" s="15">
        <v>1260</v>
      </c>
      <c r="H65" s="105">
        <f>E65*G65</f>
        <v>1260</v>
      </c>
    </row>
    <row r="66" spans="1:8" ht="15" customHeight="1" x14ac:dyDescent="0.25">
      <c r="A66" s="103"/>
      <c r="B66" s="158"/>
      <c r="C66" s="159"/>
      <c r="D66" s="16"/>
      <c r="E66" s="16"/>
      <c r="F66" s="14"/>
      <c r="G66" s="15">
        <v>0</v>
      </c>
      <c r="H66" s="105">
        <f t="shared" ref="H66:H69" si="4">E66*G66</f>
        <v>0</v>
      </c>
    </row>
    <row r="67" spans="1:8" ht="15" customHeight="1" x14ac:dyDescent="0.25">
      <c r="A67" s="103"/>
      <c r="B67" s="158"/>
      <c r="C67" s="159"/>
      <c r="D67" s="16"/>
      <c r="E67" s="16"/>
      <c r="F67" s="14"/>
      <c r="G67" s="15">
        <v>0</v>
      </c>
      <c r="H67" s="105">
        <f t="shared" si="4"/>
        <v>0</v>
      </c>
    </row>
    <row r="68" spans="1:8" ht="15" customHeight="1" x14ac:dyDescent="0.25">
      <c r="A68" s="103"/>
      <c r="B68" s="158"/>
      <c r="C68" s="159"/>
      <c r="D68" s="16"/>
      <c r="E68" s="16"/>
      <c r="F68" s="14"/>
      <c r="G68" s="15">
        <v>0</v>
      </c>
      <c r="H68" s="105">
        <f t="shared" si="4"/>
        <v>0</v>
      </c>
    </row>
    <row r="69" spans="1:8" ht="15" customHeight="1" x14ac:dyDescent="0.25">
      <c r="A69" s="103"/>
      <c r="B69" s="158"/>
      <c r="C69" s="159"/>
      <c r="D69" s="16"/>
      <c r="E69" s="16"/>
      <c r="F69" s="14"/>
      <c r="G69" s="15">
        <v>0</v>
      </c>
      <c r="H69" s="105">
        <f t="shared" si="4"/>
        <v>0</v>
      </c>
    </row>
    <row r="70" spans="1:8" ht="14.1" customHeight="1" x14ac:dyDescent="0.25">
      <c r="A70" s="103"/>
      <c r="B70" s="250" t="s">
        <v>134</v>
      </c>
      <c r="C70" s="251"/>
      <c r="D70" s="251"/>
      <c r="E70" s="251"/>
      <c r="F70" s="251"/>
      <c r="G70" s="252"/>
    </row>
    <row r="71" spans="1:8" ht="15" customHeight="1" x14ac:dyDescent="0.25">
      <c r="A71" s="103"/>
      <c r="B71" s="253" t="s">
        <v>135</v>
      </c>
      <c r="C71" s="254"/>
      <c r="D71" s="121" t="s">
        <v>136</v>
      </c>
      <c r="E71" s="16">
        <v>1</v>
      </c>
      <c r="F71" s="14" t="s">
        <v>133</v>
      </c>
      <c r="G71" s="15">
        <v>4000</v>
      </c>
      <c r="H71" s="105">
        <f>E71*G71</f>
        <v>4000</v>
      </c>
    </row>
    <row r="72" spans="1:8" ht="15" customHeight="1" x14ac:dyDescent="0.25">
      <c r="A72" s="103"/>
      <c r="B72" s="158"/>
      <c r="C72" s="159"/>
      <c r="D72" s="16"/>
      <c r="E72" s="16"/>
      <c r="F72" s="14"/>
      <c r="G72" s="15">
        <v>0</v>
      </c>
      <c r="H72" s="105">
        <f t="shared" ref="H72:H75" si="5">E72*G72</f>
        <v>0</v>
      </c>
    </row>
    <row r="73" spans="1:8" ht="15" customHeight="1" x14ac:dyDescent="0.25">
      <c r="A73" s="103"/>
      <c r="B73" s="158"/>
      <c r="C73" s="159"/>
      <c r="D73" s="16"/>
      <c r="E73" s="16"/>
      <c r="F73" s="14"/>
      <c r="G73" s="15">
        <v>0</v>
      </c>
      <c r="H73" s="105">
        <f t="shared" si="5"/>
        <v>0</v>
      </c>
    </row>
    <row r="74" spans="1:8" ht="15" customHeight="1" x14ac:dyDescent="0.25">
      <c r="A74" s="103"/>
      <c r="B74" s="158"/>
      <c r="C74" s="159"/>
      <c r="D74" s="16"/>
      <c r="E74" s="16"/>
      <c r="F74" s="14"/>
      <c r="G74" s="15">
        <v>0</v>
      </c>
      <c r="H74" s="105">
        <f t="shared" si="5"/>
        <v>0</v>
      </c>
    </row>
    <row r="75" spans="1:8" ht="15" customHeight="1" x14ac:dyDescent="0.25">
      <c r="A75" s="103"/>
      <c r="B75" s="255"/>
      <c r="C75" s="256"/>
      <c r="D75" s="16"/>
      <c r="E75" s="16"/>
      <c r="F75" s="14"/>
      <c r="G75" s="15">
        <v>0</v>
      </c>
      <c r="H75" s="105">
        <f t="shared" si="5"/>
        <v>0</v>
      </c>
    </row>
    <row r="76" spans="1:8" ht="14.1" customHeight="1" x14ac:dyDescent="0.25">
      <c r="A76" s="103"/>
      <c r="B76" s="250" t="s">
        <v>137</v>
      </c>
      <c r="C76" s="251"/>
      <c r="D76" s="251"/>
      <c r="E76" s="251"/>
      <c r="F76" s="251"/>
      <c r="G76" s="252"/>
    </row>
    <row r="77" spans="1:8" ht="15" customHeight="1" x14ac:dyDescent="0.25">
      <c r="A77" s="103"/>
      <c r="B77" s="255"/>
      <c r="C77" s="256"/>
      <c r="D77" s="16"/>
      <c r="E77" s="16"/>
      <c r="F77" s="14"/>
      <c r="G77" s="15">
        <v>0</v>
      </c>
      <c r="H77" s="105">
        <f>E77*G77</f>
        <v>0</v>
      </c>
    </row>
    <row r="78" spans="1:8" ht="15" customHeight="1" x14ac:dyDescent="0.25">
      <c r="A78" s="103"/>
      <c r="B78" s="158"/>
      <c r="C78" s="159"/>
      <c r="D78" s="16"/>
      <c r="E78" s="16"/>
      <c r="F78" s="14"/>
      <c r="G78" s="15">
        <v>0</v>
      </c>
      <c r="H78" s="105">
        <f t="shared" ref="H78:H81" si="6">E78*G78</f>
        <v>0</v>
      </c>
    </row>
    <row r="79" spans="1:8" ht="15" customHeight="1" x14ac:dyDescent="0.25">
      <c r="A79" s="103"/>
      <c r="B79" s="158"/>
      <c r="C79" s="159"/>
      <c r="D79" s="16"/>
      <c r="E79" s="16"/>
      <c r="F79" s="14"/>
      <c r="G79" s="15">
        <v>0</v>
      </c>
      <c r="H79" s="105">
        <f t="shared" si="6"/>
        <v>0</v>
      </c>
    </row>
    <row r="80" spans="1:8" ht="15" customHeight="1" x14ac:dyDescent="0.25">
      <c r="A80" s="103"/>
      <c r="B80" s="158"/>
      <c r="C80" s="159"/>
      <c r="D80" s="16"/>
      <c r="E80" s="16"/>
      <c r="F80" s="14"/>
      <c r="G80" s="15">
        <v>0</v>
      </c>
      <c r="H80" s="105">
        <f t="shared" si="6"/>
        <v>0</v>
      </c>
    </row>
    <row r="81" spans="1:8" ht="15" customHeight="1" x14ac:dyDescent="0.25">
      <c r="A81" s="103"/>
      <c r="B81" s="255"/>
      <c r="C81" s="256"/>
      <c r="D81" s="16"/>
      <c r="E81" s="16"/>
      <c r="F81" s="14"/>
      <c r="G81" s="15">
        <v>0</v>
      </c>
      <c r="H81" s="105">
        <f t="shared" si="6"/>
        <v>0</v>
      </c>
    </row>
    <row r="82" spans="1:8" ht="20.100000000000001" customHeight="1" x14ac:dyDescent="0.25">
      <c r="A82" s="103"/>
      <c r="B82" s="250" t="s">
        <v>138</v>
      </c>
      <c r="C82" s="251"/>
      <c r="D82" s="251"/>
      <c r="E82" s="251"/>
      <c r="F82" s="251"/>
      <c r="G82" s="252"/>
    </row>
    <row r="83" spans="1:8" ht="17.45" customHeight="1" x14ac:dyDescent="0.25">
      <c r="A83" s="103"/>
      <c r="B83" s="255"/>
      <c r="C83" s="256"/>
      <c r="D83" s="16"/>
      <c r="E83" s="16"/>
      <c r="F83" s="14"/>
      <c r="G83" s="15">
        <v>0</v>
      </c>
      <c r="H83" s="105">
        <f>E83*G83</f>
        <v>0</v>
      </c>
    </row>
    <row r="84" spans="1:8" ht="17.45" customHeight="1" x14ac:dyDescent="0.25">
      <c r="A84" s="103"/>
      <c r="B84" s="158"/>
      <c r="C84" s="159"/>
      <c r="D84" s="16"/>
      <c r="E84" s="16"/>
      <c r="F84" s="14"/>
      <c r="G84" s="15">
        <v>0</v>
      </c>
      <c r="H84" s="105">
        <f t="shared" ref="H84:H89" si="7">E84*G84</f>
        <v>0</v>
      </c>
    </row>
    <row r="85" spans="1:8" ht="17.45" customHeight="1" x14ac:dyDescent="0.25">
      <c r="A85" s="103"/>
      <c r="B85" s="158"/>
      <c r="C85" s="159"/>
      <c r="D85" s="16"/>
      <c r="E85" s="16"/>
      <c r="F85" s="14"/>
      <c r="G85" s="15">
        <v>0</v>
      </c>
      <c r="H85" s="105">
        <f t="shared" si="7"/>
        <v>0</v>
      </c>
    </row>
    <row r="86" spans="1:8" ht="17.45" customHeight="1" x14ac:dyDescent="0.25">
      <c r="A86" s="103"/>
      <c r="B86" s="158"/>
      <c r="C86" s="159"/>
      <c r="D86" s="16"/>
      <c r="E86" s="16"/>
      <c r="F86" s="14"/>
      <c r="G86" s="15">
        <v>0</v>
      </c>
      <c r="H86" s="105">
        <f t="shared" si="7"/>
        <v>0</v>
      </c>
    </row>
    <row r="87" spans="1:8" ht="17.45" customHeight="1" x14ac:dyDescent="0.25">
      <c r="A87" s="103"/>
      <c r="B87" s="158"/>
      <c r="C87" s="159"/>
      <c r="D87" s="16"/>
      <c r="E87" s="16"/>
      <c r="F87" s="14"/>
      <c r="G87" s="15">
        <v>0</v>
      </c>
      <c r="H87" s="105">
        <f t="shared" si="7"/>
        <v>0</v>
      </c>
    </row>
    <row r="88" spans="1:8" ht="17.45" customHeight="1" x14ac:dyDescent="0.25">
      <c r="A88" s="103"/>
      <c r="B88" s="158"/>
      <c r="C88" s="159"/>
      <c r="D88" s="16"/>
      <c r="E88" s="16"/>
      <c r="F88" s="14"/>
      <c r="G88" s="15">
        <v>0</v>
      </c>
      <c r="H88" s="105">
        <f t="shared" si="7"/>
        <v>0</v>
      </c>
    </row>
    <row r="89" spans="1:8" ht="20.100000000000001" customHeight="1" x14ac:dyDescent="0.25">
      <c r="A89" s="103"/>
      <c r="B89" s="262"/>
      <c r="C89" s="262"/>
      <c r="D89" s="16"/>
      <c r="E89" s="16"/>
      <c r="F89" s="14"/>
      <c r="G89" s="15">
        <v>0</v>
      </c>
      <c r="H89" s="105">
        <f t="shared" si="7"/>
        <v>0</v>
      </c>
    </row>
    <row r="90" spans="1:8" ht="28.5" customHeight="1" x14ac:dyDescent="0.25">
      <c r="A90" s="103"/>
      <c r="B90" s="113"/>
      <c r="C90" s="113"/>
      <c r="D90" s="113"/>
      <c r="F90" s="260" t="s">
        <v>139</v>
      </c>
      <c r="G90" s="261"/>
      <c r="H90" s="114">
        <f>SUM(H51:H56,H58:H63,H65:H69,H71:H75,H77:H81,H83:H89)</f>
        <v>5260</v>
      </c>
    </row>
    <row r="91" spans="1:8" x14ac:dyDescent="0.25">
      <c r="A91" s="103"/>
      <c r="H91" s="79"/>
    </row>
    <row r="92" spans="1:8" ht="14.45" customHeight="1" x14ac:dyDescent="0.25">
      <c r="A92" s="103"/>
      <c r="H92" s="79"/>
    </row>
    <row r="93" spans="1:8" ht="14.45" customHeight="1" x14ac:dyDescent="0.25">
      <c r="A93" s="93">
        <f>ROUND(SUM(G103,H112,H125),0)</f>
        <v>17442</v>
      </c>
      <c r="B93" s="102" t="s">
        <v>140</v>
      </c>
      <c r="C93" s="115"/>
      <c r="D93" s="77"/>
      <c r="E93" s="77"/>
      <c r="F93" s="77"/>
      <c r="G93" s="77"/>
      <c r="H93" s="79"/>
    </row>
    <row r="94" spans="1:8" ht="14.45" customHeight="1" x14ac:dyDescent="0.25">
      <c r="A94" s="238" t="s">
        <v>61</v>
      </c>
      <c r="B94" s="238"/>
      <c r="C94" s="77"/>
      <c r="D94" s="77"/>
      <c r="E94" s="77"/>
      <c r="F94" s="77"/>
      <c r="G94" s="77"/>
      <c r="H94" s="79"/>
    </row>
    <row r="95" spans="1:8" ht="27.95" customHeight="1" x14ac:dyDescent="0.25">
      <c r="A95" s="112"/>
      <c r="B95" s="257" t="s">
        <v>141</v>
      </c>
      <c r="C95" s="160" t="s">
        <v>99</v>
      </c>
      <c r="D95" s="160" t="s">
        <v>142</v>
      </c>
      <c r="E95" s="161" t="s">
        <v>102</v>
      </c>
      <c r="F95" s="161" t="s">
        <v>143</v>
      </c>
      <c r="G95" s="161" t="s">
        <v>68</v>
      </c>
      <c r="H95" s="79"/>
    </row>
    <row r="96" spans="1:8" ht="14.45" customHeight="1" x14ac:dyDescent="0.25">
      <c r="A96" s="112"/>
      <c r="B96" s="257"/>
      <c r="C96" s="143" t="s">
        <v>144</v>
      </c>
      <c r="D96" s="144" t="s">
        <v>145</v>
      </c>
      <c r="E96" s="145">
        <v>1000.15</v>
      </c>
      <c r="F96" s="144">
        <v>12</v>
      </c>
      <c r="G96" s="118">
        <f>E96*F96</f>
        <v>12001.8</v>
      </c>
      <c r="H96" s="79"/>
    </row>
    <row r="97" spans="1:9" ht="14.45" customHeight="1" x14ac:dyDescent="0.25">
      <c r="A97" s="112"/>
      <c r="B97" s="257"/>
      <c r="C97" s="116"/>
      <c r="D97" s="17"/>
      <c r="E97" s="19">
        <v>0</v>
      </c>
      <c r="F97" s="117"/>
      <c r="G97" s="118">
        <f t="shared" ref="G97:G102" si="8">E97*F97</f>
        <v>0</v>
      </c>
      <c r="H97" s="79"/>
    </row>
    <row r="98" spans="1:9" ht="14.45" customHeight="1" x14ac:dyDescent="0.25">
      <c r="A98" s="112"/>
      <c r="B98" s="257"/>
      <c r="C98" s="116"/>
      <c r="D98" s="17"/>
      <c r="E98" s="19">
        <v>0</v>
      </c>
      <c r="F98" s="117"/>
      <c r="G98" s="118">
        <f t="shared" si="8"/>
        <v>0</v>
      </c>
      <c r="H98" s="79"/>
    </row>
    <row r="99" spans="1:9" ht="14.45" customHeight="1" x14ac:dyDescent="0.25">
      <c r="A99" s="112"/>
      <c r="B99" s="257"/>
      <c r="C99" s="116"/>
      <c r="D99" s="17"/>
      <c r="E99" s="19">
        <v>0</v>
      </c>
      <c r="F99" s="117"/>
      <c r="G99" s="118">
        <f t="shared" si="8"/>
        <v>0</v>
      </c>
      <c r="H99" s="79"/>
    </row>
    <row r="100" spans="1:9" ht="14.45" customHeight="1" x14ac:dyDescent="0.25">
      <c r="A100" s="112"/>
      <c r="B100" s="257"/>
      <c r="C100" s="116"/>
      <c r="D100" s="17"/>
      <c r="E100" s="19">
        <v>0</v>
      </c>
      <c r="F100" s="117"/>
      <c r="G100" s="118">
        <f t="shared" si="8"/>
        <v>0</v>
      </c>
      <c r="H100" s="79"/>
    </row>
    <row r="101" spans="1:9" ht="14.45" customHeight="1" x14ac:dyDescent="0.25">
      <c r="A101" s="112"/>
      <c r="B101" s="257"/>
      <c r="C101" s="116"/>
      <c r="D101" s="17"/>
      <c r="E101" s="19">
        <v>0</v>
      </c>
      <c r="F101" s="117"/>
      <c r="G101" s="118">
        <f t="shared" si="8"/>
        <v>0</v>
      </c>
      <c r="H101" s="79"/>
    </row>
    <row r="102" spans="1:9" ht="14.45" customHeight="1" x14ac:dyDescent="0.25">
      <c r="A102" s="112"/>
      <c r="B102" s="257"/>
      <c r="C102" s="116"/>
      <c r="D102" s="17"/>
      <c r="E102" s="19">
        <v>0</v>
      </c>
      <c r="F102" s="117"/>
      <c r="G102" s="118">
        <f t="shared" si="8"/>
        <v>0</v>
      </c>
      <c r="H102" s="79"/>
    </row>
    <row r="103" spans="1:9" ht="14.45" customHeight="1" x14ac:dyDescent="0.25">
      <c r="A103" s="103"/>
      <c r="B103" s="77"/>
      <c r="D103" s="80"/>
      <c r="E103" s="263" t="s">
        <v>146</v>
      </c>
      <c r="F103" s="263"/>
      <c r="G103" s="81">
        <f>SUM(G96:G102)</f>
        <v>12001.8</v>
      </c>
      <c r="H103" s="79"/>
    </row>
    <row r="104" spans="1:9" ht="14.45" customHeight="1" x14ac:dyDescent="0.25">
      <c r="A104" s="103"/>
      <c r="B104" s="77"/>
      <c r="D104" s="80"/>
      <c r="E104" s="77"/>
      <c r="F104" s="119"/>
      <c r="G104" s="77"/>
      <c r="H104" s="79"/>
    </row>
    <row r="105" spans="1:9" ht="27.95" customHeight="1" x14ac:dyDescent="0.25">
      <c r="A105" s="112"/>
      <c r="B105" s="257" t="s">
        <v>147</v>
      </c>
      <c r="C105" s="160" t="s">
        <v>99</v>
      </c>
      <c r="D105" s="160" t="s">
        <v>142</v>
      </c>
      <c r="E105" s="161" t="s">
        <v>102</v>
      </c>
      <c r="F105" s="161" t="s">
        <v>143</v>
      </c>
      <c r="G105" s="161" t="s">
        <v>148</v>
      </c>
      <c r="H105" s="161" t="s">
        <v>68</v>
      </c>
      <c r="I105" s="79"/>
    </row>
    <row r="106" spans="1:9" ht="14.45" customHeight="1" x14ac:dyDescent="0.25">
      <c r="A106" s="112"/>
      <c r="B106" s="257"/>
      <c r="C106" s="82" t="s">
        <v>149</v>
      </c>
      <c r="D106" s="20"/>
      <c r="E106" s="19">
        <v>0</v>
      </c>
      <c r="F106" s="17"/>
      <c r="G106" s="17"/>
      <c r="H106" s="118">
        <f>(E106*F106)*G106</f>
        <v>0</v>
      </c>
      <c r="I106" s="79"/>
    </row>
    <row r="107" spans="1:9" ht="27.95" customHeight="1" x14ac:dyDescent="0.25">
      <c r="A107" s="112"/>
      <c r="B107" s="257"/>
      <c r="C107" s="120" t="s">
        <v>150</v>
      </c>
      <c r="D107" s="146" t="s">
        <v>151</v>
      </c>
      <c r="E107" s="145">
        <v>60</v>
      </c>
      <c r="F107" s="144">
        <v>12</v>
      </c>
      <c r="G107" s="144">
        <v>2</v>
      </c>
      <c r="H107" s="118">
        <f t="shared" ref="H107:H111" si="9">(E107*F107)*G107</f>
        <v>1440</v>
      </c>
      <c r="I107" s="79"/>
    </row>
    <row r="108" spans="1:9" ht="14.45" customHeight="1" x14ac:dyDescent="0.25">
      <c r="A108" s="112"/>
      <c r="B108" s="257"/>
      <c r="C108" s="121"/>
      <c r="D108" s="20"/>
      <c r="E108" s="19">
        <v>0</v>
      </c>
      <c r="F108" s="17"/>
      <c r="G108" s="17"/>
      <c r="H108" s="118">
        <f t="shared" si="9"/>
        <v>0</v>
      </c>
      <c r="I108" s="79"/>
    </row>
    <row r="109" spans="1:9" ht="14.45" customHeight="1" x14ac:dyDescent="0.25">
      <c r="A109" s="112"/>
      <c r="B109" s="257"/>
      <c r="C109" s="121"/>
      <c r="D109" s="20"/>
      <c r="E109" s="19">
        <v>0</v>
      </c>
      <c r="F109" s="17"/>
      <c r="G109" s="17"/>
      <c r="H109" s="118">
        <f t="shared" si="9"/>
        <v>0</v>
      </c>
      <c r="I109" s="79"/>
    </row>
    <row r="110" spans="1:9" ht="14.45" customHeight="1" x14ac:dyDescent="0.25">
      <c r="A110" s="112"/>
      <c r="B110" s="257"/>
      <c r="C110" s="18"/>
      <c r="D110" s="17"/>
      <c r="E110" s="19">
        <v>0</v>
      </c>
      <c r="F110" s="17"/>
      <c r="G110" s="17"/>
      <c r="H110" s="118">
        <f t="shared" si="9"/>
        <v>0</v>
      </c>
      <c r="I110" s="79"/>
    </row>
    <row r="111" spans="1:9" ht="14.45" customHeight="1" x14ac:dyDescent="0.25">
      <c r="A111" s="112"/>
      <c r="B111" s="257"/>
      <c r="C111" s="18"/>
      <c r="D111" s="17"/>
      <c r="E111" s="19">
        <v>0</v>
      </c>
      <c r="F111" s="17"/>
      <c r="G111" s="17"/>
      <c r="H111" s="118">
        <f t="shared" si="9"/>
        <v>0</v>
      </c>
      <c r="I111" s="79"/>
    </row>
    <row r="112" spans="1:9" ht="14.45" customHeight="1" x14ac:dyDescent="0.25">
      <c r="A112" s="103"/>
      <c r="B112" s="77"/>
      <c r="D112" s="80"/>
      <c r="F112" s="258" t="s">
        <v>152</v>
      </c>
      <c r="G112" s="259"/>
      <c r="H112" s="81">
        <f>SUM(H106:H111)</f>
        <v>1440</v>
      </c>
    </row>
    <row r="113" spans="1:8" ht="14.45" customHeight="1" x14ac:dyDescent="0.25">
      <c r="A113" s="103"/>
      <c r="G113" s="79"/>
      <c r="H113" s="113"/>
    </row>
    <row r="114" spans="1:8" ht="14.45" customHeight="1" x14ac:dyDescent="0.25">
      <c r="A114" s="112"/>
      <c r="B114" s="257" t="s">
        <v>153</v>
      </c>
      <c r="C114" s="160" t="s">
        <v>99</v>
      </c>
      <c r="D114" s="160" t="s">
        <v>142</v>
      </c>
      <c r="E114" s="161" t="s">
        <v>100</v>
      </c>
      <c r="F114" s="161" t="s">
        <v>101</v>
      </c>
      <c r="G114" s="161" t="s">
        <v>102</v>
      </c>
      <c r="H114" s="161" t="s">
        <v>68</v>
      </c>
    </row>
    <row r="115" spans="1:8" ht="14.45" customHeight="1" x14ac:dyDescent="0.25">
      <c r="A115" s="112"/>
      <c r="B115" s="257"/>
      <c r="C115" s="18" t="s">
        <v>154</v>
      </c>
      <c r="D115" s="16" t="s">
        <v>155</v>
      </c>
      <c r="E115" s="16">
        <v>400</v>
      </c>
      <c r="F115" s="17" t="s">
        <v>156</v>
      </c>
      <c r="G115" s="15">
        <v>10</v>
      </c>
      <c r="H115" s="105">
        <f>G115*E115</f>
        <v>4000</v>
      </c>
    </row>
    <row r="116" spans="1:8" ht="14.45" customHeight="1" x14ac:dyDescent="0.25">
      <c r="A116" s="112"/>
      <c r="B116" s="257"/>
      <c r="C116" s="18"/>
      <c r="D116" s="17"/>
      <c r="E116" s="16"/>
      <c r="F116" s="17"/>
      <c r="G116" s="15">
        <v>0</v>
      </c>
      <c r="H116" s="105">
        <f t="shared" ref="H116:H124" si="10">G116*E116</f>
        <v>0</v>
      </c>
    </row>
    <row r="117" spans="1:8" ht="14.45" customHeight="1" x14ac:dyDescent="0.25">
      <c r="A117" s="112"/>
      <c r="B117" s="257"/>
      <c r="C117" s="18"/>
      <c r="D117" s="17"/>
      <c r="E117" s="16"/>
      <c r="F117" s="17"/>
      <c r="G117" s="15">
        <v>0</v>
      </c>
      <c r="H117" s="105">
        <f t="shared" si="10"/>
        <v>0</v>
      </c>
    </row>
    <row r="118" spans="1:8" ht="14.45" customHeight="1" x14ac:dyDescent="0.25">
      <c r="A118" s="112"/>
      <c r="B118" s="257"/>
      <c r="C118" s="18"/>
      <c r="D118" s="17"/>
      <c r="E118" s="16"/>
      <c r="F118" s="17"/>
      <c r="G118" s="15">
        <v>0</v>
      </c>
      <c r="H118" s="105">
        <f t="shared" si="10"/>
        <v>0</v>
      </c>
    </row>
    <row r="119" spans="1:8" ht="14.45" customHeight="1" x14ac:dyDescent="0.25">
      <c r="A119" s="112"/>
      <c r="B119" s="257"/>
      <c r="C119" s="18"/>
      <c r="D119" s="17"/>
      <c r="E119" s="16"/>
      <c r="F119" s="17"/>
      <c r="G119" s="15">
        <v>0</v>
      </c>
      <c r="H119" s="105">
        <f t="shared" si="10"/>
        <v>0</v>
      </c>
    </row>
    <row r="120" spans="1:8" ht="14.45" customHeight="1" x14ac:dyDescent="0.25">
      <c r="A120" s="112"/>
      <c r="B120" s="257"/>
      <c r="C120" s="18"/>
      <c r="D120" s="17"/>
      <c r="E120" s="16"/>
      <c r="F120" s="17"/>
      <c r="G120" s="15">
        <v>0</v>
      </c>
      <c r="H120" s="105">
        <f t="shared" si="10"/>
        <v>0</v>
      </c>
    </row>
    <row r="121" spans="1:8" ht="14.45" customHeight="1" x14ac:dyDescent="0.25">
      <c r="A121" s="112"/>
      <c r="B121" s="257"/>
      <c r="C121" s="18"/>
      <c r="D121" s="17"/>
      <c r="E121" s="16"/>
      <c r="F121" s="17"/>
      <c r="G121" s="15">
        <v>0</v>
      </c>
      <c r="H121" s="105">
        <f t="shared" si="10"/>
        <v>0</v>
      </c>
    </row>
    <row r="122" spans="1:8" ht="14.45" customHeight="1" x14ac:dyDescent="0.25">
      <c r="A122" s="112"/>
      <c r="B122" s="257"/>
      <c r="C122" s="18"/>
      <c r="D122" s="17"/>
      <c r="E122" s="16"/>
      <c r="F122" s="17"/>
      <c r="G122" s="15">
        <v>0</v>
      </c>
      <c r="H122" s="105">
        <f t="shared" si="10"/>
        <v>0</v>
      </c>
    </row>
    <row r="123" spans="1:8" ht="14.45" customHeight="1" x14ac:dyDescent="0.25">
      <c r="A123" s="112"/>
      <c r="B123" s="257"/>
      <c r="C123" s="18"/>
      <c r="D123" s="17"/>
      <c r="E123" s="16"/>
      <c r="F123" s="17"/>
      <c r="G123" s="15">
        <v>0</v>
      </c>
      <c r="H123" s="105">
        <f t="shared" si="10"/>
        <v>0</v>
      </c>
    </row>
    <row r="124" spans="1:8" ht="14.45" customHeight="1" x14ac:dyDescent="0.25">
      <c r="A124" s="112"/>
      <c r="B124" s="257"/>
      <c r="C124" s="18"/>
      <c r="D124" s="17"/>
      <c r="E124" s="16"/>
      <c r="F124" s="17"/>
      <c r="G124" s="15">
        <v>0</v>
      </c>
      <c r="H124" s="105">
        <f t="shared" si="10"/>
        <v>0</v>
      </c>
    </row>
    <row r="125" spans="1:8" ht="14.45" customHeight="1" x14ac:dyDescent="0.25">
      <c r="B125" s="77"/>
      <c r="D125" s="80"/>
      <c r="F125" s="258" t="s">
        <v>157</v>
      </c>
      <c r="G125" s="259"/>
      <c r="H125" s="81">
        <f>SUM(H115:H124)</f>
        <v>4000</v>
      </c>
    </row>
    <row r="126" spans="1:8" ht="14.45" customHeight="1" x14ac:dyDescent="0.25">
      <c r="G126" s="79"/>
    </row>
    <row r="127" spans="1:8" x14ac:dyDescent="0.25">
      <c r="G127" s="79"/>
    </row>
    <row r="128" spans="1:8" x14ac:dyDescent="0.25">
      <c r="G128" s="79"/>
    </row>
    <row r="129" spans="4:7" x14ac:dyDescent="0.25">
      <c r="G129" s="79"/>
    </row>
    <row r="130" spans="4:7" x14ac:dyDescent="0.25">
      <c r="G130" s="79"/>
    </row>
    <row r="131" spans="4:7" x14ac:dyDescent="0.25">
      <c r="G131" s="79"/>
    </row>
    <row r="132" spans="4:7" x14ac:dyDescent="0.25">
      <c r="G132" s="77"/>
    </row>
    <row r="139" spans="4:7" x14ac:dyDescent="0.25">
      <c r="D139" s="83"/>
    </row>
  </sheetData>
  <protectedRanges>
    <protectedRange sqref="B9:G21" name="Range1"/>
    <protectedRange sqref="D39:G43 E116:G124 B38:C43" name="Range2"/>
    <protectedRange sqref="B9:G21 B58:G63 B66:G69 B72:G75 B77:G81 B83:G89" name="Range3"/>
    <protectedRange sqref="C97:F102 D106:G106 C116:D124 C108:G111" name="Range4"/>
    <protectedRange sqref="B8:E8 G8" name="Range1_1"/>
    <protectedRange sqref="B8:E8 G8" name="Range3_1"/>
    <protectedRange sqref="D28:G38" name="Range2_1"/>
    <protectedRange sqref="B65:G65" name="Range3_3"/>
    <protectedRange sqref="B71:G71" name="Range3_4"/>
    <protectedRange sqref="C96:F96" name="Range4_1"/>
    <protectedRange sqref="D107:G107" name="Range4_2"/>
    <protectedRange sqref="F8" name="Range1_2"/>
    <protectedRange sqref="F8" name="Range3_5"/>
    <protectedRange sqref="B53:G56" name="Range3_6"/>
    <protectedRange sqref="B51:G52" name="Range3_2_1"/>
    <protectedRange sqref="E115:G115" name="Range2_3"/>
    <protectedRange sqref="C115:D115" name="Range4_4"/>
  </protectedRanges>
  <mergeCells count="78">
    <mergeCell ref="F125:G125"/>
    <mergeCell ref="B81:C81"/>
    <mergeCell ref="B82:G82"/>
    <mergeCell ref="B83:C83"/>
    <mergeCell ref="B89:C89"/>
    <mergeCell ref="F90:G90"/>
    <mergeCell ref="A94:B94"/>
    <mergeCell ref="B95:B102"/>
    <mergeCell ref="E103:F103"/>
    <mergeCell ref="B105:B111"/>
    <mergeCell ref="F112:G112"/>
    <mergeCell ref="B114:B124"/>
    <mergeCell ref="B77:C77"/>
    <mergeCell ref="B59:C59"/>
    <mergeCell ref="B60:C60"/>
    <mergeCell ref="B61:C61"/>
    <mergeCell ref="B62:C62"/>
    <mergeCell ref="B63:C63"/>
    <mergeCell ref="B64:G64"/>
    <mergeCell ref="B65:C65"/>
    <mergeCell ref="B70:G70"/>
    <mergeCell ref="B71:C71"/>
    <mergeCell ref="B75:C75"/>
    <mergeCell ref="B76:G76"/>
    <mergeCell ref="B58:C58"/>
    <mergeCell ref="D47:E48"/>
    <mergeCell ref="A48:B48"/>
    <mergeCell ref="B49:C49"/>
    <mergeCell ref="B50:G50"/>
    <mergeCell ref="B51:C51"/>
    <mergeCell ref="B52:C52"/>
    <mergeCell ref="B47:C47"/>
    <mergeCell ref="B53:C53"/>
    <mergeCell ref="B54:C54"/>
    <mergeCell ref="B55:C55"/>
    <mergeCell ref="B56:C56"/>
    <mergeCell ref="B57:G57"/>
    <mergeCell ref="B39:C39"/>
    <mergeCell ref="B40:C40"/>
    <mergeCell ref="B41:C41"/>
    <mergeCell ref="B42:C42"/>
    <mergeCell ref="B43:C43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18:C18"/>
    <mergeCell ref="B19:C19"/>
    <mergeCell ref="B20:C20"/>
    <mergeCell ref="B21:C21"/>
    <mergeCell ref="C25:D26"/>
    <mergeCell ref="A26:B26"/>
    <mergeCell ref="B13:C13"/>
    <mergeCell ref="H4:K4"/>
    <mergeCell ref="C5:D6"/>
    <mergeCell ref="H5:I5"/>
    <mergeCell ref="A6:B6"/>
    <mergeCell ref="H6:I6"/>
    <mergeCell ref="B7:C7"/>
    <mergeCell ref="B8:C8"/>
    <mergeCell ref="B9:C9"/>
    <mergeCell ref="B10:C10"/>
    <mergeCell ref="B11:C11"/>
    <mergeCell ref="B12:C12"/>
    <mergeCell ref="A1:C1"/>
    <mergeCell ref="H1:K1"/>
    <mergeCell ref="B2:C2"/>
    <mergeCell ref="H2:K2"/>
    <mergeCell ref="B3:C3"/>
    <mergeCell ref="H3:K3"/>
  </mergeCells>
  <dataValidations count="1">
    <dataValidation type="whole" allowBlank="1" showInputMessage="1" showErrorMessage="1" sqref="A93 G108:G111 A5 A25 F39:F43 F97:F102 A47 G106 F116:F124" xr:uid="{5963EC9F-F3B7-433A-A0C6-0D6CAC6844BD}">
      <formula1>0</formula1>
      <formula2>1000000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8EAF365A50074EB997073D600632EF" ma:contentTypeVersion="16" ma:contentTypeDescription="Create a new document." ma:contentTypeScope="" ma:versionID="3a4b7feadde3d804d25162274f4c131c">
  <xsd:schema xmlns:xsd="http://www.w3.org/2001/XMLSchema" xmlns:xs="http://www.w3.org/2001/XMLSchema" xmlns:p="http://schemas.microsoft.com/office/2006/metadata/properties" xmlns:ns2="c6586567-8bfd-4c0f-b9a4-58fee5da8b38" xmlns:ns3="eda0ae44-9704-49a3-92dc-1eee2668ee19" xmlns:ns4="ddb5066c-6899-482b-9ea0-5145f9da9989" targetNamespace="http://schemas.microsoft.com/office/2006/metadata/properties" ma:root="true" ma:fieldsID="cc2cb9ef211230470f42e8c1df367113" ns2:_="" ns3:_="" ns4:_="">
    <xsd:import namespace="c6586567-8bfd-4c0f-b9a4-58fee5da8b38"/>
    <xsd:import namespace="eda0ae44-9704-49a3-92dc-1eee2668ee19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86567-8bfd-4c0f-b9a4-58fee5da8b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a0ae44-9704-49a3-92dc-1eee2668ee1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2be39979-9f0f-49d6-ae61-0cc3d3f2fb0d}" ma:internalName="TaxCatchAll" ma:showField="CatchAllData" ma:web="eda0ae44-9704-49a3-92dc-1eee2668ee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b5066c-6899-482b-9ea0-5145f9da9989" xsi:nil="true"/>
    <lcf76f155ced4ddcb4097134ff3c332f xmlns="c6586567-8bfd-4c0f-b9a4-58fee5da8b3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27D8D0-516E-457C-9C1A-D5FF9D21DE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586567-8bfd-4c0f-b9a4-58fee5da8b38"/>
    <ds:schemaRef ds:uri="eda0ae44-9704-49a3-92dc-1eee2668ee19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7EC605-4C3A-48E6-82D6-53C880191A64}">
  <ds:schemaRefs>
    <ds:schemaRef ds:uri="http://schemas.microsoft.com/office/2006/metadata/properties"/>
    <ds:schemaRef ds:uri="http://schemas.microsoft.com/office/infopath/2007/PartnerControls"/>
    <ds:schemaRef ds:uri="ddb5066c-6899-482b-9ea0-5145f9da9989"/>
    <ds:schemaRef ds:uri="c6586567-8bfd-4c0f-b9a4-58fee5da8b38"/>
  </ds:schemaRefs>
</ds:datastoreItem>
</file>

<file path=customXml/itemProps3.xml><?xml version="1.0" encoding="utf-8"?>
<ds:datastoreItem xmlns:ds="http://schemas.openxmlformats.org/officeDocument/2006/customXml" ds:itemID="{A77A5021-CA5A-4F35-BAB9-5DA469D7A21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Summary</vt:lpstr>
      <vt:lpstr>Year 1 - A</vt:lpstr>
      <vt:lpstr>Year 1 - B</vt:lpstr>
      <vt:lpstr>Year 1 - C</vt:lpstr>
      <vt:lpstr>Year 2 - A </vt:lpstr>
      <vt:lpstr>Year 2 - B</vt:lpstr>
      <vt:lpstr>Year 2 - C</vt:lpstr>
      <vt:lpstr>Year 3 - A</vt:lpstr>
      <vt:lpstr>Year 3 - B</vt:lpstr>
      <vt:lpstr>Year 3 - C</vt:lpstr>
      <vt:lpstr>Year 4 - A</vt:lpstr>
      <vt:lpstr>Year 4 - B</vt:lpstr>
      <vt:lpstr>Year 4 - C</vt:lpstr>
      <vt:lpstr>Budget Definitions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Foutz, Emma</dc:creator>
  <cp:keywords/>
  <dc:description/>
  <cp:lastModifiedBy>Foutz, Emma</cp:lastModifiedBy>
  <cp:revision/>
  <dcterms:created xsi:type="dcterms:W3CDTF">2022-04-28T19:41:11Z</dcterms:created>
  <dcterms:modified xsi:type="dcterms:W3CDTF">2026-01-29T15:46:57Z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0x010100F48EAF365A50074EB997073D600632EF</vt:lpwstr>
  </property>
  <property fmtid="{D5CDD505-2E9C-101B-9397-08002B2CF9AE}" pid="3" name="MediaServiceImageTags">
    <vt:lpwstr/>
  </property>
</Properties>
</file>