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8_{960D69A1-8DE0-4986-AFAD-6626D689D2F4}" xr6:coauthVersionLast="47" xr6:coauthVersionMax="47" xr10:uidLastSave="{00000000-0000-0000-0000-000000000000}"/>
  <bookViews>
    <workbookView xWindow="28680" yWindow="-120" windowWidth="29040" windowHeight="15720" activeTab="9" xr2:uid="{00000000-000D-0000-FFFF-FFFF00000000}"/>
  </bookViews>
  <sheets>
    <sheet name="Instructions" sheetId="51" r:id="rId1"/>
    <sheet name="Subrecipient Info" sheetId="55" r:id="rId2"/>
    <sheet name="Summary Tables" sheetId="52" r:id="rId3"/>
    <sheet name="Personnel" sheetId="2" r:id="rId4"/>
    <sheet name="Fringe" sheetId="3" r:id="rId5"/>
    <sheet name="Travel" sheetId="4" r:id="rId6"/>
    <sheet name="Equipment" sheetId="5" r:id="rId7"/>
    <sheet name="Supplies" sheetId="53" r:id="rId8"/>
    <sheet name="Contractor" sheetId="11" r:id="rId9"/>
    <sheet name="Other" sheetId="54" r:id="rId10"/>
  </sheets>
  <definedNames>
    <definedName name="_xlnm._FilterDatabase" localSheetId="8" hidden="1">Contractor!$A$13:$K$13</definedName>
    <definedName name="_xlnm._FilterDatabase" localSheetId="6" hidden="1">Equipment!$A$13:$O$13</definedName>
    <definedName name="_xlnm._FilterDatabase" localSheetId="9" hidden="1">Other!$A$13:$O$13</definedName>
    <definedName name="_xlnm._FilterDatabase" localSheetId="3" hidden="1">Personnel!$A$13:$O$74</definedName>
    <definedName name="_xlnm._FilterDatabase" localSheetId="7" hidden="1">Supplies!$A$13:$O$13</definedName>
    <definedName name="_xlnm._FilterDatabase" localSheetId="5" hidden="1">Travel!$A$13:$U$13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 i="54" l="1"/>
  <c r="L16" i="54"/>
  <c r="L17" i="54"/>
  <c r="L18" i="54"/>
  <c r="L19" i="54"/>
  <c r="L20" i="54"/>
  <c r="L21" i="54"/>
  <c r="L22" i="54"/>
  <c r="L23" i="54"/>
  <c r="L24" i="54"/>
  <c r="L25" i="54"/>
  <c r="L26" i="54"/>
  <c r="L27" i="54"/>
  <c r="L28" i="54"/>
  <c r="L29" i="54"/>
  <c r="L30" i="54"/>
  <c r="L31" i="54"/>
  <c r="L32" i="54"/>
  <c r="L33" i="54"/>
  <c r="L34" i="54"/>
  <c r="L35" i="54"/>
  <c r="L36" i="54"/>
  <c r="L37" i="54"/>
  <c r="L38" i="54"/>
  <c r="L39" i="54"/>
  <c r="L40" i="54"/>
  <c r="L41" i="54"/>
  <c r="L42" i="54"/>
  <c r="L43" i="54"/>
  <c r="L44" i="54"/>
  <c r="L45" i="54"/>
  <c r="L46" i="54"/>
  <c r="L47" i="54"/>
  <c r="L48" i="54"/>
  <c r="L49" i="54"/>
  <c r="L50" i="54"/>
  <c r="L51" i="54"/>
  <c r="L52" i="54"/>
  <c r="L53" i="54"/>
  <c r="L15" i="11"/>
  <c r="L16" i="11"/>
  <c r="L17" i="11"/>
  <c r="L18" i="11"/>
  <c r="L19" i="11"/>
  <c r="L20" i="11"/>
  <c r="L21" i="11"/>
  <c r="L22" i="11"/>
  <c r="L23" i="11"/>
  <c r="L24" i="11"/>
  <c r="L25" i="11"/>
  <c r="L26" i="11"/>
  <c r="L27" i="11"/>
  <c r="L28" i="11"/>
  <c r="L29" i="11"/>
  <c r="L30" i="11"/>
  <c r="L31" i="11"/>
  <c r="L32" i="11"/>
  <c r="L33" i="11"/>
  <c r="L34" i="11"/>
  <c r="L35" i="11"/>
  <c r="L36" i="11"/>
  <c r="L37" i="11"/>
  <c r="L38" i="11"/>
  <c r="L39" i="11"/>
  <c r="L40" i="11"/>
  <c r="L41" i="11"/>
  <c r="L42" i="11"/>
  <c r="L43" i="11"/>
  <c r="L44" i="11"/>
  <c r="L45" i="11"/>
  <c r="L46" i="11"/>
  <c r="L47" i="11"/>
  <c r="L48" i="11"/>
  <c r="L49" i="11"/>
  <c r="L50" i="11"/>
  <c r="L51" i="11"/>
  <c r="L52" i="11"/>
  <c r="L53" i="11"/>
  <c r="K15" i="53" l="1"/>
  <c r="K16" i="53"/>
  <c r="K17" i="53"/>
  <c r="K18" i="53"/>
  <c r="K19" i="53"/>
  <c r="K20" i="53"/>
  <c r="K21" i="53"/>
  <c r="K22" i="53"/>
  <c r="K23" i="53"/>
  <c r="K24" i="53"/>
  <c r="K25" i="53"/>
  <c r="K26" i="53"/>
  <c r="K27" i="53"/>
  <c r="K28" i="53"/>
  <c r="K29" i="53"/>
  <c r="K30" i="53"/>
  <c r="K31" i="53"/>
  <c r="K32" i="53"/>
  <c r="K33" i="53"/>
  <c r="K34" i="53"/>
  <c r="K35" i="53"/>
  <c r="K36" i="53"/>
  <c r="K37" i="53"/>
  <c r="K38" i="53"/>
  <c r="K39" i="53"/>
  <c r="K40" i="53"/>
  <c r="K41" i="53"/>
  <c r="K42" i="53"/>
  <c r="K43" i="53"/>
  <c r="K44" i="53"/>
  <c r="K45" i="53"/>
  <c r="K46" i="53"/>
  <c r="K47" i="53"/>
  <c r="K48" i="53"/>
  <c r="K49" i="53"/>
  <c r="K50" i="53"/>
  <c r="K51" i="53"/>
  <c r="K52" i="53"/>
  <c r="K53" i="53"/>
  <c r="K14" i="53"/>
  <c r="L14" i="54"/>
  <c r="L14" i="11"/>
  <c r="K15" i="5"/>
  <c r="K16" i="5"/>
  <c r="K17" i="5"/>
  <c r="K18" i="5"/>
  <c r="K19" i="5"/>
  <c r="K20" i="5"/>
  <c r="K21" i="5"/>
  <c r="K22" i="5"/>
  <c r="K23" i="5"/>
  <c r="K24" i="5"/>
  <c r="K25" i="5"/>
  <c r="K26" i="5"/>
  <c r="K27" i="5"/>
  <c r="K28" i="5"/>
  <c r="K29" i="5"/>
  <c r="K30" i="5"/>
  <c r="K31" i="5"/>
  <c r="K32" i="5"/>
  <c r="K33" i="5"/>
  <c r="K34" i="5"/>
  <c r="K35" i="5"/>
  <c r="K36" i="5"/>
  <c r="K37" i="5"/>
  <c r="K38" i="5"/>
  <c r="K39" i="5"/>
  <c r="K40" i="5"/>
  <c r="K41" i="5"/>
  <c r="K42" i="5"/>
  <c r="K43" i="5"/>
  <c r="K44" i="5"/>
  <c r="K45" i="5"/>
  <c r="K46" i="5"/>
  <c r="K47" i="5"/>
  <c r="K48" i="5"/>
  <c r="K49" i="5"/>
  <c r="K50" i="5"/>
  <c r="K51" i="5"/>
  <c r="K52" i="5"/>
  <c r="K53" i="5"/>
  <c r="K14" i="5"/>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I11" i="3" l="1"/>
  <c r="H11"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L15" i="2"/>
  <c r="K15" i="2"/>
  <c r="C14" i="3"/>
  <c r="K14" i="2"/>
  <c r="H14" i="3" s="1"/>
  <c r="C1" i="52"/>
  <c r="G11" i="3" l="1"/>
  <c r="D76" i="52"/>
  <c r="A128" i="54"/>
  <c r="C128" i="54" s="1"/>
  <c r="A129" i="54"/>
  <c r="C129" i="54" s="1"/>
  <c r="A118" i="54"/>
  <c r="C118" i="54" s="1"/>
  <c r="A119" i="54"/>
  <c r="C119" i="54" s="1"/>
  <c r="A120" i="54"/>
  <c r="D120" i="54" s="1"/>
  <c r="C120" i="54"/>
  <c r="A121" i="54"/>
  <c r="E121" i="54" s="1"/>
  <c r="C121" i="54"/>
  <c r="D121" i="54"/>
  <c r="A122" i="54"/>
  <c r="F122" i="54" s="1"/>
  <c r="D122" i="54"/>
  <c r="E122" i="54"/>
  <c r="A123" i="54"/>
  <c r="C123" i="54"/>
  <c r="D123" i="54"/>
  <c r="E123" i="54"/>
  <c r="F123" i="54"/>
  <c r="G123" i="54"/>
  <c r="A124" i="54"/>
  <c r="C124" i="54"/>
  <c r="D124" i="54"/>
  <c r="E124" i="54"/>
  <c r="F124" i="54"/>
  <c r="G124" i="54"/>
  <c r="A125" i="54"/>
  <c r="C125" i="54" s="1"/>
  <c r="E125" i="54"/>
  <c r="F125" i="54"/>
  <c r="G125" i="54"/>
  <c r="A126" i="54"/>
  <c r="C126" i="54" s="1"/>
  <c r="A127" i="54"/>
  <c r="C127" i="54" s="1"/>
  <c r="A59" i="54"/>
  <c r="A60" i="54"/>
  <c r="A61" i="54"/>
  <c r="A62" i="54"/>
  <c r="A63" i="54"/>
  <c r="A64" i="54"/>
  <c r="A65" i="54"/>
  <c r="A66" i="54"/>
  <c r="A67" i="54"/>
  <c r="A68" i="54"/>
  <c r="A69" i="54"/>
  <c r="A70" i="54"/>
  <c r="A71" i="54"/>
  <c r="A72" i="54"/>
  <c r="A73" i="54"/>
  <c r="A74" i="54"/>
  <c r="A75" i="54"/>
  <c r="A76" i="54"/>
  <c r="A77" i="54"/>
  <c r="A78" i="54"/>
  <c r="A79" i="54"/>
  <c r="A80" i="54"/>
  <c r="A81" i="54"/>
  <c r="A82" i="54"/>
  <c r="A83" i="54"/>
  <c r="A84" i="54"/>
  <c r="A85" i="54"/>
  <c r="A86" i="54"/>
  <c r="A87" i="54"/>
  <c r="A88" i="54"/>
  <c r="A89" i="54"/>
  <c r="A90" i="54"/>
  <c r="A91" i="54"/>
  <c r="A92" i="54"/>
  <c r="A93" i="54"/>
  <c r="A94" i="54"/>
  <c r="A95" i="54"/>
  <c r="A96" i="54"/>
  <c r="A97" i="54"/>
  <c r="I15" i="54"/>
  <c r="J15" i="54"/>
  <c r="K15" i="54"/>
  <c r="J16" i="54"/>
  <c r="K16" i="54"/>
  <c r="J17" i="54"/>
  <c r="K17" i="54"/>
  <c r="J18" i="54"/>
  <c r="K18" i="54"/>
  <c r="J19" i="54"/>
  <c r="K19" i="54"/>
  <c r="J20" i="54"/>
  <c r="I20" i="54" s="1"/>
  <c r="K20" i="54"/>
  <c r="J21" i="54"/>
  <c r="K21" i="54"/>
  <c r="J22" i="54"/>
  <c r="I22" i="54" s="1"/>
  <c r="K22" i="54"/>
  <c r="J23" i="54"/>
  <c r="K23" i="54"/>
  <c r="J24" i="54"/>
  <c r="I24" i="54" s="1"/>
  <c r="K24" i="54"/>
  <c r="J25" i="54"/>
  <c r="K25" i="54"/>
  <c r="J26" i="54"/>
  <c r="K26" i="54"/>
  <c r="J27" i="54"/>
  <c r="K27" i="54"/>
  <c r="J28" i="54"/>
  <c r="K28" i="54"/>
  <c r="J29" i="54"/>
  <c r="I29" i="54" s="1"/>
  <c r="K29" i="54"/>
  <c r="J30" i="54"/>
  <c r="I30" i="54" s="1"/>
  <c r="K30" i="54"/>
  <c r="J31" i="54"/>
  <c r="K31" i="54"/>
  <c r="J32" i="54"/>
  <c r="K32" i="54"/>
  <c r="J33" i="54"/>
  <c r="I33" i="54" s="1"/>
  <c r="K33" i="54"/>
  <c r="J34" i="54"/>
  <c r="K34" i="54"/>
  <c r="J35" i="54"/>
  <c r="K35" i="54"/>
  <c r="J36" i="54"/>
  <c r="I36" i="54" s="1"/>
  <c r="K36" i="54"/>
  <c r="J37" i="54"/>
  <c r="I37" i="54" s="1"/>
  <c r="K37" i="54"/>
  <c r="J38" i="54"/>
  <c r="I38" i="54" s="1"/>
  <c r="K38" i="54"/>
  <c r="J39" i="54"/>
  <c r="K39" i="54"/>
  <c r="J40" i="54"/>
  <c r="K40" i="54"/>
  <c r="J41" i="54"/>
  <c r="I41" i="54" s="1"/>
  <c r="K41" i="54"/>
  <c r="J42" i="54"/>
  <c r="K42" i="54"/>
  <c r="J43" i="54"/>
  <c r="K43" i="54"/>
  <c r="J44" i="54"/>
  <c r="I44" i="54" s="1"/>
  <c r="K44" i="54"/>
  <c r="J45" i="54"/>
  <c r="K45" i="54"/>
  <c r="J46" i="54"/>
  <c r="K46" i="54"/>
  <c r="J47" i="54"/>
  <c r="K47" i="54"/>
  <c r="J48" i="54"/>
  <c r="I48" i="54" s="1"/>
  <c r="K48" i="54"/>
  <c r="J49" i="54"/>
  <c r="I49" i="54" s="1"/>
  <c r="K49" i="54"/>
  <c r="J50" i="54"/>
  <c r="K50" i="54"/>
  <c r="J51" i="54"/>
  <c r="K51" i="54"/>
  <c r="I52" i="54"/>
  <c r="J52" i="54"/>
  <c r="K52" i="54"/>
  <c r="J53" i="54"/>
  <c r="K53" i="54"/>
  <c r="A130" i="11"/>
  <c r="C130" i="11" s="1"/>
  <c r="A131" i="11"/>
  <c r="C131" i="11" s="1"/>
  <c r="D131" i="11"/>
  <c r="A120" i="11"/>
  <c r="C120" i="11" s="1"/>
  <c r="A121" i="11"/>
  <c r="C121" i="11"/>
  <c r="D121" i="11"/>
  <c r="A122" i="11"/>
  <c r="C122" i="11" s="1"/>
  <c r="A123" i="11"/>
  <c r="C123" i="11"/>
  <c r="D123" i="11"/>
  <c r="A124" i="11"/>
  <c r="C124" i="11" s="1"/>
  <c r="A125" i="11"/>
  <c r="C125" i="11"/>
  <c r="D125" i="11"/>
  <c r="A126" i="11"/>
  <c r="C126" i="11" s="1"/>
  <c r="A127" i="11"/>
  <c r="C127" i="11"/>
  <c r="D127" i="11"/>
  <c r="A128" i="11"/>
  <c r="C128" i="11" s="1"/>
  <c r="A129" i="11"/>
  <c r="C129" i="11"/>
  <c r="D12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K15" i="11"/>
  <c r="K16" i="11"/>
  <c r="K17" i="11"/>
  <c r="K18" i="11"/>
  <c r="K19" i="11"/>
  <c r="K20" i="11"/>
  <c r="K21" i="11"/>
  <c r="K22" i="11"/>
  <c r="K23" i="11"/>
  <c r="K24" i="11"/>
  <c r="K25" i="11"/>
  <c r="K26" i="11"/>
  <c r="K27" i="11"/>
  <c r="K28" i="11"/>
  <c r="K29" i="11"/>
  <c r="K30" i="11"/>
  <c r="K31" i="11"/>
  <c r="K32" i="11"/>
  <c r="K33" i="11"/>
  <c r="K34" i="11"/>
  <c r="K35" i="11"/>
  <c r="K36" i="11"/>
  <c r="K37" i="11"/>
  <c r="K38" i="11"/>
  <c r="K39" i="11"/>
  <c r="K40" i="11"/>
  <c r="K41" i="11"/>
  <c r="K42" i="11"/>
  <c r="K43" i="11"/>
  <c r="K44" i="11"/>
  <c r="K45" i="11"/>
  <c r="K46" i="11"/>
  <c r="K47" i="11"/>
  <c r="K48" i="11"/>
  <c r="K49" i="11"/>
  <c r="K50" i="11"/>
  <c r="K51" i="11"/>
  <c r="K52" i="11"/>
  <c r="K53" i="11"/>
  <c r="H15" i="11"/>
  <c r="H16" i="11"/>
  <c r="H17" i="11"/>
  <c r="H18" i="11"/>
  <c r="H19" i="11"/>
  <c r="H20" i="11"/>
  <c r="H21" i="11"/>
  <c r="H22" i="11"/>
  <c r="H23" i="11"/>
  <c r="H24" i="11"/>
  <c r="H25" i="11"/>
  <c r="H26" i="11"/>
  <c r="H27" i="11"/>
  <c r="H28" i="11"/>
  <c r="H29" i="11"/>
  <c r="H30" i="11"/>
  <c r="H31" i="11"/>
  <c r="H32" i="11"/>
  <c r="H33" i="11"/>
  <c r="H34" i="11"/>
  <c r="H35" i="11"/>
  <c r="H36" i="11"/>
  <c r="H37" i="11"/>
  <c r="H38" i="11"/>
  <c r="H39" i="11"/>
  <c r="H40" i="11"/>
  <c r="H41" i="11"/>
  <c r="H42" i="11"/>
  <c r="H43" i="11"/>
  <c r="H44" i="11"/>
  <c r="H45" i="11"/>
  <c r="H46" i="11"/>
  <c r="H47" i="11"/>
  <c r="H48" i="11"/>
  <c r="H49" i="11"/>
  <c r="H50" i="11"/>
  <c r="H51" i="11"/>
  <c r="H52" i="11"/>
  <c r="H53" i="11"/>
  <c r="A118" i="53"/>
  <c r="C118" i="53" s="1"/>
  <c r="F118" i="53"/>
  <c r="G118" i="53"/>
  <c r="A119" i="53"/>
  <c r="C119" i="53" s="1"/>
  <c r="G119" i="53"/>
  <c r="A120" i="53"/>
  <c r="C120" i="53" s="1"/>
  <c r="A121" i="53"/>
  <c r="D121" i="53" s="1"/>
  <c r="A122" i="53"/>
  <c r="F122" i="53" s="1"/>
  <c r="C122" i="53"/>
  <c r="D122" i="53"/>
  <c r="E122" i="53"/>
  <c r="A123" i="53"/>
  <c r="G123" i="53" s="1"/>
  <c r="C123" i="53"/>
  <c r="D123" i="53"/>
  <c r="E123" i="53"/>
  <c r="F123" i="53"/>
  <c r="A124" i="53"/>
  <c r="C124" i="53"/>
  <c r="D124" i="53"/>
  <c r="E124" i="53"/>
  <c r="F124" i="53"/>
  <c r="G124" i="53"/>
  <c r="A125" i="53"/>
  <c r="C125" i="53"/>
  <c r="D125" i="53"/>
  <c r="E125" i="53"/>
  <c r="F125" i="53"/>
  <c r="G125" i="53"/>
  <c r="A126" i="53"/>
  <c r="C126" i="53" s="1"/>
  <c r="F126" i="53"/>
  <c r="G126" i="53"/>
  <c r="A127" i="53"/>
  <c r="C127" i="53" s="1"/>
  <c r="G127" i="53"/>
  <c r="A128" i="53"/>
  <c r="C128" i="53" s="1"/>
  <c r="A129" i="53"/>
  <c r="D129" i="53" s="1"/>
  <c r="A59" i="53"/>
  <c r="A60" i="53"/>
  <c r="A61" i="53"/>
  <c r="A62" i="53"/>
  <c r="A63" i="53"/>
  <c r="A64" i="53"/>
  <c r="A65" i="53"/>
  <c r="A66" i="53"/>
  <c r="A67" i="53"/>
  <c r="A68" i="53"/>
  <c r="A69" i="53"/>
  <c r="A70" i="53"/>
  <c r="A71" i="53"/>
  <c r="A72" i="53"/>
  <c r="A73" i="53"/>
  <c r="A74" i="53"/>
  <c r="A75" i="53"/>
  <c r="A76" i="53"/>
  <c r="A77" i="53"/>
  <c r="A78" i="53"/>
  <c r="A79" i="53"/>
  <c r="A80" i="53"/>
  <c r="A81" i="53"/>
  <c r="A82" i="53"/>
  <c r="A83" i="53"/>
  <c r="A84" i="53"/>
  <c r="A85" i="53"/>
  <c r="A86" i="53"/>
  <c r="A87" i="53"/>
  <c r="A88" i="53"/>
  <c r="A89" i="53"/>
  <c r="A90" i="53"/>
  <c r="A91" i="53"/>
  <c r="A92" i="53"/>
  <c r="A93" i="53"/>
  <c r="A94" i="53"/>
  <c r="A95" i="53"/>
  <c r="A96" i="53"/>
  <c r="A97" i="53"/>
  <c r="I15" i="53"/>
  <c r="J15" i="53"/>
  <c r="I16" i="53"/>
  <c r="H16" i="53" s="1"/>
  <c r="J16" i="53"/>
  <c r="I17" i="53"/>
  <c r="H17" i="53" s="1"/>
  <c r="J17" i="53"/>
  <c r="I18" i="53"/>
  <c r="J18" i="53"/>
  <c r="I19" i="53"/>
  <c r="J19" i="53"/>
  <c r="I20" i="53"/>
  <c r="H20" i="53" s="1"/>
  <c r="J20" i="53"/>
  <c r="I21" i="53"/>
  <c r="J21" i="53"/>
  <c r="I22" i="53"/>
  <c r="J22" i="53"/>
  <c r="I23" i="53"/>
  <c r="J23" i="53"/>
  <c r="I24" i="53"/>
  <c r="J24" i="53"/>
  <c r="I25" i="53"/>
  <c r="J25" i="53"/>
  <c r="I26" i="53"/>
  <c r="H26" i="53" s="1"/>
  <c r="J26" i="53"/>
  <c r="I27" i="53"/>
  <c r="J27" i="53"/>
  <c r="I28" i="53"/>
  <c r="H28" i="53" s="1"/>
  <c r="J28" i="53"/>
  <c r="I29" i="53"/>
  <c r="H29" i="53" s="1"/>
  <c r="J29" i="53"/>
  <c r="I30" i="53"/>
  <c r="J30" i="53"/>
  <c r="I31" i="53"/>
  <c r="J31" i="53"/>
  <c r="I32" i="53"/>
  <c r="J32" i="53"/>
  <c r="I33" i="53"/>
  <c r="H33" i="53" s="1"/>
  <c r="J33" i="53"/>
  <c r="I34" i="53"/>
  <c r="H34" i="53" s="1"/>
  <c r="J34" i="53"/>
  <c r="I35" i="53"/>
  <c r="J35" i="53"/>
  <c r="H36" i="53"/>
  <c r="I36" i="53"/>
  <c r="J36" i="53"/>
  <c r="I37" i="53"/>
  <c r="J37" i="53"/>
  <c r="I38" i="53"/>
  <c r="J38" i="53"/>
  <c r="H38" i="53" s="1"/>
  <c r="I39" i="53"/>
  <c r="J39" i="53"/>
  <c r="I40" i="53"/>
  <c r="J40" i="53"/>
  <c r="I41" i="53"/>
  <c r="J41" i="53"/>
  <c r="I42" i="53"/>
  <c r="J42" i="53"/>
  <c r="H42" i="53" s="1"/>
  <c r="I43" i="53"/>
  <c r="J43" i="53"/>
  <c r="H44" i="53"/>
  <c r="I44" i="53"/>
  <c r="J44" i="53"/>
  <c r="I45" i="53"/>
  <c r="H45" i="53" s="1"/>
  <c r="J45" i="53"/>
  <c r="I46" i="53"/>
  <c r="J46" i="53"/>
  <c r="H46" i="53" s="1"/>
  <c r="I47" i="53"/>
  <c r="H47" i="53" s="1"/>
  <c r="J47" i="53"/>
  <c r="I48" i="53"/>
  <c r="J48" i="53"/>
  <c r="I49" i="53"/>
  <c r="H49" i="53" s="1"/>
  <c r="J49" i="53"/>
  <c r="I50" i="53"/>
  <c r="J50" i="53"/>
  <c r="I51" i="53"/>
  <c r="H51" i="53" s="1"/>
  <c r="J51" i="53"/>
  <c r="I52" i="53"/>
  <c r="H52" i="53" s="1"/>
  <c r="J52" i="53"/>
  <c r="I53" i="53"/>
  <c r="J53" i="53"/>
  <c r="A127" i="5"/>
  <c r="C127" i="5"/>
  <c r="D127" i="5"/>
  <c r="E127" i="5"/>
  <c r="F127" i="5"/>
  <c r="G127" i="5"/>
  <c r="A128" i="5"/>
  <c r="C128" i="5" s="1"/>
  <c r="A129" i="5"/>
  <c r="C129" i="5" s="1"/>
  <c r="A118" i="5"/>
  <c r="D118" i="5" s="1"/>
  <c r="C118" i="5"/>
  <c r="F118" i="5"/>
  <c r="G118" i="5"/>
  <c r="A119" i="5"/>
  <c r="C119" i="5" s="1"/>
  <c r="A120" i="5"/>
  <c r="C120" i="5" s="1"/>
  <c r="A121" i="5"/>
  <c r="D121" i="5" s="1"/>
  <c r="C121" i="5"/>
  <c r="A122" i="5"/>
  <c r="F122" i="5" s="1"/>
  <c r="C122" i="5"/>
  <c r="A123" i="5"/>
  <c r="G123" i="5" s="1"/>
  <c r="C123" i="5"/>
  <c r="D123" i="5"/>
  <c r="E123" i="5"/>
  <c r="F123" i="5"/>
  <c r="A124" i="5"/>
  <c r="G124" i="5" s="1"/>
  <c r="D124" i="5"/>
  <c r="E124" i="5"/>
  <c r="F124" i="5"/>
  <c r="A125" i="5"/>
  <c r="D125" i="5" s="1"/>
  <c r="C125" i="5"/>
  <c r="E125" i="5"/>
  <c r="F125" i="5"/>
  <c r="G125" i="5"/>
  <c r="A126" i="5"/>
  <c r="D126" i="5" s="1"/>
  <c r="C126" i="5"/>
  <c r="F126" i="5"/>
  <c r="G126"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I15" i="5"/>
  <c r="J15" i="5"/>
  <c r="I16" i="5"/>
  <c r="H16" i="5" s="1"/>
  <c r="J16" i="5"/>
  <c r="I17" i="5"/>
  <c r="J17" i="5"/>
  <c r="H17" i="5" s="1"/>
  <c r="I18" i="5"/>
  <c r="H18" i="5" s="1"/>
  <c r="J18" i="5"/>
  <c r="I19" i="5"/>
  <c r="H19" i="5" s="1"/>
  <c r="J19" i="5"/>
  <c r="I20" i="5"/>
  <c r="J20" i="5"/>
  <c r="I21" i="5"/>
  <c r="J21" i="5"/>
  <c r="I22" i="5"/>
  <c r="H22" i="5" s="1"/>
  <c r="J22" i="5"/>
  <c r="I23" i="5"/>
  <c r="J23" i="5"/>
  <c r="I24" i="5"/>
  <c r="J24" i="5"/>
  <c r="I25" i="5"/>
  <c r="J25" i="5"/>
  <c r="H25" i="5" s="1"/>
  <c r="I26" i="5"/>
  <c r="J26" i="5"/>
  <c r="I27" i="5"/>
  <c r="H27" i="5" s="1"/>
  <c r="J27" i="5"/>
  <c r="I28" i="5"/>
  <c r="J28" i="5"/>
  <c r="I29" i="5"/>
  <c r="J29" i="5"/>
  <c r="I30" i="5"/>
  <c r="H30" i="5" s="1"/>
  <c r="J30" i="5"/>
  <c r="I31" i="5"/>
  <c r="J31" i="5"/>
  <c r="I32" i="5"/>
  <c r="J32" i="5"/>
  <c r="I33" i="5"/>
  <c r="J33" i="5"/>
  <c r="H33" i="5" s="1"/>
  <c r="I34" i="5"/>
  <c r="J34" i="5"/>
  <c r="H35" i="5"/>
  <c r="I35" i="5"/>
  <c r="J35" i="5"/>
  <c r="I36" i="5"/>
  <c r="J36" i="5"/>
  <c r="I37" i="5"/>
  <c r="J37" i="5"/>
  <c r="I38" i="5"/>
  <c r="J38" i="5"/>
  <c r="I39" i="5"/>
  <c r="H39" i="5" s="1"/>
  <c r="J39" i="5"/>
  <c r="I40" i="5"/>
  <c r="H40" i="5" s="1"/>
  <c r="J40" i="5"/>
  <c r="I41" i="5"/>
  <c r="J41" i="5"/>
  <c r="H41" i="5" s="1"/>
  <c r="I42" i="5"/>
  <c r="J42" i="5"/>
  <c r="I43" i="5"/>
  <c r="H43" i="5" s="1"/>
  <c r="J43" i="5"/>
  <c r="I44" i="5"/>
  <c r="J44" i="5"/>
  <c r="I45" i="5"/>
  <c r="J45" i="5"/>
  <c r="I46" i="5"/>
  <c r="J46" i="5"/>
  <c r="H46" i="5" s="1"/>
  <c r="I47" i="5"/>
  <c r="J47" i="5"/>
  <c r="I48" i="5"/>
  <c r="H48" i="5" s="1"/>
  <c r="J48" i="5"/>
  <c r="I49" i="5"/>
  <c r="J49" i="5"/>
  <c r="H49" i="5" s="1"/>
  <c r="I50" i="5"/>
  <c r="J50" i="5"/>
  <c r="I51" i="5"/>
  <c r="H51" i="5" s="1"/>
  <c r="J51" i="5"/>
  <c r="I52" i="5"/>
  <c r="J52" i="5"/>
  <c r="I53" i="5"/>
  <c r="J53" i="5"/>
  <c r="A160" i="4"/>
  <c r="A161" i="4"/>
  <c r="A162" i="4"/>
  <c r="A163" i="4"/>
  <c r="A164" i="4"/>
  <c r="A165" i="4"/>
  <c r="A166" i="4"/>
  <c r="A167" i="4"/>
  <c r="A168" i="4"/>
  <c r="A169" i="4"/>
  <c r="A170" i="4"/>
  <c r="A171" i="4"/>
  <c r="F81" i="4"/>
  <c r="E81" i="4" s="1"/>
  <c r="G81" i="4"/>
  <c r="F82" i="4"/>
  <c r="E82" i="4" s="1"/>
  <c r="G82" i="4"/>
  <c r="F83" i="4"/>
  <c r="E83" i="4" s="1"/>
  <c r="G83" i="4"/>
  <c r="F84" i="4"/>
  <c r="G84" i="4"/>
  <c r="E84" i="4" s="1"/>
  <c r="F85" i="4"/>
  <c r="E85" i="4" s="1"/>
  <c r="G85" i="4"/>
  <c r="E86" i="4"/>
  <c r="F86" i="4"/>
  <c r="G86" i="4"/>
  <c r="F87" i="4"/>
  <c r="E87" i="4" s="1"/>
  <c r="G87" i="4"/>
  <c r="F88" i="4"/>
  <c r="G88" i="4"/>
  <c r="F89" i="4"/>
  <c r="E89" i="4" s="1"/>
  <c r="G89" i="4"/>
  <c r="F90" i="4"/>
  <c r="G90" i="4"/>
  <c r="E90" i="4" s="1"/>
  <c r="F91" i="4"/>
  <c r="G91" i="4"/>
  <c r="F92" i="4"/>
  <c r="E92" i="4" s="1"/>
  <c r="G92" i="4"/>
  <c r="F93" i="4"/>
  <c r="E93" i="4" s="1"/>
  <c r="G93" i="4"/>
  <c r="F94" i="4"/>
  <c r="E94" i="4" s="1"/>
  <c r="G94" i="4"/>
  <c r="F95" i="4"/>
  <c r="E95" i="4" s="1"/>
  <c r="G95" i="4"/>
  <c r="F96" i="4"/>
  <c r="G96" i="4"/>
  <c r="F97" i="4"/>
  <c r="E97" i="4" s="1"/>
  <c r="G97" i="4"/>
  <c r="F98" i="4"/>
  <c r="G98" i="4"/>
  <c r="E98" i="4" s="1"/>
  <c r="F99" i="4"/>
  <c r="E99" i="4" s="1"/>
  <c r="G99" i="4"/>
  <c r="F100" i="4"/>
  <c r="E100" i="4" s="1"/>
  <c r="G100" i="4"/>
  <c r="F101" i="4"/>
  <c r="E101" i="4" s="1"/>
  <c r="G101" i="4"/>
  <c r="F102" i="4"/>
  <c r="E102" i="4" s="1"/>
  <c r="G102" i="4"/>
  <c r="F103" i="4"/>
  <c r="G103" i="4"/>
  <c r="F104" i="4"/>
  <c r="E104" i="4" s="1"/>
  <c r="G104" i="4"/>
  <c r="F105" i="4"/>
  <c r="E105" i="4" s="1"/>
  <c r="G105" i="4"/>
  <c r="F106" i="4"/>
  <c r="G106" i="4"/>
  <c r="E106" i="4" s="1"/>
  <c r="F107" i="4"/>
  <c r="E107" i="4" s="1"/>
  <c r="G107" i="4"/>
  <c r="F108" i="4"/>
  <c r="E108" i="4" s="1"/>
  <c r="G108" i="4"/>
  <c r="F109" i="4"/>
  <c r="E109" i="4" s="1"/>
  <c r="G109" i="4"/>
  <c r="F110" i="4"/>
  <c r="E110" i="4" s="1"/>
  <c r="G110" i="4"/>
  <c r="F111" i="4"/>
  <c r="E111" i="4" s="1"/>
  <c r="G111" i="4"/>
  <c r="F112" i="4"/>
  <c r="G112" i="4"/>
  <c r="F113" i="4"/>
  <c r="E113" i="4" s="1"/>
  <c r="G113" i="4"/>
  <c r="F114" i="4"/>
  <c r="G114" i="4"/>
  <c r="F115" i="4"/>
  <c r="E115" i="4" s="1"/>
  <c r="G115" i="4"/>
  <c r="F116" i="4"/>
  <c r="E116" i="4" s="1"/>
  <c r="G116" i="4"/>
  <c r="F117" i="4"/>
  <c r="E117" i="4" s="1"/>
  <c r="G117" i="4"/>
  <c r="E118" i="4"/>
  <c r="F118" i="4"/>
  <c r="G118" i="4"/>
  <c r="F119" i="4"/>
  <c r="G119" i="4"/>
  <c r="F120" i="4"/>
  <c r="G120" i="4"/>
  <c r="F121" i="4"/>
  <c r="E121" i="4" s="1"/>
  <c r="G121" i="4"/>
  <c r="F122" i="4"/>
  <c r="G122" i="4"/>
  <c r="E122" i="4" s="1"/>
  <c r="F123" i="4"/>
  <c r="E123" i="4" s="1"/>
  <c r="G123" i="4"/>
  <c r="F124" i="4"/>
  <c r="E124" i="4" s="1"/>
  <c r="G124" i="4"/>
  <c r="F125" i="4"/>
  <c r="E125" i="4" s="1"/>
  <c r="G125" i="4"/>
  <c r="F126" i="4"/>
  <c r="E126" i="4" s="1"/>
  <c r="G126" i="4"/>
  <c r="F127" i="4"/>
  <c r="E127" i="4" s="1"/>
  <c r="G127" i="4"/>
  <c r="F128" i="4"/>
  <c r="G128" i="4"/>
  <c r="F129" i="4"/>
  <c r="E129" i="4" s="1"/>
  <c r="G129" i="4"/>
  <c r="F130" i="4"/>
  <c r="E130" i="4" s="1"/>
  <c r="G130" i="4"/>
  <c r="F131" i="4"/>
  <c r="E131" i="4" s="1"/>
  <c r="G131" i="4"/>
  <c r="F132" i="4"/>
  <c r="G132" i="4"/>
  <c r="F133" i="4"/>
  <c r="E133" i="4" s="1"/>
  <c r="G133" i="4"/>
  <c r="F134" i="4"/>
  <c r="E134" i="4" s="1"/>
  <c r="G134" i="4"/>
  <c r="F135" i="4"/>
  <c r="E135" i="4" s="1"/>
  <c r="G135" i="4"/>
  <c r="F136" i="4"/>
  <c r="E136" i="4" s="1"/>
  <c r="G136" i="4"/>
  <c r="F137" i="4"/>
  <c r="E137" i="4" s="1"/>
  <c r="G137" i="4"/>
  <c r="F138" i="4"/>
  <c r="E138" i="4" s="1"/>
  <c r="G138" i="4"/>
  <c r="F139" i="4"/>
  <c r="E139" i="4" s="1"/>
  <c r="G139" i="4"/>
  <c r="A81" i="4"/>
  <c r="B81" i="4"/>
  <c r="B82" i="4"/>
  <c r="B83" i="4"/>
  <c r="B84" i="4"/>
  <c r="A85" i="4"/>
  <c r="B85" i="4"/>
  <c r="B86" i="4"/>
  <c r="B87" i="4"/>
  <c r="B88" i="4"/>
  <c r="A89" i="4"/>
  <c r="B89" i="4"/>
  <c r="B90" i="4"/>
  <c r="B91" i="4"/>
  <c r="B92" i="4"/>
  <c r="A93" i="4"/>
  <c r="B93" i="4"/>
  <c r="B94" i="4"/>
  <c r="B95" i="4"/>
  <c r="B96" i="4"/>
  <c r="A97" i="4"/>
  <c r="B97" i="4"/>
  <c r="B98" i="4"/>
  <c r="B99" i="4"/>
  <c r="B100" i="4"/>
  <c r="A101" i="4"/>
  <c r="B101" i="4"/>
  <c r="B102" i="4"/>
  <c r="B103" i="4"/>
  <c r="B104" i="4"/>
  <c r="A105" i="4"/>
  <c r="B105" i="4"/>
  <c r="B106" i="4"/>
  <c r="B107" i="4"/>
  <c r="B108" i="4"/>
  <c r="A109" i="4"/>
  <c r="B109" i="4"/>
  <c r="B110" i="4"/>
  <c r="B111" i="4"/>
  <c r="B112" i="4"/>
  <c r="A113" i="4"/>
  <c r="B113" i="4"/>
  <c r="B114" i="4"/>
  <c r="B115" i="4"/>
  <c r="B116" i="4"/>
  <c r="A117" i="4"/>
  <c r="B117" i="4"/>
  <c r="B118" i="4"/>
  <c r="B119" i="4"/>
  <c r="B120" i="4"/>
  <c r="A121" i="4"/>
  <c r="B121" i="4"/>
  <c r="B122" i="4"/>
  <c r="B123" i="4"/>
  <c r="B124" i="4"/>
  <c r="A125" i="4"/>
  <c r="B125" i="4"/>
  <c r="B126" i="4"/>
  <c r="B127" i="4"/>
  <c r="B128" i="4"/>
  <c r="A129" i="4"/>
  <c r="B129" i="4"/>
  <c r="B130" i="4"/>
  <c r="B131" i="4"/>
  <c r="B132" i="4"/>
  <c r="A133" i="4"/>
  <c r="B133" i="4"/>
  <c r="B134" i="4"/>
  <c r="B135" i="4"/>
  <c r="B136" i="4"/>
  <c r="A137" i="4"/>
  <c r="B137" i="4"/>
  <c r="B138" i="4"/>
  <c r="B139" i="4"/>
  <c r="A15" i="4"/>
  <c r="B15" i="4"/>
  <c r="A16" i="4"/>
  <c r="A82" i="4" s="1"/>
  <c r="B16" i="4"/>
  <c r="A17" i="4"/>
  <c r="A83" i="4" s="1"/>
  <c r="B17" i="4"/>
  <c r="A18" i="4"/>
  <c r="A84" i="4" s="1"/>
  <c r="B18" i="4"/>
  <c r="A19" i="4"/>
  <c r="B19" i="4"/>
  <c r="A20" i="4"/>
  <c r="A86" i="4" s="1"/>
  <c r="B20" i="4"/>
  <c r="A21" i="4"/>
  <c r="A87" i="4" s="1"/>
  <c r="B21" i="4"/>
  <c r="A22" i="4"/>
  <c r="A88" i="4" s="1"/>
  <c r="B22" i="4"/>
  <c r="A23" i="4"/>
  <c r="B23" i="4"/>
  <c r="A24" i="4"/>
  <c r="A90" i="4" s="1"/>
  <c r="B24" i="4"/>
  <c r="A25" i="4"/>
  <c r="A91" i="4" s="1"/>
  <c r="B25" i="4"/>
  <c r="A26" i="4"/>
  <c r="A92" i="4" s="1"/>
  <c r="B26" i="4"/>
  <c r="A27" i="4"/>
  <c r="B27" i="4"/>
  <c r="A28" i="4"/>
  <c r="A94" i="4" s="1"/>
  <c r="B28" i="4"/>
  <c r="A29" i="4"/>
  <c r="A95" i="4" s="1"/>
  <c r="B29" i="4"/>
  <c r="A30" i="4"/>
  <c r="A96" i="4" s="1"/>
  <c r="B30" i="4"/>
  <c r="A31" i="4"/>
  <c r="B31" i="4"/>
  <c r="A32" i="4"/>
  <c r="A98" i="4" s="1"/>
  <c r="B32" i="4"/>
  <c r="A33" i="4"/>
  <c r="A99" i="4" s="1"/>
  <c r="B33" i="4"/>
  <c r="A34" i="4"/>
  <c r="A100" i="4" s="1"/>
  <c r="B34" i="4"/>
  <c r="A35" i="4"/>
  <c r="B35" i="4"/>
  <c r="A36" i="4"/>
  <c r="A102" i="4" s="1"/>
  <c r="B36" i="4"/>
  <c r="A37" i="4"/>
  <c r="A103" i="4" s="1"/>
  <c r="B37" i="4"/>
  <c r="A38" i="4"/>
  <c r="A104" i="4" s="1"/>
  <c r="B38" i="4"/>
  <c r="A39" i="4"/>
  <c r="B39" i="4"/>
  <c r="A40" i="4"/>
  <c r="A106" i="4" s="1"/>
  <c r="B40" i="4"/>
  <c r="A41" i="4"/>
  <c r="A107" i="4" s="1"/>
  <c r="B41" i="4"/>
  <c r="A42" i="4"/>
  <c r="A108" i="4" s="1"/>
  <c r="B42" i="4"/>
  <c r="A43" i="4"/>
  <c r="B43" i="4"/>
  <c r="A44" i="4"/>
  <c r="A110" i="4" s="1"/>
  <c r="B44" i="4"/>
  <c r="A45" i="4"/>
  <c r="A111" i="4" s="1"/>
  <c r="B45" i="4"/>
  <c r="A46" i="4"/>
  <c r="A112" i="4" s="1"/>
  <c r="B46" i="4"/>
  <c r="A47" i="4"/>
  <c r="B47" i="4"/>
  <c r="A48" i="4"/>
  <c r="A114" i="4" s="1"/>
  <c r="B48" i="4"/>
  <c r="A49" i="4"/>
  <c r="A115" i="4" s="1"/>
  <c r="B49" i="4"/>
  <c r="A50" i="4"/>
  <c r="A116" i="4" s="1"/>
  <c r="B50" i="4"/>
  <c r="A51" i="4"/>
  <c r="B51" i="4"/>
  <c r="A52" i="4"/>
  <c r="A118" i="4" s="1"/>
  <c r="B52" i="4"/>
  <c r="A53" i="4"/>
  <c r="A119" i="4" s="1"/>
  <c r="B53" i="4"/>
  <c r="A54" i="4"/>
  <c r="A120" i="4" s="1"/>
  <c r="B54" i="4"/>
  <c r="A55" i="4"/>
  <c r="B55" i="4"/>
  <c r="A56" i="4"/>
  <c r="A122" i="4" s="1"/>
  <c r="B56" i="4"/>
  <c r="A57" i="4"/>
  <c r="A123" i="4" s="1"/>
  <c r="B57" i="4"/>
  <c r="A58" i="4"/>
  <c r="A124" i="4" s="1"/>
  <c r="B58" i="4"/>
  <c r="A59" i="4"/>
  <c r="B59" i="4"/>
  <c r="A60" i="4"/>
  <c r="A126" i="4" s="1"/>
  <c r="B60" i="4"/>
  <c r="A61" i="4"/>
  <c r="A127" i="4" s="1"/>
  <c r="B61" i="4"/>
  <c r="A62" i="4"/>
  <c r="A128" i="4" s="1"/>
  <c r="B62" i="4"/>
  <c r="A63" i="4"/>
  <c r="B63" i="4"/>
  <c r="A64" i="4"/>
  <c r="A130" i="4" s="1"/>
  <c r="B64" i="4"/>
  <c r="A65" i="4"/>
  <c r="A131" i="4" s="1"/>
  <c r="B65" i="4"/>
  <c r="A66" i="4"/>
  <c r="A132" i="4" s="1"/>
  <c r="B66" i="4"/>
  <c r="A67" i="4"/>
  <c r="B67" i="4"/>
  <c r="A68" i="4"/>
  <c r="A134" i="4" s="1"/>
  <c r="B68" i="4"/>
  <c r="A69" i="4"/>
  <c r="A135" i="4" s="1"/>
  <c r="B69" i="4"/>
  <c r="A70" i="4"/>
  <c r="A136" i="4" s="1"/>
  <c r="B70" i="4"/>
  <c r="A71" i="4"/>
  <c r="B71" i="4"/>
  <c r="A72" i="4"/>
  <c r="A138" i="4" s="1"/>
  <c r="B72" i="4"/>
  <c r="A73" i="4"/>
  <c r="A139" i="4" s="1"/>
  <c r="B73" i="4"/>
  <c r="A94" i="3"/>
  <c r="A95" i="3"/>
  <c r="A96" i="3"/>
  <c r="A97" i="3"/>
  <c r="A98" i="3"/>
  <c r="A99" i="3"/>
  <c r="A100" i="3"/>
  <c r="A101" i="3"/>
  <c r="A102" i="3"/>
  <c r="A103" i="3"/>
  <c r="A104" i="3"/>
  <c r="A105" i="3"/>
  <c r="G22" i="3"/>
  <c r="G30" i="3"/>
  <c r="G38" i="3"/>
  <c r="G46" i="3"/>
  <c r="G54" i="3"/>
  <c r="G62" i="3"/>
  <c r="G70" i="3"/>
  <c r="A15" i="3"/>
  <c r="B15" i="3"/>
  <c r="C15" i="3"/>
  <c r="D15" i="3"/>
  <c r="A16" i="3"/>
  <c r="B16" i="3"/>
  <c r="C16" i="3"/>
  <c r="D16" i="3"/>
  <c r="A17" i="3"/>
  <c r="B17" i="3"/>
  <c r="C17" i="3"/>
  <c r="D17" i="3"/>
  <c r="A18" i="3"/>
  <c r="B18" i="3"/>
  <c r="C18" i="3"/>
  <c r="D18" i="3"/>
  <c r="A19" i="3"/>
  <c r="B19" i="3"/>
  <c r="C19" i="3"/>
  <c r="D19" i="3"/>
  <c r="A20" i="3"/>
  <c r="B20" i="3"/>
  <c r="C20" i="3"/>
  <c r="D20" i="3"/>
  <c r="A21" i="3"/>
  <c r="B21" i="3"/>
  <c r="C21" i="3"/>
  <c r="D21" i="3"/>
  <c r="A22" i="3"/>
  <c r="B22" i="3"/>
  <c r="C22" i="3"/>
  <c r="D22" i="3"/>
  <c r="A23" i="3"/>
  <c r="B23" i="3"/>
  <c r="C23" i="3"/>
  <c r="D23" i="3"/>
  <c r="A24" i="3"/>
  <c r="B24" i="3"/>
  <c r="C24" i="3"/>
  <c r="D24" i="3"/>
  <c r="G24" i="3" s="1"/>
  <c r="A25" i="3"/>
  <c r="B25" i="3"/>
  <c r="C25" i="3"/>
  <c r="D25" i="3"/>
  <c r="A26" i="3"/>
  <c r="B26" i="3"/>
  <c r="C26" i="3"/>
  <c r="D26" i="3"/>
  <c r="A27" i="3"/>
  <c r="B27" i="3"/>
  <c r="C27" i="3"/>
  <c r="D27" i="3"/>
  <c r="A28" i="3"/>
  <c r="B28" i="3"/>
  <c r="C28" i="3"/>
  <c r="D28" i="3"/>
  <c r="A29" i="3"/>
  <c r="B29" i="3"/>
  <c r="C29" i="3"/>
  <c r="D29" i="3"/>
  <c r="A30" i="3"/>
  <c r="B30" i="3"/>
  <c r="C30" i="3"/>
  <c r="D30" i="3"/>
  <c r="A31" i="3"/>
  <c r="B31" i="3"/>
  <c r="C31" i="3"/>
  <c r="D31" i="3"/>
  <c r="A32" i="3"/>
  <c r="B32" i="3"/>
  <c r="C32" i="3"/>
  <c r="D32" i="3"/>
  <c r="G32" i="3" s="1"/>
  <c r="A33" i="3"/>
  <c r="B33" i="3"/>
  <c r="C33" i="3"/>
  <c r="D33" i="3"/>
  <c r="A34" i="3"/>
  <c r="B34" i="3"/>
  <c r="C34" i="3"/>
  <c r="D34" i="3"/>
  <c r="A35" i="3"/>
  <c r="B35" i="3"/>
  <c r="C35" i="3"/>
  <c r="D35" i="3"/>
  <c r="A36" i="3"/>
  <c r="B36" i="3"/>
  <c r="C36" i="3"/>
  <c r="D36" i="3"/>
  <c r="A37" i="3"/>
  <c r="B37" i="3"/>
  <c r="C37" i="3"/>
  <c r="D37" i="3"/>
  <c r="A38" i="3"/>
  <c r="B38" i="3"/>
  <c r="C38" i="3"/>
  <c r="D38" i="3"/>
  <c r="A39" i="3"/>
  <c r="B39" i="3"/>
  <c r="C39" i="3"/>
  <c r="D39" i="3"/>
  <c r="A40" i="3"/>
  <c r="B40" i="3"/>
  <c r="C40" i="3"/>
  <c r="D40" i="3"/>
  <c r="G40" i="3" s="1"/>
  <c r="A41" i="3"/>
  <c r="B41" i="3"/>
  <c r="C41" i="3"/>
  <c r="D41" i="3"/>
  <c r="A42" i="3"/>
  <c r="B42" i="3"/>
  <c r="C42" i="3"/>
  <c r="D42" i="3"/>
  <c r="A43" i="3"/>
  <c r="B43" i="3"/>
  <c r="C43" i="3"/>
  <c r="D43" i="3"/>
  <c r="A44" i="3"/>
  <c r="B44" i="3"/>
  <c r="C44" i="3"/>
  <c r="D44" i="3"/>
  <c r="A45" i="3"/>
  <c r="B45" i="3"/>
  <c r="C45" i="3"/>
  <c r="D45" i="3"/>
  <c r="A46" i="3"/>
  <c r="B46" i="3"/>
  <c r="C46" i="3"/>
  <c r="D46" i="3"/>
  <c r="A47" i="3"/>
  <c r="B47" i="3"/>
  <c r="C47" i="3"/>
  <c r="D47" i="3"/>
  <c r="A48" i="3"/>
  <c r="B48" i="3"/>
  <c r="C48" i="3"/>
  <c r="D48" i="3"/>
  <c r="G48" i="3" s="1"/>
  <c r="A49" i="3"/>
  <c r="B49" i="3"/>
  <c r="C49" i="3"/>
  <c r="D49" i="3"/>
  <c r="A50" i="3"/>
  <c r="B50" i="3"/>
  <c r="C50" i="3"/>
  <c r="D50" i="3"/>
  <c r="A51" i="3"/>
  <c r="B51" i="3"/>
  <c r="C51" i="3"/>
  <c r="D51" i="3"/>
  <c r="A52" i="3"/>
  <c r="B52" i="3"/>
  <c r="C52" i="3"/>
  <c r="D52" i="3"/>
  <c r="A53" i="3"/>
  <c r="B53" i="3"/>
  <c r="C53" i="3"/>
  <c r="D53" i="3"/>
  <c r="A54" i="3"/>
  <c r="B54" i="3"/>
  <c r="C54" i="3"/>
  <c r="D54" i="3"/>
  <c r="A55" i="3"/>
  <c r="B55" i="3"/>
  <c r="C55" i="3"/>
  <c r="D55" i="3"/>
  <c r="A56" i="3"/>
  <c r="B56" i="3"/>
  <c r="C56" i="3"/>
  <c r="D56" i="3"/>
  <c r="G56" i="3" s="1"/>
  <c r="A57" i="3"/>
  <c r="B57" i="3"/>
  <c r="C57" i="3"/>
  <c r="D57" i="3"/>
  <c r="A58" i="3"/>
  <c r="B58" i="3"/>
  <c r="C58" i="3"/>
  <c r="D58" i="3"/>
  <c r="A59" i="3"/>
  <c r="B59" i="3"/>
  <c r="C59" i="3"/>
  <c r="D59" i="3"/>
  <c r="A60" i="3"/>
  <c r="B60" i="3"/>
  <c r="C60" i="3"/>
  <c r="D60" i="3"/>
  <c r="A61" i="3"/>
  <c r="B61" i="3"/>
  <c r="C61" i="3"/>
  <c r="D61" i="3"/>
  <c r="A62" i="3"/>
  <c r="B62" i="3"/>
  <c r="C62" i="3"/>
  <c r="D62" i="3"/>
  <c r="A63" i="3"/>
  <c r="B63" i="3"/>
  <c r="C63" i="3"/>
  <c r="D63" i="3"/>
  <c r="A64" i="3"/>
  <c r="B64" i="3"/>
  <c r="C64" i="3"/>
  <c r="D64" i="3"/>
  <c r="G64" i="3" s="1"/>
  <c r="A65" i="3"/>
  <c r="B65" i="3"/>
  <c r="C65" i="3"/>
  <c r="D65" i="3"/>
  <c r="A66" i="3"/>
  <c r="B66" i="3"/>
  <c r="C66" i="3"/>
  <c r="D66" i="3"/>
  <c r="A67" i="3"/>
  <c r="B67" i="3"/>
  <c r="C67" i="3"/>
  <c r="D67" i="3"/>
  <c r="A68" i="3"/>
  <c r="B68" i="3"/>
  <c r="C68" i="3"/>
  <c r="D68" i="3"/>
  <c r="A69" i="3"/>
  <c r="B69" i="3"/>
  <c r="C69" i="3"/>
  <c r="D69" i="3"/>
  <c r="A70" i="3"/>
  <c r="B70" i="3"/>
  <c r="C70" i="3"/>
  <c r="D70" i="3"/>
  <c r="A71" i="3"/>
  <c r="B71" i="3"/>
  <c r="C71" i="3"/>
  <c r="D71" i="3"/>
  <c r="A72" i="3"/>
  <c r="B72" i="3"/>
  <c r="C72" i="3"/>
  <c r="D72" i="3"/>
  <c r="G72" i="3" s="1"/>
  <c r="A73" i="3"/>
  <c r="B73" i="3"/>
  <c r="C73" i="3"/>
  <c r="D73" i="3"/>
  <c r="A166" i="2"/>
  <c r="C166" i="2" s="1"/>
  <c r="A167" i="2"/>
  <c r="D167" i="2" s="1"/>
  <c r="C167" i="2"/>
  <c r="A168" i="2"/>
  <c r="E168" i="2" s="1"/>
  <c r="C168" i="2"/>
  <c r="D168" i="2"/>
  <c r="A169" i="2"/>
  <c r="F169" i="2" s="1"/>
  <c r="C169" i="2"/>
  <c r="D169" i="2"/>
  <c r="E169"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I15" i="2"/>
  <c r="I16" i="2"/>
  <c r="K16" i="2"/>
  <c r="L16" i="2"/>
  <c r="I17" i="2"/>
  <c r="K17" i="2"/>
  <c r="J17" i="2" s="1"/>
  <c r="L17" i="2"/>
  <c r="I18" i="2"/>
  <c r="K18" i="2"/>
  <c r="L18" i="2"/>
  <c r="I19" i="2"/>
  <c r="K19" i="2"/>
  <c r="L19" i="2"/>
  <c r="I20" i="2"/>
  <c r="K20" i="2"/>
  <c r="L20" i="2"/>
  <c r="I21" i="2"/>
  <c r="K21" i="2"/>
  <c r="L21" i="2"/>
  <c r="I22" i="2"/>
  <c r="K22" i="2"/>
  <c r="L22" i="2"/>
  <c r="I23" i="2"/>
  <c r="K23" i="2"/>
  <c r="J23" i="2" s="1"/>
  <c r="L23" i="2"/>
  <c r="I24" i="2"/>
  <c r="K24" i="2"/>
  <c r="L24" i="2"/>
  <c r="I25" i="2"/>
  <c r="K25" i="2"/>
  <c r="J25" i="2" s="1"/>
  <c r="L25" i="2"/>
  <c r="I26" i="2"/>
  <c r="K26" i="2"/>
  <c r="L26" i="2"/>
  <c r="I27" i="2"/>
  <c r="K27" i="2"/>
  <c r="L27" i="2"/>
  <c r="I28" i="2"/>
  <c r="K28" i="2"/>
  <c r="L28" i="2"/>
  <c r="I29" i="2"/>
  <c r="K29" i="2"/>
  <c r="L29" i="2"/>
  <c r="I30" i="2"/>
  <c r="K30" i="2"/>
  <c r="L30" i="2"/>
  <c r="I31" i="2"/>
  <c r="K31" i="2"/>
  <c r="J31" i="2" s="1"/>
  <c r="L31" i="2"/>
  <c r="I32" i="2"/>
  <c r="K32" i="2"/>
  <c r="L32" i="2"/>
  <c r="I33" i="2"/>
  <c r="K33" i="2"/>
  <c r="J33" i="2" s="1"/>
  <c r="L33" i="2"/>
  <c r="I34" i="2"/>
  <c r="K34" i="2"/>
  <c r="L34" i="2"/>
  <c r="I35" i="2"/>
  <c r="K35" i="2"/>
  <c r="L35" i="2"/>
  <c r="I36" i="2"/>
  <c r="K36" i="2"/>
  <c r="L36" i="2"/>
  <c r="I37" i="2"/>
  <c r="K37" i="2"/>
  <c r="L37" i="2"/>
  <c r="I38" i="2"/>
  <c r="K38" i="2"/>
  <c r="L38" i="2"/>
  <c r="I39" i="2"/>
  <c r="K39" i="2"/>
  <c r="J39" i="2" s="1"/>
  <c r="L39" i="2"/>
  <c r="I40" i="2"/>
  <c r="K40" i="2"/>
  <c r="L40" i="2"/>
  <c r="I41" i="2"/>
  <c r="K41" i="2"/>
  <c r="J41" i="2" s="1"/>
  <c r="L41" i="2"/>
  <c r="I42" i="2"/>
  <c r="K42" i="2"/>
  <c r="L42" i="2"/>
  <c r="I43" i="2"/>
  <c r="K43" i="2"/>
  <c r="L43" i="2"/>
  <c r="I44" i="2"/>
  <c r="K44" i="2"/>
  <c r="L44" i="2"/>
  <c r="A158" i="2"/>
  <c r="C158" i="2" s="1"/>
  <c r="A159" i="2"/>
  <c r="C159" i="2" s="1"/>
  <c r="A160" i="2"/>
  <c r="C160" i="2" s="1"/>
  <c r="A161" i="2"/>
  <c r="E161" i="2" s="1"/>
  <c r="A162" i="2"/>
  <c r="F162" i="2" s="1"/>
  <c r="A163" i="2"/>
  <c r="G163" i="2" s="1"/>
  <c r="A164" i="2"/>
  <c r="C164" i="2" s="1"/>
  <c r="A165" i="2"/>
  <c r="D165" i="2" s="1"/>
  <c r="D67" i="52"/>
  <c r="G77" i="4"/>
  <c r="F77" i="4"/>
  <c r="G80" i="4"/>
  <c r="F80" i="4"/>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C122" i="54" l="1"/>
  <c r="G122" i="5"/>
  <c r="E122" i="5"/>
  <c r="B122" i="5" s="1"/>
  <c r="D122" i="5"/>
  <c r="I15" i="3"/>
  <c r="H15" i="3"/>
  <c r="G15" i="3" s="1"/>
  <c r="B123" i="11"/>
  <c r="B127" i="11"/>
  <c r="B131" i="11"/>
  <c r="I16" i="3"/>
  <c r="H16" i="3"/>
  <c r="G16" i="3" s="1"/>
  <c r="J15" i="2"/>
  <c r="B124" i="54"/>
  <c r="B123" i="54"/>
  <c r="B129" i="11"/>
  <c r="B125" i="11"/>
  <c r="B121" i="11"/>
  <c r="B124" i="53"/>
  <c r="B125" i="53"/>
  <c r="G128" i="54"/>
  <c r="G129" i="54"/>
  <c r="F128" i="54"/>
  <c r="F129" i="54"/>
  <c r="E128" i="54"/>
  <c r="E129" i="54"/>
  <c r="D128" i="54"/>
  <c r="D129" i="54"/>
  <c r="G126" i="54"/>
  <c r="G118" i="54"/>
  <c r="G127" i="54"/>
  <c r="F126" i="54"/>
  <c r="G119" i="54"/>
  <c r="F118" i="54"/>
  <c r="F127" i="54"/>
  <c r="E126" i="54"/>
  <c r="D125" i="54"/>
  <c r="B125" i="54" s="1"/>
  <c r="G120" i="54"/>
  <c r="F119" i="54"/>
  <c r="E118" i="54"/>
  <c r="E127" i="54"/>
  <c r="D126" i="54"/>
  <c r="G121" i="54"/>
  <c r="F120" i="54"/>
  <c r="E119" i="54"/>
  <c r="D118" i="54"/>
  <c r="D127" i="54"/>
  <c r="G122" i="54"/>
  <c r="B122" i="54" s="1"/>
  <c r="F121" i="54"/>
  <c r="E120" i="54"/>
  <c r="D119" i="54"/>
  <c r="I28" i="54"/>
  <c r="I43" i="54"/>
  <c r="I39" i="54"/>
  <c r="I19" i="54"/>
  <c r="I42" i="54"/>
  <c r="I34" i="54"/>
  <c r="I51" i="54"/>
  <c r="I47" i="54"/>
  <c r="I32" i="54"/>
  <c r="I17" i="54"/>
  <c r="I25" i="54"/>
  <c r="I21" i="54"/>
  <c r="I50" i="54"/>
  <c r="I46" i="54"/>
  <c r="I35" i="54"/>
  <c r="I31" i="54"/>
  <c r="I16" i="54"/>
  <c r="I53" i="54"/>
  <c r="I27" i="54"/>
  <c r="I23" i="54"/>
  <c r="I45" i="54"/>
  <c r="I26" i="54"/>
  <c r="I40" i="54"/>
  <c r="I18" i="54"/>
  <c r="D130" i="11"/>
  <c r="B130" i="11" s="1"/>
  <c r="D128" i="11"/>
  <c r="B128" i="11" s="1"/>
  <c r="D126" i="11"/>
  <c r="B126" i="11" s="1"/>
  <c r="D124" i="11"/>
  <c r="B124" i="11" s="1"/>
  <c r="D122" i="11"/>
  <c r="B122" i="11" s="1"/>
  <c r="D120" i="11"/>
  <c r="B120" i="11" s="1"/>
  <c r="B123" i="53"/>
  <c r="C129" i="53"/>
  <c r="C121" i="53"/>
  <c r="G128" i="53"/>
  <c r="F127" i="53"/>
  <c r="E126" i="53"/>
  <c r="G120" i="53"/>
  <c r="F119" i="53"/>
  <c r="E118" i="53"/>
  <c r="G129" i="53"/>
  <c r="F128" i="53"/>
  <c r="E127" i="53"/>
  <c r="D126" i="53"/>
  <c r="G121" i="53"/>
  <c r="F120" i="53"/>
  <c r="E119" i="53"/>
  <c r="D118" i="53"/>
  <c r="F129" i="53"/>
  <c r="E128" i="53"/>
  <c r="D127" i="53"/>
  <c r="G122" i="53"/>
  <c r="B122" i="53" s="1"/>
  <c r="F121" i="53"/>
  <c r="E120" i="53"/>
  <c r="D119" i="53"/>
  <c r="E129" i="53"/>
  <c r="D128" i="53"/>
  <c r="E121" i="53"/>
  <c r="D120" i="53"/>
  <c r="H50" i="53"/>
  <c r="H30" i="53"/>
  <c r="H22" i="53"/>
  <c r="H27" i="53"/>
  <c r="H18" i="53"/>
  <c r="H48" i="53"/>
  <c r="H15" i="53"/>
  <c r="H32" i="53"/>
  <c r="B127" i="5"/>
  <c r="B125" i="5"/>
  <c r="H43" i="53"/>
  <c r="H39" i="53"/>
  <c r="H25" i="53"/>
  <c r="H21" i="53"/>
  <c r="H53" i="53"/>
  <c r="H35" i="53"/>
  <c r="H24" i="53"/>
  <c r="H31" i="53"/>
  <c r="H41" i="53"/>
  <c r="H37" i="53"/>
  <c r="H23" i="53"/>
  <c r="H40" i="53"/>
  <c r="H19" i="53"/>
  <c r="G128" i="5"/>
  <c r="G129" i="5"/>
  <c r="F128" i="5"/>
  <c r="F129" i="5"/>
  <c r="E128" i="5"/>
  <c r="E129" i="5"/>
  <c r="D128" i="5"/>
  <c r="D129" i="5"/>
  <c r="B123" i="5"/>
  <c r="E126" i="5"/>
  <c r="B126" i="5" s="1"/>
  <c r="C124" i="5"/>
  <c r="B124" i="5" s="1"/>
  <c r="G120" i="5"/>
  <c r="F119" i="5"/>
  <c r="E118" i="5"/>
  <c r="B118" i="5" s="1"/>
  <c r="G119" i="5"/>
  <c r="G121" i="5"/>
  <c r="F120" i="5"/>
  <c r="E119" i="5"/>
  <c r="F121" i="5"/>
  <c r="D119" i="5"/>
  <c r="E120" i="5"/>
  <c r="E121" i="5"/>
  <c r="D120" i="5"/>
  <c r="H53" i="5"/>
  <c r="H45" i="5"/>
  <c r="H29" i="5"/>
  <c r="H32" i="5"/>
  <c r="H28" i="5"/>
  <c r="H24" i="5"/>
  <c r="H38" i="5"/>
  <c r="H15" i="5"/>
  <c r="H34" i="5"/>
  <c r="H47" i="5"/>
  <c r="H37" i="5"/>
  <c r="H20" i="5"/>
  <c r="H31" i="5"/>
  <c r="H44" i="5"/>
  <c r="H50" i="5"/>
  <c r="H23" i="5"/>
  <c r="H36" i="5"/>
  <c r="H26" i="5"/>
  <c r="H21" i="5"/>
  <c r="H52" i="5"/>
  <c r="H42" i="5"/>
  <c r="E114" i="4"/>
  <c r="E132" i="4"/>
  <c r="E128" i="4"/>
  <c r="E103" i="4"/>
  <c r="E96" i="4"/>
  <c r="E120" i="4"/>
  <c r="E88" i="4"/>
  <c r="E91" i="4"/>
  <c r="E119" i="4"/>
  <c r="E112" i="4"/>
  <c r="G69" i="3"/>
  <c r="G61" i="3"/>
  <c r="G53" i="3"/>
  <c r="G45" i="3"/>
  <c r="G37" i="3"/>
  <c r="G29" i="3"/>
  <c r="G21" i="3"/>
  <c r="G66" i="3"/>
  <c r="G58" i="3"/>
  <c r="G50" i="3"/>
  <c r="G42" i="3"/>
  <c r="G34" i="3"/>
  <c r="G26" i="3"/>
  <c r="G18" i="3"/>
  <c r="G71" i="3"/>
  <c r="G63" i="3"/>
  <c r="G55" i="3"/>
  <c r="G47" i="3"/>
  <c r="G39" i="3"/>
  <c r="G31" i="3"/>
  <c r="G23" i="3"/>
  <c r="G68" i="3"/>
  <c r="G60" i="3"/>
  <c r="G52" i="3"/>
  <c r="G44" i="3"/>
  <c r="G36" i="3"/>
  <c r="G28" i="3"/>
  <c r="G20" i="3"/>
  <c r="G73" i="3"/>
  <c r="G65" i="3"/>
  <c r="G57" i="3"/>
  <c r="G49" i="3"/>
  <c r="G41" i="3"/>
  <c r="G33" i="3"/>
  <c r="G25" i="3"/>
  <c r="G17" i="3"/>
  <c r="G67" i="3"/>
  <c r="G59" i="3"/>
  <c r="G51" i="3"/>
  <c r="G43" i="3"/>
  <c r="G35" i="3"/>
  <c r="G27" i="3"/>
  <c r="G19" i="3"/>
  <c r="G167" i="2"/>
  <c r="F166" i="2"/>
  <c r="G168" i="2"/>
  <c r="F167" i="2"/>
  <c r="E166" i="2"/>
  <c r="G166" i="2"/>
  <c r="G169" i="2"/>
  <c r="B169" i="2" s="1"/>
  <c r="F168" i="2"/>
  <c r="E167" i="2"/>
  <c r="D166" i="2"/>
  <c r="J40" i="2"/>
  <c r="J32" i="2"/>
  <c r="J24" i="2"/>
  <c r="J16" i="2"/>
  <c r="J37" i="2"/>
  <c r="J29" i="2"/>
  <c r="J21" i="2"/>
  <c r="J44" i="2"/>
  <c r="J36" i="2"/>
  <c r="J28" i="2"/>
  <c r="J20" i="2"/>
  <c r="J22" i="2"/>
  <c r="J43" i="2"/>
  <c r="J35" i="2"/>
  <c r="J27" i="2"/>
  <c r="J19" i="2"/>
  <c r="J42" i="2"/>
  <c r="J34" i="2"/>
  <c r="J26" i="2"/>
  <c r="J18" i="2"/>
  <c r="J38" i="2"/>
  <c r="F163" i="2"/>
  <c r="J30" i="2"/>
  <c r="E163" i="2"/>
  <c r="D161" i="2"/>
  <c r="C165" i="2"/>
  <c r="G164" i="2"/>
  <c r="D163" i="2"/>
  <c r="C161" i="2"/>
  <c r="F164" i="2"/>
  <c r="C163" i="2"/>
  <c r="G165" i="2"/>
  <c r="E164" i="2"/>
  <c r="F165" i="2"/>
  <c r="D164" i="2"/>
  <c r="E162" i="2"/>
  <c r="E165" i="2"/>
  <c r="D162" i="2"/>
  <c r="G158" i="2"/>
  <c r="C162" i="2"/>
  <c r="G159" i="2"/>
  <c r="F158" i="2"/>
  <c r="G160" i="2"/>
  <c r="F159" i="2"/>
  <c r="E158" i="2"/>
  <c r="G161" i="2"/>
  <c r="F160" i="2"/>
  <c r="E159" i="2"/>
  <c r="D158" i="2"/>
  <c r="G162" i="2"/>
  <c r="F161" i="2"/>
  <c r="E160" i="2"/>
  <c r="D159" i="2"/>
  <c r="D160" i="2"/>
  <c r="C76" i="52"/>
  <c r="C67" i="52"/>
  <c r="C50" i="52"/>
  <c r="K14" i="11"/>
  <c r="K11" i="11"/>
  <c r="E80" i="4"/>
  <c r="C1" i="54"/>
  <c r="C1" i="11"/>
  <c r="C1" i="53"/>
  <c r="C1" i="5"/>
  <c r="C1" i="4"/>
  <c r="C1" i="3"/>
  <c r="C1" i="2"/>
  <c r="B119" i="53" l="1"/>
  <c r="B118" i="54"/>
  <c r="B119" i="5"/>
  <c r="B119" i="54"/>
  <c r="B129" i="54"/>
  <c r="B118" i="53"/>
  <c r="B126" i="53"/>
  <c r="B120" i="53"/>
  <c r="B120" i="54"/>
  <c r="B126" i="54"/>
  <c r="B128" i="54"/>
  <c r="B121" i="54"/>
  <c r="B127" i="54"/>
  <c r="B127" i="53"/>
  <c r="B128" i="53"/>
  <c r="B121" i="5"/>
  <c r="B168" i="2"/>
  <c r="B129" i="53"/>
  <c r="B121" i="53"/>
  <c r="B128" i="5"/>
  <c r="B120" i="5"/>
  <c r="B129" i="5"/>
  <c r="B167" i="2"/>
  <c r="B166" i="2"/>
  <c r="B161" i="2"/>
  <c r="B164" i="2"/>
  <c r="B165" i="2"/>
  <c r="B158" i="2"/>
  <c r="B163" i="2"/>
  <c r="B160" i="2"/>
  <c r="B162" i="2"/>
  <c r="B159" i="2"/>
  <c r="B76" i="52"/>
  <c r="B67" i="52"/>
  <c r="A106" i="54" l="1"/>
  <c r="A107" i="54"/>
  <c r="A108" i="54"/>
  <c r="A109" i="54"/>
  <c r="A110" i="54"/>
  <c r="A111" i="54"/>
  <c r="A112" i="54"/>
  <c r="A113" i="54"/>
  <c r="A114" i="54"/>
  <c r="A115" i="54"/>
  <c r="A116" i="54"/>
  <c r="A117" i="54"/>
  <c r="A105" i="54"/>
  <c r="A108" i="11"/>
  <c r="A109" i="11"/>
  <c r="C109" i="11" s="1"/>
  <c r="A110" i="11"/>
  <c r="A111" i="11"/>
  <c r="C111" i="11" s="1"/>
  <c r="A112" i="11"/>
  <c r="A113" i="11"/>
  <c r="A114" i="11"/>
  <c r="A115" i="11"/>
  <c r="C115" i="11" s="1"/>
  <c r="A116" i="11"/>
  <c r="A117" i="11"/>
  <c r="D117" i="11" s="1"/>
  <c r="A118" i="11"/>
  <c r="A119" i="11"/>
  <c r="A107" i="11"/>
  <c r="A106" i="53"/>
  <c r="A107" i="53"/>
  <c r="A108" i="53"/>
  <c r="A109" i="53"/>
  <c r="A110" i="53"/>
  <c r="A111" i="53"/>
  <c r="A112" i="53"/>
  <c r="A113" i="53"/>
  <c r="A114" i="53"/>
  <c r="A115" i="53"/>
  <c r="A116" i="53"/>
  <c r="A117" i="53"/>
  <c r="A105" i="53"/>
  <c r="A106" i="5"/>
  <c r="A107" i="5"/>
  <c r="A108" i="5"/>
  <c r="A109" i="5"/>
  <c r="A110" i="5"/>
  <c r="A111" i="5"/>
  <c r="A112" i="5"/>
  <c r="A113" i="5"/>
  <c r="A114" i="5"/>
  <c r="A115" i="5"/>
  <c r="A116" i="5"/>
  <c r="A117" i="5"/>
  <c r="A105" i="5"/>
  <c r="A148" i="4"/>
  <c r="A149" i="4"/>
  <c r="A150" i="4"/>
  <c r="A151" i="4"/>
  <c r="A152" i="4"/>
  <c r="A153" i="4"/>
  <c r="A154" i="4"/>
  <c r="A155" i="4"/>
  <c r="A156" i="4"/>
  <c r="A157" i="4"/>
  <c r="A158" i="4"/>
  <c r="A159" i="4"/>
  <c r="A147" i="4"/>
  <c r="A82" i="3"/>
  <c r="A83" i="3"/>
  <c r="A84" i="3"/>
  <c r="A85" i="3"/>
  <c r="A86" i="3"/>
  <c r="A87" i="3"/>
  <c r="A88" i="3"/>
  <c r="A89" i="3"/>
  <c r="A90" i="3"/>
  <c r="A91" i="3"/>
  <c r="A92" i="3"/>
  <c r="A93" i="3"/>
  <c r="A81" i="3"/>
  <c r="A146" i="2"/>
  <c r="A147" i="2"/>
  <c r="A148" i="2"/>
  <c r="A149" i="2"/>
  <c r="A150" i="2"/>
  <c r="A151" i="2"/>
  <c r="A152" i="2"/>
  <c r="A153" i="2"/>
  <c r="A154" i="2"/>
  <c r="A155" i="2"/>
  <c r="A156" i="2"/>
  <c r="A157" i="2"/>
  <c r="A145" i="2"/>
  <c r="C112" i="11"/>
  <c r="D112" i="11"/>
  <c r="D107" i="11"/>
  <c r="C107" i="11"/>
  <c r="D55" i="52"/>
  <c r="C55" i="52"/>
  <c r="D68" i="52"/>
  <c r="C68" i="52" l="1"/>
  <c r="B68" i="52" s="1"/>
  <c r="B55" i="52"/>
  <c r="D119" i="11"/>
  <c r="C119" i="11"/>
  <c r="C117" i="11"/>
  <c r="C113" i="11"/>
  <c r="D111" i="11"/>
  <c r="D118" i="11"/>
  <c r="C110" i="11"/>
  <c r="C118" i="11"/>
  <c r="D110" i="11"/>
  <c r="D109" i="11"/>
  <c r="B107" i="11"/>
  <c r="C116" i="11"/>
  <c r="C108" i="11"/>
  <c r="D116" i="11"/>
  <c r="D108" i="11"/>
  <c r="D115" i="11"/>
  <c r="B112" i="11"/>
  <c r="D113" i="11"/>
  <c r="D114" i="11"/>
  <c r="C114" i="11"/>
  <c r="B80" i="4"/>
  <c r="B14" i="4"/>
  <c r="C164" i="4" l="1"/>
  <c r="D166" i="4"/>
  <c r="G167" i="4"/>
  <c r="G169" i="4"/>
  <c r="C168" i="4"/>
  <c r="F168" i="4"/>
  <c r="C165" i="4"/>
  <c r="D168" i="4"/>
  <c r="E165" i="4"/>
  <c r="G161" i="4"/>
  <c r="D165" i="4"/>
  <c r="E168" i="4"/>
  <c r="E167" i="4"/>
  <c r="G168" i="4"/>
  <c r="D167" i="4"/>
  <c r="C167" i="4"/>
  <c r="D163" i="4"/>
  <c r="D164" i="4"/>
  <c r="E160" i="4"/>
  <c r="G164" i="4"/>
  <c r="D170" i="4"/>
  <c r="E171" i="4"/>
  <c r="C166" i="4"/>
  <c r="C162" i="4"/>
  <c r="D171" i="4"/>
  <c r="G171" i="4"/>
  <c r="F163" i="4"/>
  <c r="C169" i="4"/>
  <c r="F161" i="4"/>
  <c r="F160" i="4"/>
  <c r="F166" i="4"/>
  <c r="F170" i="4"/>
  <c r="E162" i="4"/>
  <c r="G165" i="4"/>
  <c r="E166" i="4"/>
  <c r="D169" i="4"/>
  <c r="F165" i="4"/>
  <c r="C160" i="4"/>
  <c r="G163" i="4"/>
  <c r="D161" i="4"/>
  <c r="F164" i="4"/>
  <c r="E163" i="4"/>
  <c r="F167" i="4"/>
  <c r="G160" i="4"/>
  <c r="C171" i="4"/>
  <c r="F162" i="4"/>
  <c r="G170" i="4"/>
  <c r="F169" i="4"/>
  <c r="E164" i="4"/>
  <c r="C163" i="4"/>
  <c r="E161" i="4"/>
  <c r="E169" i="4"/>
  <c r="D162" i="4"/>
  <c r="C161" i="4"/>
  <c r="C170" i="4"/>
  <c r="G162" i="4"/>
  <c r="D160" i="4"/>
  <c r="E170" i="4"/>
  <c r="F171" i="4"/>
  <c r="G166" i="4"/>
  <c r="B119" i="11"/>
  <c r="B117" i="11"/>
  <c r="B111" i="11"/>
  <c r="B109" i="11"/>
  <c r="B110" i="11"/>
  <c r="B118" i="11"/>
  <c r="B113" i="11"/>
  <c r="B114" i="11"/>
  <c r="B115" i="11"/>
  <c r="B108" i="11"/>
  <c r="B116" i="11"/>
  <c r="B11" i="3"/>
  <c r="I59" i="2"/>
  <c r="L59" i="2"/>
  <c r="I45" i="2"/>
  <c r="L45" i="2"/>
  <c r="J45" i="2" s="1"/>
  <c r="I46" i="2"/>
  <c r="L46" i="2"/>
  <c r="J46" i="2" s="1"/>
  <c r="I47" i="2"/>
  <c r="L47" i="2"/>
  <c r="J47" i="2" s="1"/>
  <c r="I48" i="2"/>
  <c r="L48" i="2"/>
  <c r="I49" i="2"/>
  <c r="L49" i="2"/>
  <c r="I50" i="2"/>
  <c r="L50" i="2"/>
  <c r="I51" i="2"/>
  <c r="L51" i="2"/>
  <c r="I52" i="2"/>
  <c r="L52" i="2"/>
  <c r="I53" i="2"/>
  <c r="L53" i="2"/>
  <c r="I54" i="2"/>
  <c r="L54" i="2"/>
  <c r="I55" i="2"/>
  <c r="L55" i="2"/>
  <c r="I56" i="2"/>
  <c r="L56" i="2"/>
  <c r="I57" i="2"/>
  <c r="L57" i="2"/>
  <c r="I58" i="2"/>
  <c r="L58" i="2"/>
  <c r="I60" i="2"/>
  <c r="L60" i="2"/>
  <c r="I61" i="2"/>
  <c r="L61" i="2"/>
  <c r="I62" i="2"/>
  <c r="L62" i="2"/>
  <c r="I63" i="2"/>
  <c r="L63" i="2"/>
  <c r="I64" i="2"/>
  <c r="L64" i="2"/>
  <c r="I65" i="2"/>
  <c r="L65" i="2"/>
  <c r="B160" i="4" l="1"/>
  <c r="B163" i="4"/>
  <c r="B161" i="4"/>
  <c r="B167" i="4"/>
  <c r="B166" i="4"/>
  <c r="B162" i="4"/>
  <c r="B171" i="4"/>
  <c r="B170" i="4"/>
  <c r="B168" i="4"/>
  <c r="B169" i="4"/>
  <c r="B165" i="4"/>
  <c r="B164" i="4"/>
  <c r="J53" i="2"/>
  <c r="J65" i="2"/>
  <c r="J61" i="2"/>
  <c r="J56" i="2"/>
  <c r="J52" i="2"/>
  <c r="J48" i="2"/>
  <c r="J64" i="2"/>
  <c r="J60" i="2"/>
  <c r="J55" i="2"/>
  <c r="J51" i="2"/>
  <c r="J63" i="2"/>
  <c r="J58" i="2"/>
  <c r="J54" i="2"/>
  <c r="J50" i="2"/>
  <c r="J59" i="2"/>
  <c r="J57" i="2"/>
  <c r="J49" i="2"/>
  <c r="J62" i="2"/>
  <c r="A14" i="4" l="1"/>
  <c r="I54" i="11" l="1"/>
  <c r="B4" i="11" s="1"/>
  <c r="C44" i="52" s="1"/>
  <c r="J54" i="11"/>
  <c r="C4" i="11" s="1"/>
  <c r="D44" i="52" s="1"/>
  <c r="B44" i="52" l="1"/>
  <c r="B14" i="3"/>
  <c r="B11" i="4"/>
  <c r="B77" i="4"/>
  <c r="A58" i="11"/>
  <c r="H11" i="11"/>
  <c r="G117" i="54"/>
  <c r="G116" i="54"/>
  <c r="F116" i="54"/>
  <c r="E116" i="54"/>
  <c r="D116" i="54"/>
  <c r="C116" i="54"/>
  <c r="G115" i="54"/>
  <c r="F115" i="54"/>
  <c r="E115" i="54"/>
  <c r="D115" i="54"/>
  <c r="C115" i="54"/>
  <c r="G113" i="54"/>
  <c r="F113" i="54"/>
  <c r="E113" i="54"/>
  <c r="D113" i="54"/>
  <c r="C113" i="54"/>
  <c r="G112" i="54"/>
  <c r="F112" i="54"/>
  <c r="E112" i="54"/>
  <c r="D112" i="54"/>
  <c r="C112" i="54"/>
  <c r="G111" i="54"/>
  <c r="F111" i="54"/>
  <c r="E111" i="54"/>
  <c r="D111" i="54"/>
  <c r="C111" i="54"/>
  <c r="G110" i="54"/>
  <c r="F110" i="54"/>
  <c r="E110" i="54"/>
  <c r="D110" i="54"/>
  <c r="C110" i="54"/>
  <c r="G109" i="54"/>
  <c r="F109" i="54"/>
  <c r="E109" i="54"/>
  <c r="D109" i="54"/>
  <c r="C109" i="54"/>
  <c r="G108" i="54"/>
  <c r="F108" i="54"/>
  <c r="E108" i="54"/>
  <c r="D108" i="54"/>
  <c r="C108" i="54"/>
  <c r="G107" i="54"/>
  <c r="F107" i="54"/>
  <c r="E107" i="54"/>
  <c r="D107" i="54"/>
  <c r="C107" i="54"/>
  <c r="G106" i="54"/>
  <c r="F106" i="54"/>
  <c r="E106" i="54"/>
  <c r="G105" i="54"/>
  <c r="F105" i="54"/>
  <c r="E105" i="54"/>
  <c r="D105" i="54"/>
  <c r="C105" i="54"/>
  <c r="A58" i="54"/>
  <c r="A57" i="54"/>
  <c r="K14" i="54"/>
  <c r="J14" i="54"/>
  <c r="K11" i="54"/>
  <c r="J11" i="54"/>
  <c r="G117" i="53"/>
  <c r="F117" i="53"/>
  <c r="E117" i="53"/>
  <c r="D117" i="53"/>
  <c r="C117" i="53"/>
  <c r="G116" i="53"/>
  <c r="F116" i="53"/>
  <c r="E116" i="53"/>
  <c r="D116" i="53"/>
  <c r="C116" i="53"/>
  <c r="G115" i="53"/>
  <c r="F115" i="53"/>
  <c r="E115" i="53"/>
  <c r="D115" i="53"/>
  <c r="C115" i="53"/>
  <c r="G113" i="53"/>
  <c r="F113" i="53"/>
  <c r="E113" i="53"/>
  <c r="D113" i="53"/>
  <c r="C113" i="53"/>
  <c r="G112" i="53"/>
  <c r="F112" i="53"/>
  <c r="E112" i="53"/>
  <c r="D112" i="53"/>
  <c r="C112" i="53"/>
  <c r="G111" i="53"/>
  <c r="F111" i="53"/>
  <c r="E111" i="53"/>
  <c r="D111" i="53"/>
  <c r="C111" i="53"/>
  <c r="G110" i="53"/>
  <c r="F110" i="53"/>
  <c r="E110" i="53"/>
  <c r="D110" i="53"/>
  <c r="C110" i="53"/>
  <c r="C109" i="53"/>
  <c r="G108" i="53"/>
  <c r="F108" i="53"/>
  <c r="E108" i="53"/>
  <c r="D108" i="53"/>
  <c r="C108" i="53"/>
  <c r="G107" i="53"/>
  <c r="F107" i="53"/>
  <c r="E107" i="53"/>
  <c r="D107" i="53"/>
  <c r="C107" i="53"/>
  <c r="G106" i="53"/>
  <c r="F106" i="53"/>
  <c r="E106" i="53"/>
  <c r="G105" i="53"/>
  <c r="F105" i="53"/>
  <c r="E105" i="53"/>
  <c r="D105" i="53"/>
  <c r="C105" i="53"/>
  <c r="A58" i="53"/>
  <c r="A57" i="53"/>
  <c r="J14" i="53"/>
  <c r="D66" i="52" s="1"/>
  <c r="I14" i="53"/>
  <c r="C66" i="52" s="1"/>
  <c r="J11" i="53"/>
  <c r="I11" i="53"/>
  <c r="A57" i="5"/>
  <c r="C106" i="53" l="1"/>
  <c r="D106" i="53"/>
  <c r="C77" i="52"/>
  <c r="C78" i="52" s="1"/>
  <c r="C106" i="54"/>
  <c r="D77" i="52"/>
  <c r="D78" i="52" s="1"/>
  <c r="D106" i="54"/>
  <c r="C54" i="52"/>
  <c r="H14" i="53"/>
  <c r="C56" i="52"/>
  <c r="I14" i="54"/>
  <c r="D114" i="54"/>
  <c r="D56" i="52"/>
  <c r="F114" i="54"/>
  <c r="G114" i="54"/>
  <c r="E114" i="54"/>
  <c r="C114" i="54"/>
  <c r="G109" i="53"/>
  <c r="F109" i="53"/>
  <c r="E109" i="53"/>
  <c r="D109" i="53"/>
  <c r="D54" i="52"/>
  <c r="B112" i="53"/>
  <c r="B115" i="53"/>
  <c r="B106" i="53"/>
  <c r="B111" i="53"/>
  <c r="B108" i="53"/>
  <c r="B117" i="53"/>
  <c r="B105" i="53"/>
  <c r="B113" i="53"/>
  <c r="B110" i="53"/>
  <c r="B107" i="53"/>
  <c r="B116" i="53"/>
  <c r="F117" i="54"/>
  <c r="B105" i="54"/>
  <c r="B113" i="54"/>
  <c r="B110" i="54"/>
  <c r="C117" i="54"/>
  <c r="D117" i="54"/>
  <c r="E117" i="54"/>
  <c r="B111" i="54"/>
  <c r="B108" i="54"/>
  <c r="B116" i="54"/>
  <c r="B107" i="54"/>
  <c r="B115" i="54"/>
  <c r="B112" i="54"/>
  <c r="B109" i="54"/>
  <c r="F114" i="53"/>
  <c r="G114" i="53"/>
  <c r="C114" i="53"/>
  <c r="D114" i="53"/>
  <c r="E114" i="53"/>
  <c r="I11" i="54"/>
  <c r="J54" i="54"/>
  <c r="B4" i="54" s="1"/>
  <c r="C45" i="52" s="1"/>
  <c r="K54" i="54"/>
  <c r="C4" i="54" s="1"/>
  <c r="D45" i="52" s="1"/>
  <c r="J54" i="53"/>
  <c r="C4" i="53" s="1"/>
  <c r="D43" i="52" s="1"/>
  <c r="I54" i="53"/>
  <c r="H11" i="53"/>
  <c r="B106" i="54" l="1"/>
  <c r="B77" i="52"/>
  <c r="B78" i="52" s="1"/>
  <c r="B54" i="52"/>
  <c r="B56" i="52"/>
  <c r="B4" i="53"/>
  <c r="C43" i="52" s="1"/>
  <c r="B43" i="52" s="1"/>
  <c r="B45" i="52"/>
  <c r="B114" i="54"/>
  <c r="B109" i="53"/>
  <c r="B114" i="53"/>
  <c r="B117" i="54"/>
  <c r="H54" i="53"/>
  <c r="I54" i="54"/>
  <c r="B66" i="52" l="1"/>
  <c r="J11" i="5"/>
  <c r="I11" i="5"/>
  <c r="A11" i="4"/>
  <c r="A77" i="4" s="1"/>
  <c r="D11" i="3"/>
  <c r="A11" i="3"/>
  <c r="C11" i="3"/>
  <c r="A77" i="2"/>
  <c r="L11" i="2"/>
  <c r="K11" i="2"/>
  <c r="I11" i="2"/>
  <c r="J11" i="2" s="1"/>
  <c r="H11" i="5" l="1"/>
  <c r="E77" i="4"/>
  <c r="I66" i="2" l="1"/>
  <c r="I67" i="2"/>
  <c r="I68" i="2"/>
  <c r="I69" i="2"/>
  <c r="I70" i="2"/>
  <c r="I71" i="2"/>
  <c r="I72" i="2"/>
  <c r="I73" i="2"/>
  <c r="I14" i="2"/>
  <c r="A80" i="4"/>
  <c r="A78" i="2"/>
  <c r="A59" i="11"/>
  <c r="C155" i="2"/>
  <c r="D155" i="2"/>
  <c r="E155" i="2"/>
  <c r="F155" i="2"/>
  <c r="G155" i="2"/>
  <c r="C147" i="2"/>
  <c r="E147" i="2"/>
  <c r="F147" i="2"/>
  <c r="G147" i="2"/>
  <c r="C148" i="2"/>
  <c r="D148" i="2"/>
  <c r="E148" i="2"/>
  <c r="F148" i="2"/>
  <c r="G148" i="2"/>
  <c r="C149" i="2"/>
  <c r="D149" i="2"/>
  <c r="E149" i="2"/>
  <c r="F149" i="2"/>
  <c r="G149" i="2"/>
  <c r="C150" i="2"/>
  <c r="D150" i="2"/>
  <c r="E150" i="2"/>
  <c r="F150" i="2"/>
  <c r="G150" i="2"/>
  <c r="C151" i="2"/>
  <c r="D151" i="2"/>
  <c r="E151" i="2"/>
  <c r="F151" i="2"/>
  <c r="G151" i="2"/>
  <c r="C145" i="2"/>
  <c r="D145" i="2"/>
  <c r="E145" i="2"/>
  <c r="F145" i="2"/>
  <c r="G145" i="2"/>
  <c r="C152" i="2"/>
  <c r="D152" i="2"/>
  <c r="E152" i="2"/>
  <c r="F152" i="2"/>
  <c r="G152" i="2"/>
  <c r="C153" i="2"/>
  <c r="D153" i="2"/>
  <c r="E153" i="2"/>
  <c r="F153" i="2"/>
  <c r="G153" i="2"/>
  <c r="C154" i="2"/>
  <c r="D154" i="2"/>
  <c r="E154" i="2"/>
  <c r="F154" i="2"/>
  <c r="G154" i="2"/>
  <c r="C157" i="2"/>
  <c r="D157" i="2"/>
  <c r="E157" i="2"/>
  <c r="F157" i="2"/>
  <c r="G157" i="2"/>
  <c r="D14" i="3"/>
  <c r="A14" i="3"/>
  <c r="C117" i="5"/>
  <c r="D117" i="5"/>
  <c r="E117" i="5"/>
  <c r="F117" i="5"/>
  <c r="G117" i="5"/>
  <c r="C159" i="4"/>
  <c r="D159" i="4"/>
  <c r="E159" i="4"/>
  <c r="F159" i="4"/>
  <c r="G159" i="4"/>
  <c r="H14" i="11"/>
  <c r="J14" i="5"/>
  <c r="I14" i="5"/>
  <c r="C65" i="52" s="1"/>
  <c r="C115" i="5"/>
  <c r="D115" i="5"/>
  <c r="E115" i="5"/>
  <c r="F115" i="5"/>
  <c r="G115" i="5"/>
  <c r="C107" i="5"/>
  <c r="D107" i="5"/>
  <c r="E107" i="5"/>
  <c r="F107" i="5"/>
  <c r="G107" i="5"/>
  <c r="E108" i="5"/>
  <c r="F108" i="5"/>
  <c r="G108" i="5"/>
  <c r="C110" i="5"/>
  <c r="D110" i="5"/>
  <c r="E110" i="5"/>
  <c r="F110" i="5"/>
  <c r="G110" i="5"/>
  <c r="C111" i="5"/>
  <c r="D111" i="5"/>
  <c r="E111" i="5"/>
  <c r="F111" i="5"/>
  <c r="G111" i="5"/>
  <c r="C105" i="5"/>
  <c r="D105" i="5"/>
  <c r="E105" i="5"/>
  <c r="F105" i="5"/>
  <c r="G105" i="5"/>
  <c r="C106" i="5"/>
  <c r="D106" i="5"/>
  <c r="E106" i="5"/>
  <c r="F106" i="5"/>
  <c r="G106" i="5"/>
  <c r="C112" i="5"/>
  <c r="D112" i="5"/>
  <c r="E112" i="5"/>
  <c r="F112" i="5"/>
  <c r="G112" i="5"/>
  <c r="C113" i="5"/>
  <c r="D113" i="5"/>
  <c r="F113" i="5"/>
  <c r="G113" i="5"/>
  <c r="C114" i="5"/>
  <c r="D114" i="5"/>
  <c r="E114" i="5"/>
  <c r="F114" i="5"/>
  <c r="G114" i="5"/>
  <c r="C116" i="5"/>
  <c r="D116" i="5"/>
  <c r="E116" i="5"/>
  <c r="F116" i="5"/>
  <c r="G116" i="5"/>
  <c r="C157" i="4"/>
  <c r="D157" i="4"/>
  <c r="E157" i="4"/>
  <c r="F157" i="4"/>
  <c r="G157" i="4"/>
  <c r="C149" i="4"/>
  <c r="D149" i="4"/>
  <c r="E149" i="4"/>
  <c r="F149" i="4"/>
  <c r="G149" i="4"/>
  <c r="C150" i="4"/>
  <c r="D150" i="4"/>
  <c r="E150" i="4"/>
  <c r="F150" i="4"/>
  <c r="G150" i="4"/>
  <c r="C151" i="4"/>
  <c r="D151" i="4"/>
  <c r="E151" i="4"/>
  <c r="F151" i="4"/>
  <c r="G151" i="4"/>
  <c r="C152" i="4"/>
  <c r="D152" i="4"/>
  <c r="E152" i="4"/>
  <c r="F152" i="4"/>
  <c r="G152" i="4"/>
  <c r="C153" i="4"/>
  <c r="D153" i="4"/>
  <c r="E153" i="4"/>
  <c r="F153" i="4"/>
  <c r="G153" i="4"/>
  <c r="C147" i="4"/>
  <c r="D147" i="4"/>
  <c r="E147" i="4"/>
  <c r="F147" i="4"/>
  <c r="G147" i="4"/>
  <c r="E148" i="4"/>
  <c r="F148" i="4"/>
  <c r="G148" i="4"/>
  <c r="C154" i="4"/>
  <c r="D154" i="4"/>
  <c r="E154" i="4"/>
  <c r="F154" i="4"/>
  <c r="G154" i="4"/>
  <c r="C155" i="4"/>
  <c r="D155" i="4"/>
  <c r="E155" i="4"/>
  <c r="F155" i="4"/>
  <c r="G155" i="4"/>
  <c r="C158" i="4"/>
  <c r="D158" i="4"/>
  <c r="E158" i="4"/>
  <c r="F158" i="4"/>
  <c r="G158" i="4"/>
  <c r="L69" i="2"/>
  <c r="L70" i="2"/>
  <c r="E109" i="5"/>
  <c r="D109" i="5"/>
  <c r="C109" i="5"/>
  <c r="G156" i="4"/>
  <c r="F156" i="4"/>
  <c r="L68" i="2"/>
  <c r="L14" i="2"/>
  <c r="I14" i="3" s="1"/>
  <c r="L66" i="2"/>
  <c r="L67" i="2"/>
  <c r="L71" i="2"/>
  <c r="L72" i="2"/>
  <c r="L73" i="2"/>
  <c r="A58" i="5"/>
  <c r="C100" i="3" l="1"/>
  <c r="E101" i="3"/>
  <c r="G101" i="3"/>
  <c r="E100" i="3"/>
  <c r="D99" i="3"/>
  <c r="D28" i="52" s="1"/>
  <c r="G100" i="3"/>
  <c r="E102" i="3"/>
  <c r="E99" i="3"/>
  <c r="F102" i="3"/>
  <c r="F99" i="3"/>
  <c r="G102" i="3"/>
  <c r="C105" i="3"/>
  <c r="C34" i="52" s="1"/>
  <c r="C97" i="3"/>
  <c r="C26" i="52" s="1"/>
  <c r="F101" i="3"/>
  <c r="G99" i="3"/>
  <c r="D105" i="3"/>
  <c r="D34" i="52" s="1"/>
  <c r="F95" i="3"/>
  <c r="E96" i="3"/>
  <c r="D96" i="3"/>
  <c r="D25" i="52" s="1"/>
  <c r="G98" i="3"/>
  <c r="E97" i="3"/>
  <c r="D100" i="3"/>
  <c r="D29" i="52" s="1"/>
  <c r="F94" i="3"/>
  <c r="C104" i="3"/>
  <c r="C98" i="3"/>
  <c r="D102" i="3"/>
  <c r="D31" i="52" s="1"/>
  <c r="D95" i="3"/>
  <c r="D24" i="52" s="1"/>
  <c r="E95" i="3"/>
  <c r="C99" i="3"/>
  <c r="E98" i="3"/>
  <c r="G103" i="3"/>
  <c r="G105" i="3"/>
  <c r="F103" i="3"/>
  <c r="F100" i="3"/>
  <c r="G94" i="3"/>
  <c r="D98" i="3"/>
  <c r="D27" i="52" s="1"/>
  <c r="C103" i="3"/>
  <c r="C32" i="52" s="1"/>
  <c r="C101" i="3"/>
  <c r="C94" i="3"/>
  <c r="G95" i="3"/>
  <c r="F104" i="3"/>
  <c r="F105" i="3"/>
  <c r="E103" i="3"/>
  <c r="D94" i="3"/>
  <c r="D23" i="52" s="1"/>
  <c r="E94" i="3"/>
  <c r="D101" i="3"/>
  <c r="D30" i="52" s="1"/>
  <c r="D97" i="3"/>
  <c r="D26" i="52" s="1"/>
  <c r="C96" i="3"/>
  <c r="C95" i="3"/>
  <c r="G97" i="3"/>
  <c r="E104" i="3"/>
  <c r="E105" i="3"/>
  <c r="F98" i="3"/>
  <c r="F97" i="3"/>
  <c r="C102" i="3"/>
  <c r="G104" i="3"/>
  <c r="F96" i="3"/>
  <c r="D103" i="3"/>
  <c r="D104" i="3"/>
  <c r="D33" i="52" s="1"/>
  <c r="G96" i="3"/>
  <c r="J67" i="2"/>
  <c r="J66" i="2"/>
  <c r="J70" i="2"/>
  <c r="J69" i="2"/>
  <c r="J72" i="2"/>
  <c r="J71" i="2"/>
  <c r="J68" i="2"/>
  <c r="D147" i="2"/>
  <c r="B147" i="2" s="1"/>
  <c r="J73" i="2"/>
  <c r="H14" i="5"/>
  <c r="J14" i="2"/>
  <c r="D108" i="5"/>
  <c r="D65" i="52"/>
  <c r="C108" i="5"/>
  <c r="F146" i="2"/>
  <c r="E146" i="2"/>
  <c r="C146" i="2"/>
  <c r="G146" i="2"/>
  <c r="D146" i="2"/>
  <c r="D50" i="52"/>
  <c r="B151" i="2"/>
  <c r="B112" i="5"/>
  <c r="B149" i="4"/>
  <c r="D93" i="3"/>
  <c r="D22" i="52" s="1"/>
  <c r="G91" i="3"/>
  <c r="F93" i="3"/>
  <c r="D92" i="3"/>
  <c r="C91" i="3"/>
  <c r="C20" i="52" s="1"/>
  <c r="C88" i="3"/>
  <c r="E86" i="3"/>
  <c r="D85" i="3"/>
  <c r="D14" i="52" s="1"/>
  <c r="D90" i="3"/>
  <c r="D88" i="3"/>
  <c r="D17" i="52" s="1"/>
  <c r="E92" i="3"/>
  <c r="E93" i="3"/>
  <c r="G90" i="3"/>
  <c r="G93" i="3"/>
  <c r="F92" i="3"/>
  <c r="E91" i="3"/>
  <c r="C86" i="3"/>
  <c r="C15" i="52" s="1"/>
  <c r="D84" i="3"/>
  <c r="C92" i="3"/>
  <c r="C84" i="3"/>
  <c r="D89" i="3"/>
  <c r="D18" i="52" s="1"/>
  <c r="G85" i="3"/>
  <c r="G86" i="3"/>
  <c r="G89" i="3"/>
  <c r="G88" i="3"/>
  <c r="F84" i="3"/>
  <c r="D87" i="3"/>
  <c r="D16" i="52" s="1"/>
  <c r="F90" i="3"/>
  <c r="E84" i="3"/>
  <c r="G84" i="3"/>
  <c r="C93" i="3"/>
  <c r="C22" i="52" s="1"/>
  <c r="E87" i="3"/>
  <c r="F85" i="3"/>
  <c r="F88" i="3"/>
  <c r="C85" i="3"/>
  <c r="C14" i="52" s="1"/>
  <c r="D91" i="3"/>
  <c r="D20" i="52" s="1"/>
  <c r="F91" i="3"/>
  <c r="G92" i="3"/>
  <c r="F87" i="3"/>
  <c r="D86" i="3"/>
  <c r="D15" i="52" s="1"/>
  <c r="E88" i="3"/>
  <c r="F86" i="3"/>
  <c r="E85" i="3"/>
  <c r="F89" i="3"/>
  <c r="C90" i="3"/>
  <c r="G87" i="3"/>
  <c r="E90" i="3"/>
  <c r="C89" i="3"/>
  <c r="C18" i="52" s="1"/>
  <c r="C87" i="3"/>
  <c r="E89" i="3"/>
  <c r="B157" i="2"/>
  <c r="B148" i="2"/>
  <c r="B154" i="4"/>
  <c r="B147" i="4"/>
  <c r="B114" i="5"/>
  <c r="B111" i="5"/>
  <c r="B159" i="4"/>
  <c r="B153" i="2"/>
  <c r="B155" i="4"/>
  <c r="B116" i="5"/>
  <c r="B105" i="5"/>
  <c r="B149" i="2"/>
  <c r="B150" i="4"/>
  <c r="B115" i="5"/>
  <c r="B145" i="2"/>
  <c r="B153" i="4"/>
  <c r="B110" i="5"/>
  <c r="B154" i="2"/>
  <c r="B158" i="4"/>
  <c r="B157" i="4"/>
  <c r="B106" i="5"/>
  <c r="B150" i="2"/>
  <c r="B152" i="4"/>
  <c r="B155" i="2"/>
  <c r="B151" i="4"/>
  <c r="B107" i="5"/>
  <c r="B117" i="5"/>
  <c r="B152" i="2"/>
  <c r="D53" i="52"/>
  <c r="C53" i="52"/>
  <c r="E113" i="5"/>
  <c r="B113" i="5" s="1"/>
  <c r="D148" i="4"/>
  <c r="C148" i="4"/>
  <c r="I54" i="5"/>
  <c r="J54" i="5"/>
  <c r="C4" i="5" s="1"/>
  <c r="D42" i="52" s="1"/>
  <c r="E81" i="3"/>
  <c r="D81" i="3"/>
  <c r="D10" i="52" s="1"/>
  <c r="C81" i="3"/>
  <c r="G81" i="3"/>
  <c r="F81" i="3"/>
  <c r="L74" i="2"/>
  <c r="C4" i="2" s="1"/>
  <c r="D39" i="52" s="1"/>
  <c r="K74" i="2"/>
  <c r="B4" i="2" s="1"/>
  <c r="C39" i="52" s="1"/>
  <c r="G156" i="2"/>
  <c r="F156" i="2"/>
  <c r="E156" i="2"/>
  <c r="D156" i="2"/>
  <c r="C156" i="2"/>
  <c r="D156" i="4"/>
  <c r="E156" i="4"/>
  <c r="F109" i="5"/>
  <c r="G109" i="5"/>
  <c r="F140" i="4"/>
  <c r="B4" i="4" s="1"/>
  <c r="G140" i="4"/>
  <c r="C4" i="4" s="1"/>
  <c r="B108" i="5" l="1"/>
  <c r="B105" i="3"/>
  <c r="C25" i="52"/>
  <c r="B25" i="52" s="1"/>
  <c r="B96" i="3"/>
  <c r="C33" i="52"/>
  <c r="B33" i="52" s="1"/>
  <c r="B104" i="3"/>
  <c r="B101" i="3"/>
  <c r="C30" i="52"/>
  <c r="B30" i="52" s="1"/>
  <c r="C31" i="52"/>
  <c r="B31" i="52" s="1"/>
  <c r="B102" i="3"/>
  <c r="C23" i="52"/>
  <c r="B23" i="52" s="1"/>
  <c r="B94" i="3"/>
  <c r="C28" i="52"/>
  <c r="B28" i="52" s="1"/>
  <c r="B99" i="3"/>
  <c r="B97" i="3"/>
  <c r="B26" i="52"/>
  <c r="B34" i="52"/>
  <c r="B103" i="3"/>
  <c r="D32" i="52"/>
  <c r="B32" i="52" s="1"/>
  <c r="C24" i="52"/>
  <c r="B24" i="52" s="1"/>
  <c r="B95" i="3"/>
  <c r="B98" i="3"/>
  <c r="C27" i="52"/>
  <c r="B27" i="52" s="1"/>
  <c r="B100" i="3"/>
  <c r="C29" i="52"/>
  <c r="B29" i="52" s="1"/>
  <c r="D13" i="52"/>
  <c r="B39" i="52"/>
  <c r="B14" i="52"/>
  <c r="B4" i="5"/>
  <c r="C42" i="52" s="1"/>
  <c r="B42" i="52" s="1"/>
  <c r="B18" i="52"/>
  <c r="B50" i="52"/>
  <c r="B15" i="52"/>
  <c r="B53" i="52"/>
  <c r="B22" i="52"/>
  <c r="B20" i="52"/>
  <c r="B146" i="2"/>
  <c r="D21" i="52"/>
  <c r="B88" i="3"/>
  <c r="B87" i="3"/>
  <c r="B84" i="3"/>
  <c r="C17" i="52"/>
  <c r="B17" i="52" s="1"/>
  <c r="B89" i="3"/>
  <c r="B92" i="3"/>
  <c r="B91" i="3"/>
  <c r="B85" i="3"/>
  <c r="B86" i="3"/>
  <c r="B90" i="3"/>
  <c r="C16" i="52"/>
  <c r="B16" i="52" s="1"/>
  <c r="B93" i="3"/>
  <c r="D19" i="52"/>
  <c r="C13" i="52"/>
  <c r="B148" i="4"/>
  <c r="C10" i="52"/>
  <c r="B81" i="3"/>
  <c r="B109" i="5"/>
  <c r="C21" i="52"/>
  <c r="B156" i="2"/>
  <c r="D41" i="52"/>
  <c r="D52" i="52"/>
  <c r="C41" i="52"/>
  <c r="C52" i="52"/>
  <c r="H54" i="5"/>
  <c r="F82" i="3"/>
  <c r="J74" i="2"/>
  <c r="E140" i="4"/>
  <c r="C156" i="4"/>
  <c r="B10" i="52" l="1"/>
  <c r="B13" i="52"/>
  <c r="B52" i="52"/>
  <c r="B41" i="52"/>
  <c r="B65" i="52"/>
  <c r="B21" i="52"/>
  <c r="E82" i="3"/>
  <c r="D51" i="52"/>
  <c r="D57" i="52" s="1"/>
  <c r="G82" i="3"/>
  <c r="C51" i="52"/>
  <c r="C19" i="52"/>
  <c r="B19" i="52" s="1"/>
  <c r="B156" i="4"/>
  <c r="E83" i="3"/>
  <c r="G83" i="3"/>
  <c r="C83" i="3"/>
  <c r="D83" i="3"/>
  <c r="D12" i="52" s="1"/>
  <c r="F83" i="3"/>
  <c r="C57" i="52" l="1"/>
  <c r="B51" i="52"/>
  <c r="B57" i="52" s="1"/>
  <c r="C12" i="52"/>
  <c r="B83" i="3"/>
  <c r="D69" i="52" l="1"/>
  <c r="B12" i="52"/>
  <c r="K54" i="11"/>
  <c r="B69" i="52" l="1"/>
  <c r="C69" i="52"/>
  <c r="H74" i="3" l="1"/>
  <c r="B4" i="3" s="1"/>
  <c r="C40" i="52" s="1"/>
  <c r="C82" i="3"/>
  <c r="C11" i="52" s="1"/>
  <c r="C35" i="52" l="1"/>
  <c r="C46" i="52"/>
  <c r="C5" i="52" s="1"/>
  <c r="I74" i="3"/>
  <c r="C4" i="3" s="1"/>
  <c r="D40" i="52" s="1"/>
  <c r="G14" i="3"/>
  <c r="G74" i="3" s="1"/>
  <c r="D82" i="3"/>
  <c r="B82" i="3" s="1"/>
  <c r="D46" i="52" l="1"/>
  <c r="D5" i="52" s="1"/>
  <c r="B5" i="52" s="1"/>
  <c r="B40" i="52"/>
  <c r="B46" i="52" s="1"/>
  <c r="D11" i="52"/>
  <c r="B11" i="52" l="1"/>
  <c r="B35" i="52" s="1"/>
  <c r="D35" i="52"/>
  <c r="B80" i="52"/>
  <c r="B60" i="52"/>
  <c r="B71" i="52"/>
</calcChain>
</file>

<file path=xl/sharedStrings.xml><?xml version="1.0" encoding="utf-8"?>
<sst xmlns="http://schemas.openxmlformats.org/spreadsheetml/2006/main" count="498" uniqueCount="233">
  <si>
    <t>Instructions</t>
  </si>
  <si>
    <t>Budget Period </t>
  </si>
  <si>
    <t>Funding Start Date (estimated) </t>
  </si>
  <si>
    <t>Deadline to Spend Funds </t>
  </si>
  <si>
    <t>1 </t>
  </si>
  <si>
    <t>9/30/2027 </t>
  </si>
  <si>
    <t>2 </t>
  </si>
  <si>
    <t>11/1/2026 </t>
  </si>
  <si>
    <t>9/30/2028 </t>
  </si>
  <si>
    <t>3 </t>
  </si>
  <si>
    <t>11/1/2027 </t>
  </si>
  <si>
    <t>9/30/2029 </t>
  </si>
  <si>
    <t>4 </t>
  </si>
  <si>
    <t>11/1/2028 </t>
  </si>
  <si>
    <t>9/30/2030 </t>
  </si>
  <si>
    <t>5 </t>
  </si>
  <si>
    <t>11/1/2029 </t>
  </si>
  <si>
    <t>9/30/2031 </t>
  </si>
  <si>
    <t>Completing this Workbook</t>
  </si>
  <si>
    <t>- Complete the following "Subrecipient Info" tab with all requested information for your organization.</t>
  </si>
  <si>
    <r>
      <t xml:space="preserve">- </t>
    </r>
    <r>
      <rPr>
        <b/>
        <sz val="11"/>
        <color theme="1"/>
        <rFont val="Calibri"/>
        <family val="2"/>
        <scheme val="minor"/>
      </rPr>
      <t>Complete the yellow cells</t>
    </r>
    <r>
      <rPr>
        <sz val="11"/>
        <color theme="1"/>
        <rFont val="Calibri"/>
        <family val="2"/>
        <scheme val="minor"/>
      </rPr>
      <t xml:space="preserve"> on the Summary Tables tab to indicate the names of Activities and Primary Subrecipients under which budget line items will be proposed on the Cost Category tabs. This workbook should be completed based on proposed costs for Budget Periods 1 and 2, in alignment with Section 3. Funding of the RFF document.</t>
    </r>
  </si>
  <si>
    <r>
      <t xml:space="preserve">- </t>
    </r>
    <r>
      <rPr>
        <b/>
        <sz val="11"/>
        <color rgb="FF000000"/>
        <rFont val="Calibri"/>
        <family val="2"/>
        <scheme val="minor"/>
      </rPr>
      <t>All blue cells will automatically populate.</t>
    </r>
    <r>
      <rPr>
        <sz val="11"/>
        <color rgb="FF000000"/>
        <rFont val="Calibri"/>
        <family val="2"/>
        <scheme val="minor"/>
      </rPr>
      <t xml:space="preserve"> Drop down menus should be used for Initiative, Is This an Administrative Cost?, Capital Expenditure?, and EMR Replacement? columns on Cost Category tabs to ensure consistency across all tabs and proper tracking of proposed costs.</t>
    </r>
  </si>
  <si>
    <t>- Complete all yellow cells for each proposed budget line item on the Cost Category tabs. A justification must be provided for each proposed line item.</t>
  </si>
  <si>
    <r>
      <t xml:space="preserve">- All proposed costs must be categorized under </t>
    </r>
    <r>
      <rPr>
        <b/>
        <sz val="11"/>
        <color theme="1"/>
        <rFont val="Calibri"/>
        <family val="2"/>
        <scheme val="minor"/>
      </rPr>
      <t>one of the following Cost Categories</t>
    </r>
    <r>
      <rPr>
        <sz val="11"/>
        <color theme="1"/>
        <rFont val="Calibri"/>
        <family val="2"/>
        <scheme val="minor"/>
      </rPr>
      <t>. Sample entries with required information and sample justification can be found on each Cost Category's tab.</t>
    </r>
  </si>
  <si>
    <t>Cost Category</t>
  </si>
  <si>
    <t>Description</t>
  </si>
  <si>
    <t>Required Information</t>
  </si>
  <si>
    <t>Personnel</t>
  </si>
  <si>
    <t>Staff salary costs for personnel employed by the applicant organization.</t>
  </si>
  <si>
    <t>- Title of position, and name of staff member (if available)
- Associated Proposed Initiative
- Annual Salary
- % of Time for this Effort (i.e., % FTE)
- Start and End Date
- Administrative Cost Yes/No
- Position Justification</t>
  </si>
  <si>
    <t>Personnel Fringe</t>
  </si>
  <si>
    <t>Fringe Benefits costs for proposed Personnel.</t>
  </si>
  <si>
    <t>Travel</t>
  </si>
  <si>
    <t>In-State travel costs for proposed Personnel (if any).</t>
  </si>
  <si>
    <t>- Purpose of Travel, location
- # of miles for mileage calculation
- Other travel costs (e.g., Airfare, luggage, hotel)
- Travel Justification
- # of trips per Budget Period</t>
  </si>
  <si>
    <t>Equipment</t>
  </si>
  <si>
    <t>Generally, tangible equipment purchases over $10,000 per unit. See 2 CFR 200 for equipment definition.</t>
  </si>
  <si>
    <t>Supplies</t>
  </si>
  <si>
    <t>Generally, tangible supplies purchases under $10,000 per unit.</t>
  </si>
  <si>
    <t>Contractor</t>
  </si>
  <si>
    <t>Contract costs. This could include, but is not limited to, the following:  
- IT System design, development, and implementation vendor  
- Staff augmentation vendor  
- Communications support vendor</t>
  </si>
  <si>
    <t>Other</t>
  </si>
  <si>
    <t xml:space="preserve">Other costs that do not fit into above categories. This could include, but is not limited to, the following:  
- Office supplies  
- Software license costs  
- Training costs </t>
  </si>
  <si>
    <t>Primary Subrecipient Information</t>
  </si>
  <si>
    <t>Please complete the following yellow fields with the corresponding information for your organization.</t>
  </si>
  <si>
    <t>Legal Name of Subrecipient</t>
  </si>
  <si>
    <t>Vendor Address</t>
  </si>
  <si>
    <t>Contact Name</t>
  </si>
  <si>
    <t>Contact Title</t>
  </si>
  <si>
    <t>Contact Email</t>
  </si>
  <si>
    <t>Contact Phone</t>
  </si>
  <si>
    <t>Additional Contacts</t>
  </si>
  <si>
    <t>AOS Supplier ID</t>
  </si>
  <si>
    <t>Tax ID / EIN</t>
  </si>
  <si>
    <t>IDOA Bidder ID</t>
  </si>
  <si>
    <t>UEI Number</t>
  </si>
  <si>
    <t>Signatory Name</t>
  </si>
  <si>
    <t>Signatory Title</t>
  </si>
  <si>
    <t>Signatory Email</t>
  </si>
  <si>
    <t>Signatory Phone</t>
  </si>
  <si>
    <t>Budget Summary Tables</t>
  </si>
  <si>
    <t>Subrecipient Name:</t>
  </si>
  <si>
    <t>Table 1 - Total Proposed Budget by Budget Period</t>
  </si>
  <si>
    <t>Total</t>
  </si>
  <si>
    <r>
      <t>Budget Period 1</t>
    </r>
    <r>
      <rPr>
        <sz val="11"/>
        <color theme="1"/>
        <rFont val="Calibri"/>
        <family val="2"/>
        <scheme val="minor"/>
      </rPr>
      <t xml:space="preserve"> (9/1/26 - 9/30/27)</t>
    </r>
  </si>
  <si>
    <r>
      <t>Budget Period 2</t>
    </r>
    <r>
      <rPr>
        <sz val="11"/>
        <color theme="1"/>
        <rFont val="Calibri"/>
        <family val="2"/>
        <scheme val="minor"/>
      </rPr>
      <t xml:space="preserve"> (10/1/27 - 9/30/28)</t>
    </r>
  </si>
  <si>
    <t>Total Proposed Budget</t>
  </si>
  <si>
    <t>Table 2 - Budget Breakdown by Initiative</t>
  </si>
  <si>
    <t>Initiative</t>
  </si>
  <si>
    <t>Total Budget</t>
  </si>
  <si>
    <t>Admin</t>
  </si>
  <si>
    <t>[Fill in Initiative name]1</t>
  </si>
  <si>
    <t>[Fill in Initiative name]5</t>
  </si>
  <si>
    <t>[Fill in Initiative name]6</t>
  </si>
  <si>
    <t>[Fill in Initiative name]7</t>
  </si>
  <si>
    <t>[Fill in Initiative name]8</t>
  </si>
  <si>
    <t>[Fill in Initiative name]9</t>
  </si>
  <si>
    <t>[Fill in Initiative name]10</t>
  </si>
  <si>
    <t>[Fill in Initiative name]11</t>
  </si>
  <si>
    <t>[Fill in Initiative name]12</t>
  </si>
  <si>
    <t>Totals</t>
  </si>
  <si>
    <t>Table 3 - Cost Category Breakdown</t>
  </si>
  <si>
    <t>A: Personnel</t>
  </si>
  <si>
    <t>B: Personnel Fringe</t>
  </si>
  <si>
    <t>C: Travel</t>
  </si>
  <si>
    <t>D: Equipment</t>
  </si>
  <si>
    <t>E: Supplies</t>
  </si>
  <si>
    <t>F: Contractors</t>
  </si>
  <si>
    <t>H: Other</t>
  </si>
  <si>
    <t>Table 4 - Administrative Costs Summary</t>
  </si>
  <si>
    <t>Note: This table reflects admin costs categorized under the Admin Initiative as well as other activities' line items that are categorized as Admin.</t>
  </si>
  <si>
    <t>Admin Costs % of Total Proposed Budget</t>
  </si>
  <si>
    <t>Table 5 - Capital Costs Summary</t>
  </si>
  <si>
    <t>Capital Costs % of Total Proposed Budget</t>
  </si>
  <si>
    <t>Table 6 - HITECH Certified EMR Replacement Costs Summary</t>
  </si>
  <si>
    <t>EMR Replacement Costs % of Total Proposed Budget</t>
  </si>
  <si>
    <t>Personnel Budgets by Year</t>
  </si>
  <si>
    <r>
      <t xml:space="preserve">Instructions - </t>
    </r>
    <r>
      <rPr>
        <sz val="11"/>
        <color theme="1"/>
        <rFont val="Calibri"/>
        <family val="2"/>
        <scheme val="minor"/>
      </rPr>
      <t>For each position proposed, fill in all of the yellow fields in the Personnel Details table below, noting annual salary, position start/end dates, etc. In the Justifications table further below, describe each proposed position's role and its scope of responsibility.</t>
    </r>
  </si>
  <si>
    <t>Personnel Details</t>
  </si>
  <si>
    <t>Position Title (and Name)</t>
  </si>
  <si>
    <t># of Staff</t>
  </si>
  <si>
    <t>Annual Salary</t>
  </si>
  <si>
    <t>% of Time</t>
  </si>
  <si>
    <t>Start Date</t>
  </si>
  <si>
    <t>End Date</t>
  </si>
  <si>
    <t>Admin?</t>
  </si>
  <si>
    <t>Months</t>
  </si>
  <si>
    <t>Amount Requested</t>
  </si>
  <si>
    <t>Budget Period 1</t>
  </si>
  <si>
    <t>Budget Period 2</t>
  </si>
  <si>
    <t>Example Position (John Doe)</t>
  </si>
  <si>
    <t>Sample Initiative</t>
  </si>
  <si>
    <t>Yes, Admin</t>
  </si>
  <si>
    <t>Is this an Administrative Cost?</t>
  </si>
  <si>
    <t>Personnel Justifications</t>
  </si>
  <si>
    <t>No, Not Admin</t>
  </si>
  <si>
    <t>Example Justification</t>
  </si>
  <si>
    <t xml:space="preserve">This position will oversee coordination with local groups, ensuring compliance, fiscal integrity, and programmatic effectiveness. Includes monitoring partner organization performance, coordinating evaluation efforts with the steering committee, and serving as the primary liaison with local partners. The ideal candidate will have experience in nonprofit grant management, strong analytical and communication skills, and a commitment to responsible program delivery. This is an Administrative position for [Sample Initiative].					</t>
  </si>
  <si>
    <t>End of Personnel Worksheet.</t>
  </si>
  <si>
    <t>Budgeted Spend Totals by Initiative - Personnel</t>
  </si>
  <si>
    <t>Budget</t>
  </si>
  <si>
    <t>Initiative Name</t>
  </si>
  <si>
    <t>Budget Period 3</t>
  </si>
  <si>
    <t>Budget Period 4</t>
  </si>
  <si>
    <t>Budget Period 5</t>
  </si>
  <si>
    <t>Fringe Budgets by Year</t>
  </si>
  <si>
    <r>
      <t xml:space="preserve">Instructions - </t>
    </r>
    <r>
      <rPr>
        <sz val="11"/>
        <color theme="1"/>
        <rFont val="Calibri"/>
        <family val="2"/>
        <scheme val="minor"/>
      </rPr>
      <t>For each position proposed on the Personnel tab, fill in the yellow fields below, noting the Fringe Benefits calculation used for that position. This could be either 1) a percentage applied to the position's annual salary, or 2) a flat rate per year. One of these two options can be selected from the drop-down menu in Column F.</t>
    </r>
  </si>
  <si>
    <t>Fringe Benefits Details</t>
  </si>
  <si>
    <t>Annual Fringe Benefit Value</t>
  </si>
  <si>
    <r>
      <t>Fringe Benefit Type</t>
    </r>
    <r>
      <rPr>
        <sz val="11"/>
        <color theme="1"/>
        <rFont val="Calibri"/>
        <family val="2"/>
        <scheme val="minor"/>
      </rPr>
      <t xml:space="preserve"> (% or Annual Flat Rate)</t>
    </r>
  </si>
  <si>
    <t>%</t>
  </si>
  <si>
    <r>
      <t>Fringe Benefit Type</t>
    </r>
    <r>
      <rPr>
        <sz val="11"/>
        <color theme="1"/>
        <rFont val="Calibri"/>
        <family val="2"/>
        <scheme val="minor"/>
      </rPr>
      <t xml:space="preserve"> (% or Flat Rate)</t>
    </r>
  </si>
  <si>
    <t>End of Fringe Benefits Worksheet.</t>
  </si>
  <si>
    <t>Annual Flat Rate</t>
  </si>
  <si>
    <t>Budgeted Spend Totals by Initiative - Fringe</t>
  </si>
  <si>
    <t>Budgeted Spending</t>
  </si>
  <si>
    <t>Travel Budgets by Year</t>
  </si>
  <si>
    <r>
      <t xml:space="preserve">Instructions - </t>
    </r>
    <r>
      <rPr>
        <sz val="11"/>
        <color theme="1"/>
        <rFont val="Calibri"/>
        <family val="2"/>
        <scheme val="minor"/>
      </rPr>
      <t>For each proposed position with proposed travel, please fill in the yellow fields in the Travel Inputs table with details of the planned travel, including a justification describing the travel's purpose and connection to proposed activities. For each travel line item in the Inputs table, complete the yellow fields in the Travel Quantity Table with the number of trips for that line item in each year.</t>
    </r>
  </si>
  <si>
    <t>Travel Inputs</t>
  </si>
  <si>
    <t>Position Travelling (from Personnel)</t>
  </si>
  <si>
    <t>Purpose of Travel</t>
  </si>
  <si>
    <t>Location</t>
  </si>
  <si>
    <t>Airfare</t>
  </si>
  <si>
    <t>Luggage Fees</t>
  </si>
  <si>
    <t xml:space="preserve">Hotel </t>
  </si>
  <si>
    <r>
      <t xml:space="preserve">Total Per Diem </t>
    </r>
    <r>
      <rPr>
        <sz val="11"/>
        <color theme="1"/>
        <rFont val="Calibri"/>
        <family val="2"/>
        <scheme val="minor"/>
      </rPr>
      <t>(for Overnight Travel)</t>
    </r>
  </si>
  <si>
    <t>Transportation</t>
  </si>
  <si>
    <t>Justification (One Row Per Each Requested Trip, including staff member(s) dates and explanation of cost calculation for each line item)</t>
  </si>
  <si>
    <t>Oversight visits to local partners</t>
  </si>
  <si>
    <t>Throughout region (counties X, Y, Z)</t>
  </si>
  <si>
    <t>The Example Position will be traveling twice per month to local partners within the region throughout Sample Initiative implementation in Budget Periods 1-2.</t>
  </si>
  <si>
    <t>Total Per Diem</t>
  </si>
  <si>
    <t>Travel Quantity</t>
  </si>
  <si>
    <t># of trips in Budget Period 1?</t>
  </si>
  <si>
    <t># of trips in Budget Period 2?</t>
  </si>
  <si>
    <t>Total Cost</t>
  </si>
  <si>
    <t>End of Travel Worksheet.</t>
  </si>
  <si>
    <t>Budgeted Spend Totals by Initiative - Travel</t>
  </si>
  <si>
    <t>Equipment Budgets by Year</t>
  </si>
  <si>
    <r>
      <rPr>
        <b/>
        <u/>
        <sz val="11"/>
        <color theme="1"/>
        <rFont val="Calibri"/>
        <family val="2"/>
        <scheme val="minor"/>
      </rPr>
      <t>Instructions</t>
    </r>
    <r>
      <rPr>
        <sz val="11"/>
        <color theme="1"/>
        <rFont val="Calibri"/>
        <family val="2"/>
        <scheme val="minor"/>
      </rPr>
      <t xml:space="preserve"> - For each proposed equipment purchase, fill in the yellow fields below, noting the item, the Initiative it is associated with, its unit cost, and the number of purchases by year. Equipment purchases are tangible goods with a unit cost of at least $10,000. Tangible goods with a unit cost under $10,000 should be categorized as Supplies.</t>
    </r>
  </si>
  <si>
    <t>Equipment Details</t>
  </si>
  <si>
    <t>Item</t>
  </si>
  <si>
    <t>Unit Cost</t>
  </si>
  <si>
    <t>Capital Expenditure?</t>
  </si>
  <si>
    <t>Quantity Budget Period 1</t>
  </si>
  <si>
    <t>Quantity Budget Period 2</t>
  </si>
  <si>
    <t>Pediatric hospital bed</t>
  </si>
  <si>
    <t>No</t>
  </si>
  <si>
    <t>Is this a Capital Expenditure?</t>
  </si>
  <si>
    <t>Yes</t>
  </si>
  <si>
    <t>Equipment Justifications</t>
  </si>
  <si>
    <t>Equipment Item</t>
  </si>
  <si>
    <t>Sample Justification</t>
  </si>
  <si>
    <t>Hospital beds outfitted for pediatric patients, to support [Sample Initiative]'s goals to increase bed capacity for pediatric patients and decrease time to bed placement. Each bed is $12,000, and there will be five purchases in Year 1 and ten purchases in Year 2 when the [Sample Initiative] hospital engagement phase is underway.</t>
  </si>
  <si>
    <t>End of Equipment Worksheet.</t>
  </si>
  <si>
    <t>Budgeted Spend Totals by Initiative - Equipment</t>
  </si>
  <si>
    <t>Supplies Budgets by Year</t>
  </si>
  <si>
    <r>
      <rPr>
        <b/>
        <u/>
        <sz val="11"/>
        <color theme="1"/>
        <rFont val="Calibri"/>
        <family val="2"/>
        <scheme val="minor"/>
      </rPr>
      <t>Instructions</t>
    </r>
    <r>
      <rPr>
        <sz val="11"/>
        <color theme="1"/>
        <rFont val="Calibri"/>
        <family val="2"/>
        <scheme val="minor"/>
      </rPr>
      <t xml:space="preserve"> - For each proposed Supplies purchase, fill in the yellow fields below, noting the item, the Initiative it is associated with, its unit cost, and the number of purchases by year.</t>
    </r>
  </si>
  <si>
    <t>Supplies Details</t>
  </si>
  <si>
    <t>Example Laptop Computer</t>
  </si>
  <si>
    <t>Supplies Justifications</t>
  </si>
  <si>
    <t>Justification</t>
  </si>
  <si>
    <t>Laptop computer purchase for the Sample Position described on the Personnel tab. The laptop will only be used for this program. There will be one laptop purchase in Year 1 when the Sample Position starts, and no purchases in Year 2.</t>
  </si>
  <si>
    <t>End of Supplies Worksheet.</t>
  </si>
  <si>
    <t>Budgeted Spend Totals by Initiative - Supplies</t>
  </si>
  <si>
    <t>Contractors</t>
  </si>
  <si>
    <t>Contractor Budgets by Year</t>
  </si>
  <si>
    <r>
      <t xml:space="preserve">Instructions - </t>
    </r>
    <r>
      <rPr>
        <sz val="11"/>
        <color theme="1"/>
        <rFont val="Calibri"/>
        <family val="2"/>
        <scheme val="minor"/>
      </rPr>
      <t>For each proposed Contractor, complete the yellow fields in the Contractor Details table addressing the role of the contractor, the Initiative their work is associated with, whether they are an Administrative contractor, start/end dates, and projected costs by Year. For each proposed Contractor, provide a justification of their role, method of accountability, and projected costs in the Contractor Justifications table further below.</t>
    </r>
  </si>
  <si>
    <t>Contractor Details</t>
  </si>
  <si>
    <t>Contractor Role (and Name if Known)</t>
  </si>
  <si>
    <t>Replacement of a HITECH Certified EMR?</t>
  </si>
  <si>
    <t>Projected Cost
Budget Period 1</t>
  </si>
  <si>
    <t>Projected Cost
Budget Period 2</t>
  </si>
  <si>
    <t>Total Projected Contract Amount</t>
  </si>
  <si>
    <t>IT System Vendor (TBD)</t>
  </si>
  <si>
    <t>Is this the Replacement of a HITECH Certified EMR?</t>
  </si>
  <si>
    <t>Contractor Justifications</t>
  </si>
  <si>
    <t>The contractor will design, implement, and maintain an IT System to support [Sample Initiative]'s data interoperability activities. Alongside the interoperability work conducted by hired Personnel, this contractor will ensure development and availability of critical dashboards and integrations in the new IT system. This contractor will conduct their work from 1/1/2027 to 9/30/2031 and they will report to the contract manager overseeing local partnerships and contracts and measuring progress against the milestones and outcomes described in the Project Narrative. Projected costs are $1.5M in Year 1 for IT system design, development, and implementation, and $50,000 in Year 2 for ongoing system maintenance and operations costs.</t>
  </si>
  <si>
    <t>End of Contractor Worksheet.</t>
  </si>
  <si>
    <t>Budgeted Spend Totals by Initiative - Contractors</t>
  </si>
  <si>
    <t>Other Budgets by Year</t>
  </si>
  <si>
    <r>
      <t xml:space="preserve">Instructions </t>
    </r>
    <r>
      <rPr>
        <sz val="11"/>
        <color theme="1"/>
        <rFont val="Calibri"/>
        <family val="2"/>
        <scheme val="minor"/>
      </rPr>
      <t>- For each proposed Other Cost purchase, fill in the yellow fields below, noting the item, the Initiative it is associated with, its unit cost, and the number of purchases by year.</t>
    </r>
  </si>
  <si>
    <t>Other Costs Details</t>
  </si>
  <si>
    <t>Word Processing Software Licenses</t>
  </si>
  <si>
    <t>Other Costs Justifications</t>
  </si>
  <si>
    <t>Purchase of individual Word Processing Software licenses for organization staff working soleley on this project. There will be five license purchases in each of Years 1 and 2.</t>
  </si>
  <si>
    <t>End of Other Worksheet.</t>
  </si>
  <si>
    <t>Budgeted Spend Totals by Initiative - Other</t>
  </si>
  <si>
    <t>- Refer to Section 3. Funding of the RFF document (https://www.in.gov/grow-rural-health/files/Request-for-Funding-Growing-Rural-Opportunities-for-Well-being-GROW-Regional-Grants-Program.pdf) for details on funding amounts each region is projected to receive.</t>
  </si>
  <si>
    <t>- Refer to Appendix 4. Allowable and Unallowable Use of Funds (https://www.in.gov/grow-rural-health/files/Appendix-4-Allowable-and-Unallowable-Use-of-Funds.docx) for guidance on the types of budget line items that can be proposed, including additional detail on direct, indirect, and administrative costs. Note - proposed costs must not supplant existing State, local, tribal, or private funding.</t>
  </si>
  <si>
    <t># of Miles for Mileage ($0.49/mile)</t>
  </si>
  <si>
    <t>[Fill in Initiative name]13</t>
  </si>
  <si>
    <t>[Fill in Initiative name]14</t>
  </si>
  <si>
    <t>[Fill in Initiative name]15</t>
  </si>
  <si>
    <t>[Fill in Initiative name]16</t>
  </si>
  <si>
    <t>[Fill in Initiative name]17</t>
  </si>
  <si>
    <t>[Fill in Initiative name]18</t>
  </si>
  <si>
    <t>[Fill in Initiative name]19</t>
  </si>
  <si>
    <t>[Fill in Initiative name]20</t>
  </si>
  <si>
    <t>[Fill in Initiative name]21</t>
  </si>
  <si>
    <t>[Fill in Initiative name]22</t>
  </si>
  <si>
    <t>[Fill in Initiative name]23</t>
  </si>
  <si>
    <t>[Fill in Initiative name]24</t>
  </si>
  <si>
    <t>- Item name
- Associated Proposed Initiative
- Unit Cost
- Administrative Cost Yes/No, Capital Expenditure Yes/No
- Quantity for each Year 1-2</t>
  </si>
  <si>
    <t>- Contractor role and name (if available)
- Associated Proposed Initiative
- Administrative Cost Yes/No
- Period of performance (start and end date)
- Administrative Cost Yes/No, Capital Expenditure Yes/No, Replacement of HITECH Certified EMR Yes/No
- Projected cost for each Year 1-2</t>
  </si>
  <si>
    <t>- Item name
- Associated Proposed Initiative
- Unit Cost
- Administrative Cost Yes/No, Capital Expenditure Yes/No, Replacement of HITECH Certified EMR Yes/No
- Quantity for each Year 1-2</t>
  </si>
  <si>
    <t>- Fringe Benefit Value
- Fringe Benefit Type (Flat Rate or %)</t>
  </si>
  <si>
    <t>Updated June 17, 2026</t>
  </si>
  <si>
    <t>Funding and Spending Timelines for Indiana</t>
  </si>
  <si>
    <t xml:space="preserve">Updated Clarification: In the following tabs, the table headings direct you to place anticipated expenses incurred 9/1/26 - 9/30/27 in BP1 and expenses incurred 10/1/27-9/30/28 in BP2. We recognize anticipated expenses 11/1/26 - 9/30/27 can fall within BP1 or BP2 according to the table above; however, to maximize utilization of BP1 dollars the State requests expenses during this overlap period are placed in BP1. Consistent with prior guidance to Coalitions, the goal is for Regions to spend BP1 dollars by 9/30/27 and BP2 dollar spend to begin 10/1/27 with no gap in funding. There has been no fundamental changes to the tables you are requested to complete for each Budget Period. </t>
  </si>
  <si>
    <t>[Fill in Initiative name]4</t>
  </si>
  <si>
    <t>[Fill in Initiative name]2</t>
  </si>
  <si>
    <t>[Fill in Initiative name]3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</si>
</sst>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_([$$-409]* #,##0.00_);_([$$-409]* \(#,##0.00\);_([$$-409]* &quot;-&quot;??_);_(@_)"/>
  </numFmts>
  <fonts count="31"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1"/>
      <color rgb="FF000000"/>
      <name val="Calibri"/>
      <family val="2"/>
      <scheme val="minor"/>
    </font>
    <font>
      <b/>
      <sz val="14"/>
      <color theme="1"/>
      <name val="Calibri"/>
      <family val="2"/>
      <scheme val="minor"/>
    </font>
    <font>
      <sz val="11"/>
      <color rgb="FFFF0000"/>
      <name val="Calibri"/>
      <family val="2"/>
      <scheme val="minor"/>
    </font>
    <font>
      <i/>
      <sz val="11"/>
      <color theme="1"/>
      <name val="Calibri"/>
      <family val="2"/>
      <scheme val="minor"/>
    </font>
    <font>
      <sz val="11"/>
      <color rgb="FF000000"/>
      <name val="Calibri"/>
      <family val="2"/>
      <scheme val="minor"/>
    </font>
    <font>
      <b/>
      <u/>
      <sz val="11"/>
      <color theme="1"/>
      <name val="Calibri"/>
      <family val="2"/>
      <scheme val="minor"/>
    </font>
    <font>
      <u/>
      <sz val="11"/>
      <color theme="1"/>
      <name val="Calibri"/>
      <family val="2"/>
      <scheme val="minor"/>
    </font>
    <font>
      <b/>
      <u/>
      <sz val="14"/>
      <color theme="1"/>
      <name val="Calibri"/>
      <family val="2"/>
      <scheme val="minor"/>
    </font>
    <font>
      <b/>
      <sz val="11"/>
      <color rgb="FF000000"/>
      <name val="Calibri"/>
      <family val="2"/>
      <scheme val="minor"/>
    </font>
    <font>
      <sz val="11"/>
      <color rgb="FF000000"/>
      <name val="Calibri"/>
      <family val="2"/>
    </font>
    <font>
      <sz val="8"/>
      <name val="Calibri"/>
      <family val="2"/>
      <scheme val="minor"/>
    </font>
    <font>
      <sz val="11"/>
      <color theme="0"/>
      <name val="Calibri"/>
      <family val="2"/>
      <scheme val="minor"/>
    </font>
    <font>
      <b/>
      <u/>
      <sz val="18"/>
      <color theme="1"/>
      <name val="Calibri"/>
      <family val="2"/>
      <scheme val="minor"/>
    </font>
    <font>
      <sz val="11"/>
      <name val="Calibri"/>
      <family val="2"/>
      <scheme val="minor"/>
    </font>
    <font>
      <i/>
      <sz val="11"/>
      <color rgb="FF000000"/>
      <name val="Calibri"/>
      <family val="2"/>
      <scheme val="minor"/>
    </font>
    <font>
      <b/>
      <i/>
      <sz val="11"/>
      <color theme="1"/>
      <name val="Calibri"/>
      <family val="2"/>
      <scheme val="minor"/>
    </font>
    <font>
      <b/>
      <i/>
      <sz val="11"/>
      <color rgb="FF000000"/>
      <name val="Calibri"/>
      <family val="2"/>
      <scheme val="minor"/>
    </font>
    <font>
      <b/>
      <sz val="11"/>
      <color theme="0"/>
      <name val="Calibri"/>
      <family val="2"/>
      <scheme val="minor"/>
    </font>
    <font>
      <b/>
      <sz val="12"/>
      <name val="Calibri"/>
      <family val="2"/>
      <scheme val="minor"/>
    </font>
    <font>
      <u/>
      <sz val="11"/>
      <name val="Calibri"/>
      <family val="2"/>
      <scheme val="minor"/>
    </font>
    <font>
      <b/>
      <u/>
      <sz val="18"/>
      <color theme="1"/>
      <name val="Open Sans"/>
      <family val="2"/>
    </font>
    <font>
      <sz val="11"/>
      <color theme="1"/>
      <name val="Open Sans"/>
      <family val="2"/>
    </font>
    <font>
      <b/>
      <sz val="10"/>
      <color rgb="FF181717"/>
      <name val="Open Sans"/>
      <family val="2"/>
    </font>
    <font>
      <sz val="10"/>
      <color rgb="FFFF0000"/>
      <name val="Open Sans"/>
      <family val="2"/>
    </font>
    <font>
      <sz val="10"/>
      <color theme="1"/>
      <name val="Open Sans"/>
      <family val="2"/>
    </font>
    <font>
      <sz val="14"/>
      <color rgb="FFFF0000"/>
      <name val="Calibri"/>
      <family val="2"/>
      <scheme val="minor"/>
    </font>
    <font>
      <sz val="14"/>
      <name val="Calibri"/>
      <family val="2"/>
      <scheme val="minor"/>
    </font>
  </fonts>
  <fills count="14">
    <fill>
      <patternFill patternType="none"/>
    </fill>
    <fill>
      <patternFill patternType="gray125"/>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0" tint="-0.249977111117893"/>
        <bgColor rgb="FF000000"/>
      </patternFill>
    </fill>
    <fill>
      <patternFill patternType="solid">
        <fgColor rgb="FFD9D9D9"/>
        <bgColor indexed="64"/>
      </patternFill>
    </fill>
    <fill>
      <patternFill patternType="solid">
        <fgColor rgb="FFFFF2CC"/>
        <bgColor indexed="64"/>
      </patternFill>
    </fill>
    <fill>
      <patternFill patternType="solid">
        <fgColor theme="0"/>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2">
    <xf numFmtId="0" fontId="0" fillId="0" borderId="0" xfId="0"/>
    <xf numFmtId="164" fontId="0" fillId="0" borderId="0" xfId="0" applyNumberFormat="1"/>
    <xf numFmtId="0" fontId="2" fillId="2" borderId="1" xfId="0" applyFont="1" applyFill="1" applyBorder="1"/>
    <xf numFmtId="0" fontId="2" fillId="0" borderId="0" xfId="0" applyFont="1"/>
    <xf numFmtId="0" fontId="0" fillId="0" borderId="0" xfId="0" applyAlignment="1">
      <alignment wrapText="1"/>
    </xf>
    <xf numFmtId="0" fontId="2" fillId="2" borderId="1" xfId="0" applyFont="1" applyFill="1" applyBorder="1" applyAlignment="1">
      <alignment wrapText="1"/>
    </xf>
    <xf numFmtId="164" fontId="2" fillId="0" borderId="0" xfId="0" applyNumberFormat="1" applyFont="1"/>
    <xf numFmtId="0" fontId="2" fillId="4" borderId="1" xfId="0" applyFont="1" applyFill="1" applyBorder="1" applyAlignment="1">
      <alignment wrapText="1"/>
    </xf>
    <xf numFmtId="0" fontId="5" fillId="0" borderId="0" xfId="0" applyFont="1"/>
    <xf numFmtId="0" fontId="6" fillId="0" borderId="0" xfId="0" applyFont="1"/>
    <xf numFmtId="2" fontId="0" fillId="0" borderId="0" xfId="0" applyNumberFormat="1"/>
    <xf numFmtId="0" fontId="2" fillId="0" borderId="0" xfId="0" applyFont="1" applyAlignment="1">
      <alignment wrapText="1"/>
    </xf>
    <xf numFmtId="0" fontId="10" fillId="0" borderId="0" xfId="0" applyFont="1"/>
    <xf numFmtId="0" fontId="2" fillId="2" borderId="3" xfId="0" applyFont="1" applyFill="1" applyBorder="1"/>
    <xf numFmtId="0" fontId="9" fillId="0" borderId="0" xfId="0" applyFont="1"/>
    <xf numFmtId="0" fontId="11" fillId="0" borderId="0" xfId="0" applyFont="1"/>
    <xf numFmtId="44" fontId="0" fillId="0" borderId="0" xfId="0" applyNumberFormat="1"/>
    <xf numFmtId="164" fontId="0" fillId="5" borderId="1" xfId="0" applyNumberFormat="1" applyFill="1" applyBorder="1"/>
    <xf numFmtId="1" fontId="0" fillId="0" borderId="0" xfId="0" applyNumberFormat="1"/>
    <xf numFmtId="0" fontId="0" fillId="5" borderId="1" xfId="0" applyFill="1" applyBorder="1" applyAlignment="1">
      <alignment wrapText="1"/>
    </xf>
    <xf numFmtId="0" fontId="0" fillId="0" borderId="0" xfId="0" applyAlignment="1">
      <alignment horizontal="center" wrapText="1"/>
    </xf>
    <xf numFmtId="44" fontId="2" fillId="5" borderId="7" xfId="0" applyNumberFormat="1" applyFont="1" applyFill="1" applyBorder="1"/>
    <xf numFmtId="44" fontId="2" fillId="6" borderId="7" xfId="0" applyNumberFormat="1" applyFont="1" applyFill="1" applyBorder="1"/>
    <xf numFmtId="0" fontId="2" fillId="4" borderId="2" xfId="0" applyFont="1" applyFill="1" applyBorder="1" applyAlignment="1">
      <alignment horizontal="center"/>
    </xf>
    <xf numFmtId="0" fontId="2" fillId="4" borderId="1" xfId="0" applyFont="1" applyFill="1" applyBorder="1" applyAlignment="1">
      <alignment horizontal="center" wrapText="1"/>
    </xf>
    <xf numFmtId="0" fontId="0" fillId="0" borderId="0" xfId="0" applyAlignment="1">
      <alignment horizontal="center"/>
    </xf>
    <xf numFmtId="0" fontId="0" fillId="3" borderId="7" xfId="0" applyFill="1" applyBorder="1" applyAlignment="1">
      <alignment horizontal="center"/>
    </xf>
    <xf numFmtId="164" fontId="0" fillId="0" borderId="0" xfId="0" applyNumberFormat="1" applyAlignment="1">
      <alignment horizontal="center"/>
    </xf>
    <xf numFmtId="164" fontId="2" fillId="6" borderId="3" xfId="0" applyNumberFormat="1" applyFont="1" applyFill="1" applyBorder="1"/>
    <xf numFmtId="164" fontId="2" fillId="6" borderId="9" xfId="0" applyNumberFormat="1" applyFont="1" applyFill="1" applyBorder="1"/>
    <xf numFmtId="164" fontId="2" fillId="6" borderId="10" xfId="0" applyNumberFormat="1" applyFont="1" applyFill="1" applyBorder="1"/>
    <xf numFmtId="164" fontId="2" fillId="6" borderId="1" xfId="0" applyNumberFormat="1" applyFont="1" applyFill="1" applyBorder="1"/>
    <xf numFmtId="0" fontId="0" fillId="3" borderId="7" xfId="0" applyFill="1" applyBorder="1" applyAlignment="1">
      <alignment wrapText="1"/>
    </xf>
    <xf numFmtId="1" fontId="0" fillId="5" borderId="1" xfId="0" applyNumberFormat="1" applyFill="1" applyBorder="1" applyAlignment="1">
      <alignment horizontal="center"/>
    </xf>
    <xf numFmtId="44" fontId="12" fillId="6" borderId="1" xfId="0" applyNumberFormat="1" applyFont="1" applyFill="1" applyBorder="1"/>
    <xf numFmtId="44" fontId="2" fillId="0" borderId="0" xfId="0" applyNumberFormat="1" applyFont="1"/>
    <xf numFmtId="0" fontId="2" fillId="2" borderId="1" xfId="0" applyFont="1" applyFill="1" applyBorder="1" applyAlignment="1">
      <alignment horizontal="center"/>
    </xf>
    <xf numFmtId="164" fontId="6" fillId="0" borderId="0" xfId="0" applyNumberFormat="1" applyFont="1"/>
    <xf numFmtId="0" fontId="2" fillId="2" borderId="12" xfId="0" applyFont="1" applyFill="1" applyBorder="1" applyAlignment="1">
      <alignment horizontal="center"/>
    </xf>
    <xf numFmtId="0" fontId="0" fillId="2" borderId="12" xfId="0" applyFill="1" applyBorder="1"/>
    <xf numFmtId="0" fontId="2" fillId="2" borderId="12" xfId="0" applyFont="1" applyFill="1" applyBorder="1" applyAlignment="1">
      <alignment horizontal="center" wrapText="1"/>
    </xf>
    <xf numFmtId="0" fontId="16" fillId="0" borderId="0" xfId="0" applyFont="1"/>
    <xf numFmtId="0" fontId="0" fillId="5" borderId="9" xfId="0" applyFill="1" applyBorder="1" applyAlignment="1">
      <alignment horizontal="left" wrapText="1"/>
    </xf>
    <xf numFmtId="164" fontId="2" fillId="5" borderId="7" xfId="0" applyNumberFormat="1" applyFont="1" applyFill="1" applyBorder="1"/>
    <xf numFmtId="0" fontId="11" fillId="0" borderId="0" xfId="0" applyFont="1" applyAlignment="1">
      <alignment wrapText="1"/>
    </xf>
    <xf numFmtId="0" fontId="17" fillId="0" borderId="0" xfId="0" applyFont="1"/>
    <xf numFmtId="0" fontId="15" fillId="0" borderId="0" xfId="0" applyFont="1"/>
    <xf numFmtId="0" fontId="5" fillId="0" borderId="0" xfId="0" applyFont="1" applyAlignment="1">
      <alignment wrapText="1"/>
    </xf>
    <xf numFmtId="0" fontId="2" fillId="4" borderId="12" xfId="0" applyFont="1" applyFill="1" applyBorder="1" applyAlignment="1">
      <alignment horizontal="center" wrapText="1"/>
    </xf>
    <xf numFmtId="0" fontId="18" fillId="2" borderId="1" xfId="0" applyFont="1" applyFill="1" applyBorder="1" applyAlignment="1">
      <alignment wrapText="1"/>
    </xf>
    <xf numFmtId="0" fontId="7" fillId="2" borderId="1" xfId="0" applyFont="1" applyFill="1" applyBorder="1" applyAlignment="1">
      <alignment wrapText="1"/>
    </xf>
    <xf numFmtId="0" fontId="7" fillId="2" borderId="1" xfId="0" applyFont="1" applyFill="1" applyBorder="1" applyAlignment="1">
      <alignment horizontal="center" wrapText="1"/>
    </xf>
    <xf numFmtId="164" fontId="7" fillId="2" borderId="1" xfId="0" applyNumberFormat="1" applyFont="1" applyFill="1" applyBorder="1" applyAlignment="1">
      <alignment horizontal="center"/>
    </xf>
    <xf numFmtId="9" fontId="7" fillId="2" borderId="1" xfId="0" applyNumberFormat="1" applyFont="1" applyFill="1" applyBorder="1" applyAlignment="1">
      <alignment horizontal="center"/>
    </xf>
    <xf numFmtId="14" fontId="7" fillId="2" borderId="1" xfId="0" applyNumberFormat="1" applyFont="1" applyFill="1" applyBorder="1" applyAlignment="1">
      <alignment horizontal="center"/>
    </xf>
    <xf numFmtId="1" fontId="7" fillId="2" borderId="1" xfId="0" applyNumberFormat="1" applyFont="1" applyFill="1" applyBorder="1" applyAlignment="1">
      <alignment horizontal="center"/>
    </xf>
    <xf numFmtId="164" fontId="19" fillId="2" borderId="3" xfId="0" applyNumberFormat="1" applyFont="1" applyFill="1" applyBorder="1"/>
    <xf numFmtId="164" fontId="7" fillId="2" borderId="1" xfId="0" applyNumberFormat="1" applyFont="1" applyFill="1" applyBorder="1"/>
    <xf numFmtId="0" fontId="4" fillId="10" borderId="1" xfId="0" applyFont="1" applyFill="1" applyBorder="1" applyAlignment="1">
      <alignment horizontal="left" wrapText="1"/>
    </xf>
    <xf numFmtId="0" fontId="7" fillId="2" borderId="9" xfId="0" applyFont="1" applyFill="1" applyBorder="1" applyAlignment="1">
      <alignment horizontal="left" wrapText="1"/>
    </xf>
    <xf numFmtId="0" fontId="2" fillId="4" borderId="3" xfId="0" applyFont="1" applyFill="1" applyBorder="1" applyAlignment="1">
      <alignment horizontal="center" wrapText="1"/>
    </xf>
    <xf numFmtId="0" fontId="2" fillId="4" borderId="5" xfId="0" applyFont="1" applyFill="1" applyBorder="1" applyAlignment="1">
      <alignment horizontal="center" wrapText="1"/>
    </xf>
    <xf numFmtId="0" fontId="7" fillId="2" borderId="7" xfId="0" applyFont="1" applyFill="1" applyBorder="1" applyAlignment="1">
      <alignment wrapText="1"/>
    </xf>
    <xf numFmtId="0" fontId="7" fillId="2" borderId="7" xfId="0" applyFont="1" applyFill="1" applyBorder="1" applyAlignment="1">
      <alignment horizontal="center"/>
    </xf>
    <xf numFmtId="2" fontId="7" fillId="2" borderId="7" xfId="0" applyNumberFormat="1" applyFont="1" applyFill="1" applyBorder="1"/>
    <xf numFmtId="164" fontId="7" fillId="2" borderId="7" xfId="0" applyNumberFormat="1" applyFont="1" applyFill="1" applyBorder="1" applyAlignment="1">
      <alignment horizontal="right"/>
    </xf>
    <xf numFmtId="164" fontId="19" fillId="2" borderId="9" xfId="0" applyNumberFormat="1" applyFont="1" applyFill="1" applyBorder="1"/>
    <xf numFmtId="0" fontId="2" fillId="4" borderId="2" xfId="0" applyFont="1" applyFill="1" applyBorder="1" applyAlignment="1">
      <alignment horizontal="center" wrapText="1"/>
    </xf>
    <xf numFmtId="0" fontId="2" fillId="4" borderId="8" xfId="0" applyFont="1" applyFill="1" applyBorder="1" applyAlignment="1">
      <alignment horizontal="center"/>
    </xf>
    <xf numFmtId="0" fontId="9" fillId="0" borderId="0" xfId="0" applyFont="1" applyAlignment="1">
      <alignment horizontal="left" wrapText="1"/>
    </xf>
    <xf numFmtId="44" fontId="7" fillId="2" borderId="1" xfId="0" applyNumberFormat="1" applyFont="1" applyFill="1" applyBorder="1"/>
    <xf numFmtId="0" fontId="2" fillId="4" borderId="8" xfId="0" applyFont="1" applyFill="1" applyBorder="1" applyAlignment="1">
      <alignment horizontal="center" wrapText="1"/>
    </xf>
    <xf numFmtId="164" fontId="19" fillId="2" borderId="10" xfId="0" applyNumberFormat="1" applyFont="1" applyFill="1" applyBorder="1"/>
    <xf numFmtId="164" fontId="19" fillId="2" borderId="1" xfId="0" applyNumberFormat="1" applyFont="1" applyFill="1" applyBorder="1"/>
    <xf numFmtId="0" fontId="4" fillId="10" borderId="3" xfId="0" applyFont="1" applyFill="1" applyBorder="1" applyAlignment="1">
      <alignment horizontal="center"/>
    </xf>
    <xf numFmtId="0" fontId="7" fillId="2" borderId="1" xfId="0" applyFont="1" applyFill="1" applyBorder="1" applyAlignment="1">
      <alignment horizontal="left" wrapText="1"/>
    </xf>
    <xf numFmtId="0" fontId="0" fillId="5" borderId="1" xfId="0" applyFill="1" applyBorder="1" applyAlignment="1">
      <alignment horizontal="left" wrapText="1"/>
    </xf>
    <xf numFmtId="0" fontId="11" fillId="0" borderId="0" xfId="0" applyFont="1" applyAlignment="1">
      <alignment horizontal="left" wrapText="1"/>
    </xf>
    <xf numFmtId="0" fontId="8" fillId="5" borderId="1" xfId="0" applyFont="1" applyFill="1" applyBorder="1" applyAlignment="1">
      <alignment horizontal="center"/>
    </xf>
    <xf numFmtId="0" fontId="2" fillId="2" borderId="12" xfId="0" applyFont="1" applyFill="1" applyBorder="1"/>
    <xf numFmtId="14" fontId="18" fillId="2" borderId="1" xfId="0" applyNumberFormat="1" applyFont="1" applyFill="1" applyBorder="1" applyAlignment="1">
      <alignment horizontal="center"/>
    </xf>
    <xf numFmtId="0" fontId="18" fillId="2" borderId="1" xfId="0" applyFont="1" applyFill="1" applyBorder="1" applyAlignment="1">
      <alignment horizontal="center"/>
    </xf>
    <xf numFmtId="44" fontId="18" fillId="2" borderId="1" xfId="0" applyNumberFormat="1" applyFont="1" applyFill="1" applyBorder="1" applyAlignment="1">
      <alignment horizontal="center"/>
    </xf>
    <xf numFmtId="44" fontId="20" fillId="2" borderId="1" xfId="0" applyNumberFormat="1" applyFont="1" applyFill="1" applyBorder="1"/>
    <xf numFmtId="44" fontId="2" fillId="4" borderId="1" xfId="0" applyNumberFormat="1" applyFont="1" applyFill="1" applyBorder="1" applyAlignment="1">
      <alignment wrapText="1"/>
    </xf>
    <xf numFmtId="0" fontId="2" fillId="4" borderId="12" xfId="0" applyFont="1" applyFill="1" applyBorder="1" applyAlignment="1">
      <alignment horizontal="center"/>
    </xf>
    <xf numFmtId="0" fontId="7" fillId="2" borderId="3" xfId="0" applyFont="1" applyFill="1" applyBorder="1" applyAlignment="1">
      <alignment wrapText="1"/>
    </xf>
    <xf numFmtId="0" fontId="2" fillId="4" borderId="6" xfId="0" applyFont="1" applyFill="1" applyBorder="1" applyAlignment="1">
      <alignment horizontal="center"/>
    </xf>
    <xf numFmtId="0" fontId="7" fillId="2" borderId="5" xfId="0" applyFont="1" applyFill="1" applyBorder="1" applyAlignment="1">
      <alignment wrapText="1"/>
    </xf>
    <xf numFmtId="0" fontId="7" fillId="2" borderId="12" xfId="0" applyFont="1" applyFill="1" applyBorder="1" applyAlignment="1">
      <alignment wrapText="1"/>
    </xf>
    <xf numFmtId="49" fontId="0" fillId="3" borderId="7" xfId="0" applyNumberFormat="1" applyFill="1" applyBorder="1" applyAlignment="1">
      <alignment horizontal="right" wrapText="1"/>
    </xf>
    <xf numFmtId="0" fontId="2" fillId="4" borderId="6" xfId="0" applyFont="1" applyFill="1" applyBorder="1" applyAlignment="1">
      <alignment horizontal="center" wrapText="1"/>
    </xf>
    <xf numFmtId="0" fontId="2" fillId="4" borderId="8" xfId="0" applyFont="1" applyFill="1" applyBorder="1" applyAlignment="1">
      <alignment wrapText="1"/>
    </xf>
    <xf numFmtId="0" fontId="0" fillId="7" borderId="1" xfId="0" applyFill="1" applyBorder="1" applyAlignment="1">
      <alignment horizontal="left" wrapText="1"/>
    </xf>
    <xf numFmtId="0" fontId="2" fillId="0" borderId="12" xfId="0" applyFont="1" applyBorder="1" applyAlignment="1">
      <alignment wrapText="1"/>
    </xf>
    <xf numFmtId="0" fontId="0" fillId="0" borderId="12" xfId="0" applyBorder="1" applyAlignment="1">
      <alignment wrapText="1"/>
    </xf>
    <xf numFmtId="0" fontId="0" fillId="0" borderId="12" xfId="0" quotePrefix="1" applyBorder="1" applyAlignment="1">
      <alignment wrapText="1"/>
    </xf>
    <xf numFmtId="0" fontId="2" fillId="0" borderId="12" xfId="0" applyFont="1" applyBorder="1"/>
    <xf numFmtId="0" fontId="0" fillId="0" borderId="12" xfId="0" applyBorder="1"/>
    <xf numFmtId="0" fontId="2" fillId="2" borderId="12" xfId="0" applyFont="1" applyFill="1" applyBorder="1" applyAlignment="1">
      <alignment horizontal="right"/>
    </xf>
    <xf numFmtId="44" fontId="0" fillId="7" borderId="12" xfId="0" applyNumberFormat="1" applyFill="1" applyBorder="1"/>
    <xf numFmtId="44" fontId="0" fillId="2" borderId="12" xfId="0" applyNumberFormat="1" applyFill="1" applyBorder="1"/>
    <xf numFmtId="0" fontId="3" fillId="2" borderId="12" xfId="0" applyFont="1" applyFill="1" applyBorder="1" applyAlignment="1">
      <alignment horizontal="center"/>
    </xf>
    <xf numFmtId="0" fontId="3" fillId="2" borderId="12" xfId="0" applyFont="1" applyFill="1" applyBorder="1"/>
    <xf numFmtId="0" fontId="22" fillId="2" borderId="12" xfId="0" applyFont="1" applyFill="1" applyBorder="1"/>
    <xf numFmtId="0" fontId="17" fillId="0" borderId="12" xfId="0" applyFont="1" applyBorder="1" applyAlignment="1">
      <alignment horizontal="center"/>
    </xf>
    <xf numFmtId="14" fontId="0" fillId="0" borderId="12" xfId="0" applyNumberFormat="1" applyBorder="1" applyAlignment="1">
      <alignment horizontal="center"/>
    </xf>
    <xf numFmtId="0" fontId="0" fillId="0" borderId="12" xfId="0" applyBorder="1" applyAlignment="1">
      <alignment horizontal="center"/>
    </xf>
    <xf numFmtId="164" fontId="7" fillId="2" borderId="7" xfId="0" applyNumberFormat="1" applyFont="1" applyFill="1" applyBorder="1"/>
    <xf numFmtId="0" fontId="0" fillId="0" borderId="0" xfId="0" applyAlignment="1">
      <alignment horizontal="left"/>
    </xf>
    <xf numFmtId="14" fontId="7" fillId="2" borderId="7" xfId="0" applyNumberFormat="1" applyFont="1" applyFill="1" applyBorder="1" applyAlignment="1">
      <alignment wrapText="1"/>
    </xf>
    <xf numFmtId="0" fontId="7" fillId="0" borderId="0" xfId="0" applyFont="1" applyAlignment="1">
      <alignment horizontal="left"/>
    </xf>
    <xf numFmtId="2" fontId="7" fillId="2" borderId="1" xfId="0" applyNumberFormat="1" applyFont="1" applyFill="1" applyBorder="1"/>
    <xf numFmtId="44" fontId="0" fillId="5" borderId="7" xfId="0" applyNumberFormat="1" applyFill="1" applyBorder="1"/>
    <xf numFmtId="10" fontId="2" fillId="9" borderId="12" xfId="0" applyNumberFormat="1" applyFont="1" applyFill="1" applyBorder="1"/>
    <xf numFmtId="44" fontId="2" fillId="9" borderId="12" xfId="0" applyNumberFormat="1" applyFont="1" applyFill="1" applyBorder="1"/>
    <xf numFmtId="44" fontId="2" fillId="2" borderId="12" xfId="0" applyNumberFormat="1" applyFont="1" applyFill="1" applyBorder="1"/>
    <xf numFmtId="0" fontId="21" fillId="0" borderId="0" xfId="0" applyFont="1"/>
    <xf numFmtId="0" fontId="23" fillId="0" borderId="0" xfId="0" applyFont="1" applyAlignment="1">
      <alignment horizontal="right"/>
    </xf>
    <xf numFmtId="0" fontId="2" fillId="2" borderId="12" xfId="0" applyFont="1" applyFill="1" applyBorder="1" applyAlignment="1">
      <alignment horizontal="right" wrapText="1"/>
    </xf>
    <xf numFmtId="0" fontId="24" fillId="0" borderId="0" xfId="0" applyFont="1"/>
    <xf numFmtId="0" fontId="25" fillId="0" borderId="0" xfId="0" applyFont="1"/>
    <xf numFmtId="0" fontId="2" fillId="4" borderId="1" xfId="0" applyFont="1" applyFill="1" applyBorder="1" applyAlignment="1">
      <alignment horizontal="center"/>
    </xf>
    <xf numFmtId="0" fontId="26" fillId="11" borderId="12" xfId="0" applyFont="1" applyFill="1" applyBorder="1" applyAlignment="1">
      <alignment wrapText="1"/>
    </xf>
    <xf numFmtId="0" fontId="27" fillId="12" borderId="12" xfId="0" applyFont="1" applyFill="1" applyBorder="1" applyAlignment="1" applyProtection="1">
      <alignment wrapText="1"/>
      <protection locked="0"/>
    </xf>
    <xf numFmtId="0" fontId="28" fillId="12" borderId="12" xfId="0" applyFont="1" applyFill="1" applyBorder="1" applyAlignment="1" applyProtection="1">
      <alignment wrapText="1"/>
      <protection locked="0"/>
    </xf>
    <xf numFmtId="0" fontId="0" fillId="8" borderId="12" xfId="0" applyFill="1" applyBorder="1" applyAlignment="1" applyProtection="1">
      <alignment wrapText="1"/>
      <protection locked="0"/>
    </xf>
    <xf numFmtId="0" fontId="8" fillId="8" borderId="1" xfId="0" applyFont="1" applyFill="1" applyBorder="1" applyAlignment="1" applyProtection="1">
      <alignment wrapText="1"/>
      <protection locked="0"/>
    </xf>
    <xf numFmtId="0" fontId="0" fillId="8" borderId="1" xfId="0" applyFill="1" applyBorder="1" applyAlignment="1" applyProtection="1">
      <alignment wrapText="1"/>
      <protection locked="0"/>
    </xf>
    <xf numFmtId="0" fontId="0" fillId="8" borderId="1" xfId="0" applyFill="1" applyBorder="1" applyAlignment="1" applyProtection="1">
      <alignment horizontal="center" wrapText="1"/>
      <protection locked="0"/>
    </xf>
    <xf numFmtId="164" fontId="0" fillId="8" borderId="1" xfId="0" applyNumberFormat="1" applyFill="1" applyBorder="1" applyAlignment="1" applyProtection="1">
      <alignment horizontal="center" wrapText="1"/>
      <protection locked="0"/>
    </xf>
    <xf numFmtId="9" fontId="0" fillId="8" borderId="1" xfId="0" applyNumberFormat="1" applyFill="1" applyBorder="1" applyAlignment="1" applyProtection="1">
      <alignment horizontal="center" wrapText="1"/>
      <protection locked="0"/>
    </xf>
    <xf numFmtId="14" fontId="0" fillId="8" borderId="1" xfId="0" applyNumberFormat="1" applyFill="1" applyBorder="1" applyAlignment="1" applyProtection="1">
      <alignment horizontal="center" wrapText="1"/>
      <protection locked="0"/>
    </xf>
    <xf numFmtId="0" fontId="1" fillId="8" borderId="1" xfId="0" applyFont="1" applyFill="1" applyBorder="1" applyAlignment="1" applyProtection="1">
      <alignment wrapText="1"/>
      <protection locked="0"/>
    </xf>
    <xf numFmtId="2" fontId="0" fillId="8" borderId="7" xfId="0" applyNumberFormat="1" applyFill="1" applyBorder="1" applyProtection="1">
      <protection locked="0"/>
    </xf>
    <xf numFmtId="2" fontId="0" fillId="8" borderId="1" xfId="0" applyNumberFormat="1" applyFill="1" applyBorder="1" applyAlignment="1" applyProtection="1">
      <alignment wrapText="1"/>
      <protection locked="0"/>
    </xf>
    <xf numFmtId="44" fontId="0" fillId="8" borderId="1" xfId="0" applyNumberFormat="1" applyFill="1" applyBorder="1" applyAlignment="1" applyProtection="1">
      <alignment wrapText="1"/>
      <protection locked="0"/>
    </xf>
    <xf numFmtId="44" fontId="0" fillId="8" borderId="3" xfId="0" applyNumberFormat="1" applyFill="1" applyBorder="1" applyAlignment="1" applyProtection="1">
      <alignment wrapText="1"/>
      <protection locked="0"/>
    </xf>
    <xf numFmtId="0" fontId="0" fillId="8" borderId="7" xfId="0" applyFill="1" applyBorder="1" applyAlignment="1" applyProtection="1">
      <alignment horizontal="center"/>
      <protection locked="0"/>
    </xf>
    <xf numFmtId="0" fontId="0" fillId="8" borderId="1" xfId="0" applyFill="1" applyBorder="1" applyAlignment="1" applyProtection="1">
      <alignment horizontal="center"/>
      <protection locked="0"/>
    </xf>
    <xf numFmtId="1" fontId="0" fillId="8" borderId="1" xfId="0" applyNumberFormat="1" applyFill="1" applyBorder="1" applyAlignment="1" applyProtection="1">
      <alignment horizontal="center" wrapText="1"/>
      <protection locked="0"/>
    </xf>
    <xf numFmtId="44" fontId="0" fillId="8" borderId="1" xfId="0" applyNumberFormat="1" applyFill="1" applyBorder="1" applyAlignment="1" applyProtection="1">
      <alignment horizontal="center" wrapText="1"/>
      <protection locked="0"/>
    </xf>
    <xf numFmtId="14" fontId="8" fillId="8" borderId="1" xfId="0" applyNumberFormat="1" applyFont="1" applyFill="1" applyBorder="1" applyAlignment="1" applyProtection="1">
      <alignment horizontal="center" wrapText="1"/>
      <protection locked="0"/>
    </xf>
    <xf numFmtId="14" fontId="8" fillId="8" borderId="5" xfId="0" applyNumberFormat="1" applyFont="1" applyFill="1" applyBorder="1" applyAlignment="1" applyProtection="1">
      <alignment horizontal="center" wrapText="1"/>
      <protection locked="0"/>
    </xf>
    <xf numFmtId="14" fontId="13" fillId="8" borderId="1" xfId="0" applyNumberFormat="1" applyFont="1" applyFill="1" applyBorder="1" applyAlignment="1" applyProtection="1">
      <alignment horizontal="center" wrapText="1"/>
      <protection locked="0"/>
    </xf>
    <xf numFmtId="14" fontId="13" fillId="8" borderId="5" xfId="0" applyNumberFormat="1" applyFont="1" applyFill="1" applyBorder="1" applyAlignment="1" applyProtection="1">
      <alignment horizontal="center" wrapText="1"/>
      <protection locked="0"/>
    </xf>
    <xf numFmtId="14" fontId="13" fillId="8" borderId="7" xfId="0" applyNumberFormat="1" applyFont="1" applyFill="1" applyBorder="1" applyAlignment="1" applyProtection="1">
      <alignment horizontal="center" wrapText="1"/>
      <protection locked="0"/>
    </xf>
    <xf numFmtId="14" fontId="13" fillId="8" borderId="10" xfId="0" applyNumberFormat="1" applyFont="1" applyFill="1" applyBorder="1" applyAlignment="1" applyProtection="1">
      <alignment horizontal="center" wrapText="1"/>
      <protection locked="0"/>
    </xf>
    <xf numFmtId="0" fontId="0" fillId="8" borderId="3" xfId="0" applyFill="1" applyBorder="1" applyAlignment="1" applyProtection="1">
      <alignment wrapText="1"/>
      <protection locked="0"/>
    </xf>
    <xf numFmtId="6" fontId="8" fillId="8" borderId="1" xfId="0" applyNumberFormat="1" applyFont="1" applyFill="1" applyBorder="1" applyAlignment="1" applyProtection="1">
      <alignment horizontal="center"/>
      <protection locked="0"/>
    </xf>
    <xf numFmtId="44" fontId="8" fillId="8" borderId="1" xfId="0" applyNumberFormat="1" applyFont="1" applyFill="1" applyBorder="1" applyAlignment="1" applyProtection="1">
      <alignment horizontal="center"/>
      <protection locked="0"/>
    </xf>
    <xf numFmtId="44" fontId="8" fillId="8" borderId="7" xfId="0" applyNumberFormat="1" applyFont="1" applyFill="1" applyBorder="1" applyAlignment="1" applyProtection="1">
      <alignment horizontal="center"/>
      <protection locked="0"/>
    </xf>
    <xf numFmtId="0" fontId="8" fillId="8" borderId="12" xfId="0" applyFont="1" applyFill="1" applyBorder="1" applyAlignment="1" applyProtection="1">
      <alignment wrapText="1"/>
      <protection locked="0"/>
    </xf>
    <xf numFmtId="0" fontId="29" fillId="13" borderId="0" xfId="0" applyFont="1" applyFill="1"/>
    <xf numFmtId="0" fontId="30" fillId="8" borderId="0" xfId="0" applyFont="1" applyFill="1"/>
    <xf numFmtId="0" fontId="0" fillId="0" borderId="12" xfId="0" quotePrefix="1" applyBorder="1" applyAlignment="1">
      <alignment horizontal="left" wrapText="1"/>
    </xf>
    <xf numFmtId="0" fontId="8" fillId="0" borderId="12" xfId="0" quotePrefix="1" applyFont="1" applyBorder="1" applyAlignment="1">
      <alignment horizontal="left" wrapText="1"/>
    </xf>
    <xf numFmtId="0" fontId="5" fillId="13" borderId="12" xfId="0" applyFont="1" applyFill="1" applyBorder="1" applyAlignment="1">
      <alignment horizontal="center"/>
    </xf>
    <xf numFmtId="0" fontId="5" fillId="2" borderId="12" xfId="0" applyFont="1" applyFill="1" applyBorder="1" applyAlignment="1">
      <alignment horizontal="left"/>
    </xf>
    <xf numFmtId="0" fontId="7" fillId="0" borderId="14" xfId="0" applyFont="1" applyBorder="1" applyAlignment="1">
      <alignment horizontal="left" wrapText="1"/>
    </xf>
    <xf numFmtId="0" fontId="7" fillId="0" borderId="13" xfId="0" applyFont="1" applyBorder="1" applyAlignment="1">
      <alignment horizontal="left" wrapText="1"/>
    </xf>
    <xf numFmtId="0" fontId="30" fillId="8" borderId="0" xfId="0" applyFont="1" applyFill="1" applyAlignment="1">
      <alignment horizontal="left" vertical="top" wrapText="1"/>
    </xf>
    <xf numFmtId="0" fontId="0" fillId="5" borderId="12" xfId="0" applyFill="1" applyBorder="1" applyAlignment="1">
      <alignment horizontal="left"/>
    </xf>
    <xf numFmtId="0" fontId="0" fillId="8" borderId="3" xfId="0" applyFill="1" applyBorder="1" applyAlignment="1" applyProtection="1">
      <alignment horizontal="left" wrapText="1"/>
      <protection locked="0"/>
    </xf>
    <xf numFmtId="0" fontId="0" fillId="8" borderId="4" xfId="0" applyFill="1" applyBorder="1" applyAlignment="1" applyProtection="1">
      <alignment horizontal="left" wrapText="1"/>
      <protection locked="0"/>
    </xf>
    <xf numFmtId="0" fontId="0" fillId="8" borderId="5" xfId="0" applyFill="1" applyBorder="1" applyAlignment="1" applyProtection="1">
      <alignment horizontal="left" wrapText="1"/>
      <protection locked="0"/>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9" fillId="0" borderId="12" xfId="0" applyFont="1" applyBorder="1" applyAlignment="1">
      <alignment horizontal="left" wrapText="1"/>
    </xf>
    <xf numFmtId="0" fontId="12" fillId="10" borderId="3" xfId="0" applyFont="1" applyFill="1" applyBorder="1" applyAlignment="1">
      <alignment horizontal="left"/>
    </xf>
    <xf numFmtId="0" fontId="12" fillId="10" borderId="4" xfId="0" applyFont="1" applyFill="1" applyBorder="1" applyAlignment="1">
      <alignment horizontal="left"/>
    </xf>
    <xf numFmtId="0" fontId="12" fillId="10" borderId="5" xfId="0" applyFont="1" applyFill="1" applyBorder="1" applyAlignment="1">
      <alignment horizontal="left"/>
    </xf>
    <xf numFmtId="0" fontId="7" fillId="2" borderId="3" xfId="0" applyFont="1" applyFill="1" applyBorder="1" applyAlignment="1">
      <alignment horizontal="left" wrapText="1"/>
    </xf>
    <xf numFmtId="0" fontId="7" fillId="2" borderId="4" xfId="0" applyFont="1" applyFill="1" applyBorder="1" applyAlignment="1">
      <alignment horizontal="left" wrapText="1"/>
    </xf>
    <xf numFmtId="0" fontId="7" fillId="2" borderId="5" xfId="0" applyFont="1" applyFill="1" applyBorder="1" applyAlignment="1">
      <alignment horizontal="left" wrapText="1"/>
    </xf>
    <xf numFmtId="0" fontId="2" fillId="2" borderId="8" xfId="0" applyFont="1" applyFill="1" applyBorder="1" applyAlignment="1">
      <alignment horizontal="center"/>
    </xf>
    <xf numFmtId="0" fontId="2" fillId="2" borderId="11" xfId="0" applyFont="1" applyFill="1" applyBorder="1" applyAlignment="1">
      <alignment horizontal="center"/>
    </xf>
    <xf numFmtId="0" fontId="2" fillId="2" borderId="6" xfId="0" applyFont="1" applyFill="1" applyBorder="1" applyAlignment="1">
      <alignment horizontal="center"/>
    </xf>
    <xf numFmtId="0" fontId="0" fillId="8" borderId="18" xfId="0" applyFill="1" applyBorder="1" applyAlignment="1" applyProtection="1">
      <alignment horizontal="center" wrapText="1"/>
      <protection locked="0"/>
    </xf>
    <xf numFmtId="0" fontId="0" fillId="8" borderId="19" xfId="0" applyFill="1" applyBorder="1" applyAlignment="1" applyProtection="1">
      <alignment horizontal="center" wrapText="1"/>
      <protection locked="0"/>
    </xf>
    <xf numFmtId="0" fontId="0" fillId="8" borderId="20" xfId="0" applyFill="1" applyBorder="1" applyAlignment="1" applyProtection="1">
      <alignment horizontal="center" wrapText="1"/>
      <protection locked="0"/>
    </xf>
    <xf numFmtId="0" fontId="12" fillId="10" borderId="3" xfId="0" applyFont="1" applyFill="1" applyBorder="1" applyAlignment="1">
      <alignment horizontal="center" wrapText="1"/>
    </xf>
    <xf numFmtId="0" fontId="12" fillId="10" borderId="4" xfId="0" applyFont="1" applyFill="1" applyBorder="1" applyAlignment="1">
      <alignment horizontal="center" wrapText="1"/>
    </xf>
    <xf numFmtId="0" fontId="12" fillId="10" borderId="5" xfId="0" applyFont="1" applyFill="1" applyBorder="1" applyAlignment="1">
      <alignment horizontal="center" wrapText="1"/>
    </xf>
    <xf numFmtId="0" fontId="12" fillId="10" borderId="15" xfId="0" applyFont="1" applyFill="1" applyBorder="1" applyAlignment="1">
      <alignment horizontal="center" wrapText="1"/>
    </xf>
    <xf numFmtId="0" fontId="12" fillId="10" borderId="16" xfId="0" applyFont="1" applyFill="1" applyBorder="1" applyAlignment="1">
      <alignment horizontal="center" wrapText="1"/>
    </xf>
    <xf numFmtId="0" fontId="12" fillId="10" borderId="17" xfId="0" applyFont="1" applyFill="1" applyBorder="1" applyAlignment="1">
      <alignment horizontal="center" wrapText="1"/>
    </xf>
    <xf numFmtId="0" fontId="0" fillId="0" borderId="12" xfId="0" applyBorder="1" applyAlignment="1">
      <alignment horizontal="left" wrapText="1"/>
    </xf>
    <xf numFmtId="0" fontId="2" fillId="4" borderId="1" xfId="0" applyFont="1" applyFill="1" applyBorder="1" applyAlignment="1">
      <alignment horizontal="center"/>
    </xf>
    <xf numFmtId="0" fontId="0" fillId="8" borderId="7" xfId="0" applyFill="1" applyBorder="1" applyAlignment="1" applyProtection="1">
      <alignment horizontal="left" wrapText="1"/>
      <protection locked="0"/>
    </xf>
    <xf numFmtId="0" fontId="7" fillId="2" borderId="7" xfId="0" applyFont="1" applyFill="1" applyBorder="1" applyAlignment="1">
      <alignment horizontal="left" wrapText="1"/>
    </xf>
  </cellXfs>
  <cellStyles count="1">
    <cellStyle name="Normal" xfId="0" builtinId="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748C6-2788-440D-A792-627254BF1502}">
  <dimension ref="A1:E33"/>
  <sheetViews>
    <sheetView showGridLines="0" topLeftCell="A3" workbookViewId="0">
      <selection activeCell="A12" sqref="A12:C12"/>
    </sheetView>
  </sheetViews>
  <sheetFormatPr defaultRowHeight="14.5" x14ac:dyDescent="0.35"/>
  <cols>
    <col min="1" max="1" width="27.54296875" customWidth="1"/>
    <col min="2" max="2" width="56.453125" customWidth="1"/>
    <col min="3" max="3" width="50" customWidth="1"/>
  </cols>
  <sheetData>
    <row r="1" spans="1:5" ht="23.5" x14ac:dyDescent="0.55000000000000004">
      <c r="A1" s="41" t="s">
        <v>0</v>
      </c>
    </row>
    <row r="2" spans="1:5" ht="18.5" x14ac:dyDescent="0.45">
      <c r="A2" s="154" t="s">
        <v>227</v>
      </c>
    </row>
    <row r="3" spans="1:5" ht="18.5" x14ac:dyDescent="0.45">
      <c r="A3" s="153"/>
    </row>
    <row r="4" spans="1:5" ht="18.5" x14ac:dyDescent="0.45">
      <c r="A4" s="157" t="s">
        <v>228</v>
      </c>
      <c r="B4" s="157"/>
      <c r="C4" s="157"/>
    </row>
    <row r="5" spans="1:5" ht="15.5" x14ac:dyDescent="0.35">
      <c r="A5" s="104" t="s">
        <v>1</v>
      </c>
      <c r="B5" s="103" t="s">
        <v>2</v>
      </c>
      <c r="C5" s="103" t="s">
        <v>3</v>
      </c>
    </row>
    <row r="6" spans="1:5" x14ac:dyDescent="0.35">
      <c r="A6" s="105" t="s">
        <v>4</v>
      </c>
      <c r="B6" s="106">
        <v>46266</v>
      </c>
      <c r="C6" s="107" t="s">
        <v>5</v>
      </c>
    </row>
    <row r="7" spans="1:5" x14ac:dyDescent="0.35">
      <c r="A7" s="105" t="s">
        <v>6</v>
      </c>
      <c r="B7" s="107" t="s">
        <v>7</v>
      </c>
      <c r="C7" s="107" t="s">
        <v>8</v>
      </c>
    </row>
    <row r="8" spans="1:5" x14ac:dyDescent="0.35">
      <c r="A8" s="107" t="s">
        <v>9</v>
      </c>
      <c r="B8" s="107" t="s">
        <v>10</v>
      </c>
      <c r="C8" s="107" t="s">
        <v>11</v>
      </c>
    </row>
    <row r="9" spans="1:5" x14ac:dyDescent="0.35">
      <c r="A9" s="107" t="s">
        <v>12</v>
      </c>
      <c r="B9" s="107" t="s">
        <v>13</v>
      </c>
      <c r="C9" s="107" t="s">
        <v>14</v>
      </c>
    </row>
    <row r="10" spans="1:5" x14ac:dyDescent="0.35">
      <c r="A10" s="107" t="s">
        <v>15</v>
      </c>
      <c r="B10" s="107" t="s">
        <v>16</v>
      </c>
      <c r="C10" s="107" t="s">
        <v>17</v>
      </c>
    </row>
    <row r="11" spans="1:5" ht="18" customHeight="1" x14ac:dyDescent="0.35">
      <c r="A11" s="159"/>
      <c r="B11" s="160"/>
      <c r="C11" s="160"/>
    </row>
    <row r="12" spans="1:5" ht="117.5" customHeight="1" x14ac:dyDescent="0.35">
      <c r="A12" s="161" t="s">
        <v>229</v>
      </c>
      <c r="B12" s="161"/>
      <c r="C12" s="161"/>
      <c r="E12" s="9"/>
    </row>
    <row r="13" spans="1:5" x14ac:dyDescent="0.35">
      <c r="A13" s="109"/>
    </row>
    <row r="15" spans="1:5" ht="18.5" x14ac:dyDescent="0.45">
      <c r="A15" s="158" t="s">
        <v>18</v>
      </c>
      <c r="B15" s="158"/>
      <c r="C15" s="158"/>
    </row>
    <row r="16" spans="1:5" x14ac:dyDescent="0.35">
      <c r="A16" s="155" t="s">
        <v>19</v>
      </c>
      <c r="B16" s="155"/>
      <c r="C16" s="155"/>
    </row>
    <row r="17" spans="1:4" ht="46.5" customHeight="1" x14ac:dyDescent="0.35">
      <c r="A17" s="155" t="s">
        <v>20</v>
      </c>
      <c r="B17" s="155"/>
      <c r="C17" s="155"/>
    </row>
    <row r="18" spans="1:4" ht="31" customHeight="1" x14ac:dyDescent="0.35">
      <c r="A18" s="156" t="s">
        <v>21</v>
      </c>
      <c r="B18" s="155"/>
      <c r="C18" s="155"/>
    </row>
    <row r="19" spans="1:4" ht="49.5" customHeight="1" x14ac:dyDescent="0.35">
      <c r="A19" s="155" t="s">
        <v>208</v>
      </c>
      <c r="B19" s="155"/>
      <c r="C19" s="155"/>
    </row>
    <row r="20" spans="1:4" ht="63.75" customHeight="1" x14ac:dyDescent="0.35">
      <c r="A20" s="156" t="s">
        <v>209</v>
      </c>
      <c r="B20" s="155"/>
      <c r="C20" s="155"/>
    </row>
    <row r="21" spans="1:4" x14ac:dyDescent="0.35">
      <c r="A21" s="155" t="s">
        <v>22</v>
      </c>
      <c r="B21" s="155"/>
      <c r="C21" s="155"/>
    </row>
    <row r="22" spans="1:4" ht="29.5" customHeight="1" x14ac:dyDescent="0.35">
      <c r="A22" s="155" t="s">
        <v>23</v>
      </c>
      <c r="B22" s="155"/>
      <c r="C22" s="155"/>
    </row>
    <row r="24" spans="1:4" ht="15.5" x14ac:dyDescent="0.35">
      <c r="A24" s="102" t="s">
        <v>24</v>
      </c>
      <c r="B24" s="102" t="s">
        <v>25</v>
      </c>
      <c r="C24" s="102" t="s">
        <v>26</v>
      </c>
    </row>
    <row r="25" spans="1:4" ht="101.5" x14ac:dyDescent="0.35">
      <c r="A25" s="94" t="s">
        <v>27</v>
      </c>
      <c r="B25" s="95" t="s">
        <v>28</v>
      </c>
      <c r="C25" s="96" t="s">
        <v>29</v>
      </c>
    </row>
    <row r="26" spans="1:4" ht="29" x14ac:dyDescent="0.35">
      <c r="A26" s="97" t="s">
        <v>30</v>
      </c>
      <c r="B26" s="95" t="s">
        <v>31</v>
      </c>
      <c r="C26" s="96" t="s">
        <v>226</v>
      </c>
    </row>
    <row r="27" spans="1:4" ht="72.5" x14ac:dyDescent="0.35">
      <c r="A27" s="97" t="s">
        <v>32</v>
      </c>
      <c r="B27" s="98" t="s">
        <v>33</v>
      </c>
      <c r="C27" s="96" t="s">
        <v>34</v>
      </c>
      <c r="D27" s="9"/>
    </row>
    <row r="28" spans="1:4" ht="72.5" x14ac:dyDescent="0.35">
      <c r="A28" s="97" t="s">
        <v>35</v>
      </c>
      <c r="B28" s="95" t="s">
        <v>36</v>
      </c>
      <c r="C28" s="96" t="s">
        <v>223</v>
      </c>
    </row>
    <row r="29" spans="1:4" ht="72.5" x14ac:dyDescent="0.35">
      <c r="A29" s="97" t="s">
        <v>37</v>
      </c>
      <c r="B29" s="95" t="s">
        <v>38</v>
      </c>
      <c r="C29" s="96" t="s">
        <v>223</v>
      </c>
    </row>
    <row r="30" spans="1:4" ht="101.5" x14ac:dyDescent="0.35">
      <c r="A30" s="97" t="s">
        <v>39</v>
      </c>
      <c r="B30" s="95" t="s">
        <v>40</v>
      </c>
      <c r="C30" s="96" t="s">
        <v>224</v>
      </c>
    </row>
    <row r="31" spans="1:4" ht="87" x14ac:dyDescent="0.35">
      <c r="A31" s="97" t="s">
        <v>41</v>
      </c>
      <c r="B31" s="95" t="s">
        <v>42</v>
      </c>
      <c r="C31" s="96" t="s">
        <v>225</v>
      </c>
    </row>
    <row r="33" ht="14.5" customHeight="1" x14ac:dyDescent="0.35"/>
  </sheetData>
  <sheetProtection algorithmName="SHA-512" hashValue="dd/nz+qvA7jkInYT7ueHgbKgyrnYJzL5ogZbTaFa/7KxP7f6DFtArCUkDQI8ri1PrdEMs+2bwibf2y3SoTXMjw==" saltValue="LM7nGCYa0zQoi5uw3UoZsg==" spinCount="100000" sheet="1" objects="1" scenarios="1"/>
  <mergeCells count="11">
    <mergeCell ref="A17:C17"/>
    <mergeCell ref="A18:C18"/>
    <mergeCell ref="A16:C16"/>
    <mergeCell ref="A22:C22"/>
    <mergeCell ref="A4:C4"/>
    <mergeCell ref="A15:C15"/>
    <mergeCell ref="A11:C11"/>
    <mergeCell ref="A21:C21"/>
    <mergeCell ref="A19:C19"/>
    <mergeCell ref="A20:C20"/>
    <mergeCell ref="A12:C12"/>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6FA3F-DD91-48C5-816A-EA4E71237F1D}">
  <dimension ref="A1:O129"/>
  <sheetViews>
    <sheetView showGridLines="0" tabSelected="1" topLeftCell="A2" workbookViewId="0">
      <selection activeCell="L17" sqref="L17"/>
    </sheetView>
  </sheetViews>
  <sheetFormatPr defaultColWidth="17.54296875" defaultRowHeight="14.5" x14ac:dyDescent="0.35"/>
  <cols>
    <col min="1" max="1" width="29" customWidth="1"/>
    <col min="2" max="2" width="25.1796875" customWidth="1"/>
  </cols>
  <sheetData>
    <row r="1" spans="1:15" ht="26" x14ac:dyDescent="0.7">
      <c r="A1" s="120" t="s">
        <v>41</v>
      </c>
      <c r="B1" s="118" t="s">
        <v>61</v>
      </c>
      <c r="C1" s="162">
        <f>'Subrecipient Info'!B5</f>
        <v>0</v>
      </c>
      <c r="D1" s="162"/>
    </row>
    <row r="3" spans="1:15" s="25" customFormat="1" ht="29" x14ac:dyDescent="0.35">
      <c r="B3" s="40" t="s">
        <v>64</v>
      </c>
      <c r="C3" s="40" t="s">
        <v>65</v>
      </c>
    </row>
    <row r="4" spans="1:15" x14ac:dyDescent="0.35">
      <c r="A4" s="2" t="s">
        <v>200</v>
      </c>
      <c r="B4" s="43">
        <f>J54</f>
        <v>0</v>
      </c>
      <c r="C4" s="43">
        <f>K54</f>
        <v>0</v>
      </c>
      <c r="D4" s="25"/>
      <c r="E4" s="25"/>
      <c r="F4" s="25"/>
    </row>
    <row r="7" spans="1:15" ht="28" customHeight="1" x14ac:dyDescent="0.35">
      <c r="A7" s="169" t="s">
        <v>201</v>
      </c>
      <c r="B7" s="169"/>
      <c r="C7" s="169"/>
      <c r="D7" s="169"/>
      <c r="E7" s="169"/>
      <c r="F7" s="169"/>
    </row>
    <row r="8" spans="1:15" ht="7" customHeight="1" x14ac:dyDescent="0.35">
      <c r="A8" s="69"/>
      <c r="B8" s="69"/>
      <c r="C8" s="69"/>
      <c r="D8" s="69"/>
      <c r="E8" s="69"/>
      <c r="F8" s="69"/>
    </row>
    <row r="9" spans="1:15" ht="19" customHeight="1" x14ac:dyDescent="0.45">
      <c r="A9" s="77" t="s">
        <v>202</v>
      </c>
      <c r="B9" s="69"/>
      <c r="C9" s="69"/>
      <c r="D9" s="69"/>
      <c r="E9" s="69"/>
      <c r="F9" s="69"/>
    </row>
    <row r="10" spans="1:15" ht="43.5" x14ac:dyDescent="0.35">
      <c r="A10" s="23" t="s">
        <v>161</v>
      </c>
      <c r="B10" s="23" t="s">
        <v>68</v>
      </c>
      <c r="C10" s="68" t="s">
        <v>162</v>
      </c>
      <c r="D10" s="71" t="s">
        <v>105</v>
      </c>
      <c r="E10" s="71" t="s">
        <v>163</v>
      </c>
      <c r="F10" s="71" t="s">
        <v>190</v>
      </c>
      <c r="G10" s="71" t="s">
        <v>164</v>
      </c>
      <c r="H10" s="71" t="s">
        <v>165</v>
      </c>
      <c r="I10" s="23" t="s">
        <v>155</v>
      </c>
      <c r="J10" s="71" t="s">
        <v>108</v>
      </c>
      <c r="K10" s="48" t="s">
        <v>109</v>
      </c>
    </row>
    <row r="11" spans="1:15" ht="29" x14ac:dyDescent="0.35">
      <c r="A11" s="50" t="s">
        <v>203</v>
      </c>
      <c r="B11" s="50" t="s">
        <v>111</v>
      </c>
      <c r="C11" s="70">
        <v>150</v>
      </c>
      <c r="D11" s="55" t="s">
        <v>115</v>
      </c>
      <c r="E11" s="54" t="s">
        <v>167</v>
      </c>
      <c r="F11" s="54" t="s">
        <v>167</v>
      </c>
      <c r="G11" s="55">
        <v>5</v>
      </c>
      <c r="H11" s="55">
        <v>5</v>
      </c>
      <c r="I11" s="73">
        <f>SUM(J11,K11,M11,N11,O11)</f>
        <v>1500</v>
      </c>
      <c r="J11" s="57">
        <f>$C11*G11</f>
        <v>750</v>
      </c>
      <c r="K11" s="108">
        <f>$C11*H11</f>
        <v>750</v>
      </c>
    </row>
    <row r="13" spans="1:15" s="25" customFormat="1" ht="58" x14ac:dyDescent="0.35">
      <c r="A13" s="23" t="s">
        <v>161</v>
      </c>
      <c r="B13" s="23" t="s">
        <v>68</v>
      </c>
      <c r="C13" s="68" t="s">
        <v>162</v>
      </c>
      <c r="D13" s="71" t="s">
        <v>113</v>
      </c>
      <c r="E13" s="71" t="s">
        <v>168</v>
      </c>
      <c r="F13" s="71" t="s">
        <v>195</v>
      </c>
      <c r="G13" s="71" t="s">
        <v>164</v>
      </c>
      <c r="H13" s="71" t="s">
        <v>165</v>
      </c>
      <c r="I13" s="23" t="s">
        <v>155</v>
      </c>
      <c r="J13" s="48" t="s">
        <v>64</v>
      </c>
      <c r="K13" s="48" t="s">
        <v>65</v>
      </c>
      <c r="M13"/>
      <c r="N13"/>
      <c r="O13"/>
    </row>
    <row r="14" spans="1:15" x14ac:dyDescent="0.35">
      <c r="A14" s="128"/>
      <c r="B14" s="128"/>
      <c r="C14" s="136"/>
      <c r="D14" s="140"/>
      <c r="E14" s="140"/>
      <c r="F14" s="140"/>
      <c r="G14" s="140"/>
      <c r="H14" s="140"/>
      <c r="I14" s="31">
        <f t="shared" ref="I14" si="0">SUM(J14,K14)</f>
        <v>0</v>
      </c>
      <c r="J14" s="17">
        <f t="shared" ref="J14" si="1">$C14*G14</f>
        <v>0</v>
      </c>
      <c r="K14" s="17">
        <f t="shared" ref="K14" si="2">$C14*H14</f>
        <v>0</v>
      </c>
      <c r="L14" t="str">
        <f>IF(B14="","",IF(ISNUMBER(MATCH(Other!B14,'Summary Tables'!$A$9:$A$35,0)),"","UPDATE NAME"))</f>
        <v/>
      </c>
    </row>
    <row r="15" spans="1:15" x14ac:dyDescent="0.35">
      <c r="A15" s="128"/>
      <c r="B15" s="128"/>
      <c r="C15" s="136"/>
      <c r="D15" s="140"/>
      <c r="E15" s="140"/>
      <c r="F15" s="140"/>
      <c r="G15" s="140"/>
      <c r="H15" s="140"/>
      <c r="I15" s="31">
        <f t="shared" ref="I15:I53" si="3">SUM(J15,K15)</f>
        <v>0</v>
      </c>
      <c r="J15" s="17">
        <f t="shared" ref="J15:J53" si="4">$C15*G15</f>
        <v>0</v>
      </c>
      <c r="K15" s="17">
        <f t="shared" ref="K15:K53" si="5">$C15*H15</f>
        <v>0</v>
      </c>
      <c r="L15" t="str">
        <f>IF(B15="","",IF(ISNUMBER(MATCH(Other!B15,'Summary Tables'!$A$9:$A$35,0)),"","UPDATE NAME"))</f>
        <v/>
      </c>
    </row>
    <row r="16" spans="1:15" x14ac:dyDescent="0.35">
      <c r="A16" s="128"/>
      <c r="B16" s="128"/>
      <c r="C16" s="136"/>
      <c r="D16" s="140"/>
      <c r="E16" s="140"/>
      <c r="F16" s="140"/>
      <c r="G16" s="140"/>
      <c r="H16" s="140"/>
      <c r="I16" s="31">
        <f t="shared" si="3"/>
        <v>0</v>
      </c>
      <c r="J16" s="17">
        <f t="shared" si="4"/>
        <v>0</v>
      </c>
      <c r="K16" s="17">
        <f t="shared" si="5"/>
        <v>0</v>
      </c>
      <c r="L16" t="str">
        <f>IF(B16="","",IF(ISNUMBER(MATCH(Other!B16,'Summary Tables'!$A$9:$A$35,0)),"","UPDATE NAME"))</f>
        <v/>
      </c>
    </row>
    <row r="17" spans="1:12" x14ac:dyDescent="0.35">
      <c r="A17" s="128"/>
      <c r="B17" s="128"/>
      <c r="C17" s="136"/>
      <c r="D17" s="140"/>
      <c r="E17" s="140"/>
      <c r="F17" s="140"/>
      <c r="G17" s="140"/>
      <c r="H17" s="140"/>
      <c r="I17" s="31">
        <f t="shared" si="3"/>
        <v>0</v>
      </c>
      <c r="J17" s="17">
        <f t="shared" si="4"/>
        <v>0</v>
      </c>
      <c r="K17" s="17">
        <f t="shared" si="5"/>
        <v>0</v>
      </c>
      <c r="L17" t="str">
        <f>IF(B17="","",IF(ISNUMBER(MATCH(Other!B17,'Summary Tables'!$A$9:$A$35,0)),"","UPDATE NAME"))</f>
        <v/>
      </c>
    </row>
    <row r="18" spans="1:12" x14ac:dyDescent="0.35">
      <c r="A18" s="128"/>
      <c r="B18" s="128"/>
      <c r="C18" s="136"/>
      <c r="D18" s="140"/>
      <c r="E18" s="140"/>
      <c r="F18" s="140"/>
      <c r="G18" s="140"/>
      <c r="H18" s="140"/>
      <c r="I18" s="31">
        <f t="shared" si="3"/>
        <v>0</v>
      </c>
      <c r="J18" s="17">
        <f t="shared" si="4"/>
        <v>0</v>
      </c>
      <c r="K18" s="17">
        <f t="shared" si="5"/>
        <v>0</v>
      </c>
      <c r="L18" t="str">
        <f>IF(B18="","",IF(ISNUMBER(MATCH(Other!B18,'Summary Tables'!$A$9:$A$35,0)),"","UPDATE NAME"))</f>
        <v/>
      </c>
    </row>
    <row r="19" spans="1:12" x14ac:dyDescent="0.35">
      <c r="A19" s="128"/>
      <c r="B19" s="128"/>
      <c r="C19" s="136"/>
      <c r="D19" s="140"/>
      <c r="E19" s="140"/>
      <c r="F19" s="140"/>
      <c r="G19" s="140"/>
      <c r="H19" s="140"/>
      <c r="I19" s="31">
        <f t="shared" si="3"/>
        <v>0</v>
      </c>
      <c r="J19" s="17">
        <f t="shared" si="4"/>
        <v>0</v>
      </c>
      <c r="K19" s="17">
        <f t="shared" si="5"/>
        <v>0</v>
      </c>
      <c r="L19" t="str">
        <f>IF(B19="","",IF(ISNUMBER(MATCH(Other!B19,'Summary Tables'!$A$9:$A$35,0)),"","UPDATE NAME"))</f>
        <v/>
      </c>
    </row>
    <row r="20" spans="1:12" x14ac:dyDescent="0.35">
      <c r="A20" s="128"/>
      <c r="B20" s="128"/>
      <c r="C20" s="136"/>
      <c r="D20" s="140"/>
      <c r="E20" s="140"/>
      <c r="F20" s="140"/>
      <c r="G20" s="140"/>
      <c r="H20" s="140"/>
      <c r="I20" s="31">
        <f t="shared" si="3"/>
        <v>0</v>
      </c>
      <c r="J20" s="17">
        <f t="shared" si="4"/>
        <v>0</v>
      </c>
      <c r="K20" s="17">
        <f t="shared" si="5"/>
        <v>0</v>
      </c>
      <c r="L20" t="str">
        <f>IF(B20="","",IF(ISNUMBER(MATCH(Other!B20,'Summary Tables'!$A$9:$A$35,0)),"","UPDATE NAME"))</f>
        <v/>
      </c>
    </row>
    <row r="21" spans="1:12" x14ac:dyDescent="0.35">
      <c r="A21" s="128"/>
      <c r="B21" s="128"/>
      <c r="C21" s="136"/>
      <c r="D21" s="140"/>
      <c r="E21" s="140"/>
      <c r="F21" s="140"/>
      <c r="G21" s="140"/>
      <c r="H21" s="140"/>
      <c r="I21" s="31">
        <f t="shared" si="3"/>
        <v>0</v>
      </c>
      <c r="J21" s="17">
        <f t="shared" si="4"/>
        <v>0</v>
      </c>
      <c r="K21" s="17">
        <f t="shared" si="5"/>
        <v>0</v>
      </c>
      <c r="L21" t="str">
        <f>IF(B21="","",IF(ISNUMBER(MATCH(Other!B21,'Summary Tables'!$A$9:$A$35,0)),"","UPDATE NAME"))</f>
        <v/>
      </c>
    </row>
    <row r="22" spans="1:12" x14ac:dyDescent="0.35">
      <c r="A22" s="128"/>
      <c r="B22" s="128"/>
      <c r="C22" s="136"/>
      <c r="D22" s="140"/>
      <c r="E22" s="140"/>
      <c r="F22" s="140"/>
      <c r="G22" s="140"/>
      <c r="H22" s="140"/>
      <c r="I22" s="31">
        <f t="shared" si="3"/>
        <v>0</v>
      </c>
      <c r="J22" s="17">
        <f t="shared" si="4"/>
        <v>0</v>
      </c>
      <c r="K22" s="17">
        <f t="shared" si="5"/>
        <v>0</v>
      </c>
      <c r="L22" t="str">
        <f>IF(B22="","",IF(ISNUMBER(MATCH(Other!B22,'Summary Tables'!$A$9:$A$35,0)),"","UPDATE NAME"))</f>
        <v/>
      </c>
    </row>
    <row r="23" spans="1:12" x14ac:dyDescent="0.35">
      <c r="A23" s="128"/>
      <c r="B23" s="128"/>
      <c r="C23" s="136"/>
      <c r="D23" s="140"/>
      <c r="E23" s="140"/>
      <c r="F23" s="140"/>
      <c r="G23" s="140"/>
      <c r="H23" s="140"/>
      <c r="I23" s="31">
        <f t="shared" si="3"/>
        <v>0</v>
      </c>
      <c r="J23" s="17">
        <f t="shared" si="4"/>
        <v>0</v>
      </c>
      <c r="K23" s="17">
        <f t="shared" si="5"/>
        <v>0</v>
      </c>
      <c r="L23" t="str">
        <f>IF(B23="","",IF(ISNUMBER(MATCH(Other!B23,'Summary Tables'!$A$9:$A$35,0)),"","UPDATE NAME"))</f>
        <v/>
      </c>
    </row>
    <row r="24" spans="1:12" x14ac:dyDescent="0.35">
      <c r="A24" s="128"/>
      <c r="B24" s="128"/>
      <c r="C24" s="136"/>
      <c r="D24" s="140"/>
      <c r="E24" s="140"/>
      <c r="F24" s="140"/>
      <c r="G24" s="140"/>
      <c r="H24" s="140"/>
      <c r="I24" s="31">
        <f t="shared" si="3"/>
        <v>0</v>
      </c>
      <c r="J24" s="17">
        <f t="shared" si="4"/>
        <v>0</v>
      </c>
      <c r="K24" s="17">
        <f t="shared" si="5"/>
        <v>0</v>
      </c>
      <c r="L24" t="str">
        <f>IF(B24="","",IF(ISNUMBER(MATCH(Other!B24,'Summary Tables'!$A$9:$A$35,0)),"","UPDATE NAME"))</f>
        <v/>
      </c>
    </row>
    <row r="25" spans="1:12" x14ac:dyDescent="0.35">
      <c r="A25" s="128"/>
      <c r="B25" s="128"/>
      <c r="C25" s="136"/>
      <c r="D25" s="140"/>
      <c r="E25" s="140"/>
      <c r="F25" s="140"/>
      <c r="G25" s="140"/>
      <c r="H25" s="140"/>
      <c r="I25" s="31">
        <f t="shared" si="3"/>
        <v>0</v>
      </c>
      <c r="J25" s="17">
        <f t="shared" si="4"/>
        <v>0</v>
      </c>
      <c r="K25" s="17">
        <f t="shared" si="5"/>
        <v>0</v>
      </c>
      <c r="L25" t="str">
        <f>IF(B25="","",IF(ISNUMBER(MATCH(Other!B25,'Summary Tables'!$A$9:$A$35,0)),"","UPDATE NAME"))</f>
        <v/>
      </c>
    </row>
    <row r="26" spans="1:12" x14ac:dyDescent="0.35">
      <c r="A26" s="128"/>
      <c r="B26" s="128"/>
      <c r="C26" s="136"/>
      <c r="D26" s="140"/>
      <c r="E26" s="140"/>
      <c r="F26" s="140"/>
      <c r="G26" s="140"/>
      <c r="H26" s="140"/>
      <c r="I26" s="31">
        <f t="shared" si="3"/>
        <v>0</v>
      </c>
      <c r="J26" s="17">
        <f t="shared" si="4"/>
        <v>0</v>
      </c>
      <c r="K26" s="17">
        <f t="shared" si="5"/>
        <v>0</v>
      </c>
      <c r="L26" t="str">
        <f>IF(B26="","",IF(ISNUMBER(MATCH(Other!B26,'Summary Tables'!$A$9:$A$35,0)),"","UPDATE NAME"))</f>
        <v/>
      </c>
    </row>
    <row r="27" spans="1:12" x14ac:dyDescent="0.35">
      <c r="A27" s="128"/>
      <c r="B27" s="128"/>
      <c r="C27" s="136"/>
      <c r="D27" s="140"/>
      <c r="E27" s="140"/>
      <c r="F27" s="140"/>
      <c r="G27" s="140"/>
      <c r="H27" s="140"/>
      <c r="I27" s="31">
        <f t="shared" si="3"/>
        <v>0</v>
      </c>
      <c r="J27" s="17">
        <f t="shared" si="4"/>
        <v>0</v>
      </c>
      <c r="K27" s="17">
        <f t="shared" si="5"/>
        <v>0</v>
      </c>
      <c r="L27" t="str">
        <f>IF(B27="","",IF(ISNUMBER(MATCH(Other!B27,'Summary Tables'!$A$9:$A$35,0)),"","UPDATE NAME"))</f>
        <v/>
      </c>
    </row>
    <row r="28" spans="1:12" x14ac:dyDescent="0.35">
      <c r="A28" s="128"/>
      <c r="B28" s="128"/>
      <c r="C28" s="136"/>
      <c r="D28" s="140"/>
      <c r="E28" s="140"/>
      <c r="F28" s="140"/>
      <c r="G28" s="140"/>
      <c r="H28" s="140"/>
      <c r="I28" s="31">
        <f t="shared" si="3"/>
        <v>0</v>
      </c>
      <c r="J28" s="17">
        <f t="shared" si="4"/>
        <v>0</v>
      </c>
      <c r="K28" s="17">
        <f t="shared" si="5"/>
        <v>0</v>
      </c>
      <c r="L28" t="str">
        <f>IF(B28="","",IF(ISNUMBER(MATCH(Other!B28,'Summary Tables'!$A$9:$A$35,0)),"","UPDATE NAME"))</f>
        <v/>
      </c>
    </row>
    <row r="29" spans="1:12" x14ac:dyDescent="0.35">
      <c r="A29" s="128"/>
      <c r="B29" s="128"/>
      <c r="C29" s="136"/>
      <c r="D29" s="140"/>
      <c r="E29" s="140"/>
      <c r="F29" s="140"/>
      <c r="G29" s="140"/>
      <c r="H29" s="140"/>
      <c r="I29" s="31">
        <f t="shared" si="3"/>
        <v>0</v>
      </c>
      <c r="J29" s="17">
        <f t="shared" si="4"/>
        <v>0</v>
      </c>
      <c r="K29" s="17">
        <f t="shared" si="5"/>
        <v>0</v>
      </c>
      <c r="L29" t="str">
        <f>IF(B29="","",IF(ISNUMBER(MATCH(Other!B29,'Summary Tables'!$A$9:$A$35,0)),"","UPDATE NAME"))</f>
        <v/>
      </c>
    </row>
    <row r="30" spans="1:12" x14ac:dyDescent="0.35">
      <c r="A30" s="128"/>
      <c r="B30" s="128"/>
      <c r="C30" s="136"/>
      <c r="D30" s="140"/>
      <c r="E30" s="140"/>
      <c r="F30" s="140"/>
      <c r="G30" s="140"/>
      <c r="H30" s="140"/>
      <c r="I30" s="31">
        <f t="shared" si="3"/>
        <v>0</v>
      </c>
      <c r="J30" s="17">
        <f t="shared" si="4"/>
        <v>0</v>
      </c>
      <c r="K30" s="17">
        <f t="shared" si="5"/>
        <v>0</v>
      </c>
      <c r="L30" t="str">
        <f>IF(B30="","",IF(ISNUMBER(MATCH(Other!B30,'Summary Tables'!$A$9:$A$35,0)),"","UPDATE NAME"))</f>
        <v/>
      </c>
    </row>
    <row r="31" spans="1:12" x14ac:dyDescent="0.35">
      <c r="A31" s="128"/>
      <c r="B31" s="128"/>
      <c r="C31" s="136"/>
      <c r="D31" s="140"/>
      <c r="E31" s="140"/>
      <c r="F31" s="140"/>
      <c r="G31" s="140"/>
      <c r="H31" s="140"/>
      <c r="I31" s="31">
        <f t="shared" si="3"/>
        <v>0</v>
      </c>
      <c r="J31" s="17">
        <f t="shared" si="4"/>
        <v>0</v>
      </c>
      <c r="K31" s="17">
        <f t="shared" si="5"/>
        <v>0</v>
      </c>
      <c r="L31" t="str">
        <f>IF(B31="","",IF(ISNUMBER(MATCH(Other!B31,'Summary Tables'!$A$9:$A$35,0)),"","UPDATE NAME"))</f>
        <v/>
      </c>
    </row>
    <row r="32" spans="1:12" x14ac:dyDescent="0.35">
      <c r="A32" s="128"/>
      <c r="B32" s="128"/>
      <c r="C32" s="136"/>
      <c r="D32" s="140"/>
      <c r="E32" s="140"/>
      <c r="F32" s="140"/>
      <c r="G32" s="140"/>
      <c r="H32" s="140"/>
      <c r="I32" s="31">
        <f t="shared" si="3"/>
        <v>0</v>
      </c>
      <c r="J32" s="17">
        <f t="shared" si="4"/>
        <v>0</v>
      </c>
      <c r="K32" s="17">
        <f t="shared" si="5"/>
        <v>0</v>
      </c>
      <c r="L32" t="str">
        <f>IF(B32="","",IF(ISNUMBER(MATCH(Other!B32,'Summary Tables'!$A$9:$A$35,0)),"","UPDATE NAME"))</f>
        <v/>
      </c>
    </row>
    <row r="33" spans="1:12" x14ac:dyDescent="0.35">
      <c r="A33" s="128"/>
      <c r="B33" s="128"/>
      <c r="C33" s="136"/>
      <c r="D33" s="140"/>
      <c r="E33" s="140"/>
      <c r="F33" s="140"/>
      <c r="G33" s="140"/>
      <c r="H33" s="140"/>
      <c r="I33" s="31">
        <f t="shared" si="3"/>
        <v>0</v>
      </c>
      <c r="J33" s="17">
        <f t="shared" si="4"/>
        <v>0</v>
      </c>
      <c r="K33" s="17">
        <f t="shared" si="5"/>
        <v>0</v>
      </c>
      <c r="L33" t="str">
        <f>IF(B33="","",IF(ISNUMBER(MATCH(Other!B33,'Summary Tables'!$A$9:$A$35,0)),"","UPDATE NAME"))</f>
        <v/>
      </c>
    </row>
    <row r="34" spans="1:12" x14ac:dyDescent="0.35">
      <c r="A34" s="128"/>
      <c r="B34" s="128"/>
      <c r="C34" s="136"/>
      <c r="D34" s="140"/>
      <c r="E34" s="140"/>
      <c r="F34" s="140"/>
      <c r="G34" s="140"/>
      <c r="H34" s="140"/>
      <c r="I34" s="31">
        <f t="shared" si="3"/>
        <v>0</v>
      </c>
      <c r="J34" s="17">
        <f t="shared" si="4"/>
        <v>0</v>
      </c>
      <c r="K34" s="17">
        <f t="shared" si="5"/>
        <v>0</v>
      </c>
      <c r="L34" t="str">
        <f>IF(B34="","",IF(ISNUMBER(MATCH(Other!B34,'Summary Tables'!$A$9:$A$35,0)),"","UPDATE NAME"))</f>
        <v/>
      </c>
    </row>
    <row r="35" spans="1:12" x14ac:dyDescent="0.35">
      <c r="A35" s="128"/>
      <c r="B35" s="128"/>
      <c r="C35" s="136"/>
      <c r="D35" s="140"/>
      <c r="E35" s="140"/>
      <c r="F35" s="140"/>
      <c r="G35" s="140"/>
      <c r="H35" s="140"/>
      <c r="I35" s="31">
        <f t="shared" si="3"/>
        <v>0</v>
      </c>
      <c r="J35" s="17">
        <f t="shared" si="4"/>
        <v>0</v>
      </c>
      <c r="K35" s="17">
        <f t="shared" si="5"/>
        <v>0</v>
      </c>
      <c r="L35" t="str">
        <f>IF(B35="","",IF(ISNUMBER(MATCH(Other!B35,'Summary Tables'!$A$9:$A$35,0)),"","UPDATE NAME"))</f>
        <v/>
      </c>
    </row>
    <row r="36" spans="1:12" x14ac:dyDescent="0.35">
      <c r="A36" s="128"/>
      <c r="B36" s="128"/>
      <c r="C36" s="136"/>
      <c r="D36" s="140"/>
      <c r="E36" s="140"/>
      <c r="F36" s="140"/>
      <c r="G36" s="140"/>
      <c r="H36" s="140"/>
      <c r="I36" s="31">
        <f t="shared" si="3"/>
        <v>0</v>
      </c>
      <c r="J36" s="17">
        <f t="shared" si="4"/>
        <v>0</v>
      </c>
      <c r="K36" s="17">
        <f t="shared" si="5"/>
        <v>0</v>
      </c>
      <c r="L36" t="str">
        <f>IF(B36="","",IF(ISNUMBER(MATCH(Other!B36,'Summary Tables'!$A$9:$A$35,0)),"","UPDATE NAME"))</f>
        <v/>
      </c>
    </row>
    <row r="37" spans="1:12" x14ac:dyDescent="0.35">
      <c r="A37" s="128"/>
      <c r="B37" s="128"/>
      <c r="C37" s="136"/>
      <c r="D37" s="140"/>
      <c r="E37" s="140"/>
      <c r="F37" s="140"/>
      <c r="G37" s="140"/>
      <c r="H37" s="140"/>
      <c r="I37" s="31">
        <f t="shared" si="3"/>
        <v>0</v>
      </c>
      <c r="J37" s="17">
        <f t="shared" si="4"/>
        <v>0</v>
      </c>
      <c r="K37" s="17">
        <f t="shared" si="5"/>
        <v>0</v>
      </c>
      <c r="L37" t="str">
        <f>IF(B37="","",IF(ISNUMBER(MATCH(Other!B37,'Summary Tables'!$A$9:$A$35,0)),"","UPDATE NAME"))</f>
        <v/>
      </c>
    </row>
    <row r="38" spans="1:12" x14ac:dyDescent="0.35">
      <c r="A38" s="128"/>
      <c r="B38" s="128"/>
      <c r="C38" s="136"/>
      <c r="D38" s="140"/>
      <c r="E38" s="140"/>
      <c r="F38" s="140"/>
      <c r="G38" s="140"/>
      <c r="H38" s="140"/>
      <c r="I38" s="31">
        <f t="shared" si="3"/>
        <v>0</v>
      </c>
      <c r="J38" s="17">
        <f t="shared" si="4"/>
        <v>0</v>
      </c>
      <c r="K38" s="17">
        <f t="shared" si="5"/>
        <v>0</v>
      </c>
      <c r="L38" t="str">
        <f>IF(B38="","",IF(ISNUMBER(MATCH(Other!B38,'Summary Tables'!$A$9:$A$35,0)),"","UPDATE NAME"))</f>
        <v/>
      </c>
    </row>
    <row r="39" spans="1:12" x14ac:dyDescent="0.35">
      <c r="A39" s="128"/>
      <c r="B39" s="128"/>
      <c r="C39" s="136"/>
      <c r="D39" s="140"/>
      <c r="E39" s="140"/>
      <c r="F39" s="140"/>
      <c r="G39" s="140"/>
      <c r="H39" s="140"/>
      <c r="I39" s="31">
        <f t="shared" si="3"/>
        <v>0</v>
      </c>
      <c r="J39" s="17">
        <f t="shared" si="4"/>
        <v>0</v>
      </c>
      <c r="K39" s="17">
        <f t="shared" si="5"/>
        <v>0</v>
      </c>
      <c r="L39" t="str">
        <f>IF(B39="","",IF(ISNUMBER(MATCH(Other!B39,'Summary Tables'!$A$9:$A$35,0)),"","UPDATE NAME"))</f>
        <v/>
      </c>
    </row>
    <row r="40" spans="1:12" x14ac:dyDescent="0.35">
      <c r="A40" s="128"/>
      <c r="B40" s="128"/>
      <c r="C40" s="136"/>
      <c r="D40" s="140"/>
      <c r="E40" s="140"/>
      <c r="F40" s="140"/>
      <c r="G40" s="140"/>
      <c r="H40" s="140"/>
      <c r="I40" s="31">
        <f t="shared" si="3"/>
        <v>0</v>
      </c>
      <c r="J40" s="17">
        <f t="shared" si="4"/>
        <v>0</v>
      </c>
      <c r="K40" s="17">
        <f t="shared" si="5"/>
        <v>0</v>
      </c>
      <c r="L40" t="str">
        <f>IF(B40="","",IF(ISNUMBER(MATCH(Other!B40,'Summary Tables'!$A$9:$A$35,0)),"","UPDATE NAME"))</f>
        <v/>
      </c>
    </row>
    <row r="41" spans="1:12" x14ac:dyDescent="0.35">
      <c r="A41" s="128"/>
      <c r="B41" s="128"/>
      <c r="C41" s="136"/>
      <c r="D41" s="140"/>
      <c r="E41" s="140"/>
      <c r="F41" s="140"/>
      <c r="G41" s="140"/>
      <c r="H41" s="140"/>
      <c r="I41" s="31">
        <f t="shared" si="3"/>
        <v>0</v>
      </c>
      <c r="J41" s="17">
        <f t="shared" si="4"/>
        <v>0</v>
      </c>
      <c r="K41" s="17">
        <f t="shared" si="5"/>
        <v>0</v>
      </c>
      <c r="L41" t="str">
        <f>IF(B41="","",IF(ISNUMBER(MATCH(Other!B41,'Summary Tables'!$A$9:$A$35,0)),"","UPDATE NAME"))</f>
        <v/>
      </c>
    </row>
    <row r="42" spans="1:12" x14ac:dyDescent="0.35">
      <c r="A42" s="128"/>
      <c r="B42" s="128"/>
      <c r="C42" s="136"/>
      <c r="D42" s="140"/>
      <c r="E42" s="140"/>
      <c r="F42" s="140"/>
      <c r="G42" s="140"/>
      <c r="H42" s="140"/>
      <c r="I42" s="31">
        <f t="shared" si="3"/>
        <v>0</v>
      </c>
      <c r="J42" s="17">
        <f t="shared" si="4"/>
        <v>0</v>
      </c>
      <c r="K42" s="17">
        <f t="shared" si="5"/>
        <v>0</v>
      </c>
      <c r="L42" t="str">
        <f>IF(B42="","",IF(ISNUMBER(MATCH(Other!B42,'Summary Tables'!$A$9:$A$35,0)),"","UPDATE NAME"))</f>
        <v/>
      </c>
    </row>
    <row r="43" spans="1:12" x14ac:dyDescent="0.35">
      <c r="A43" s="128"/>
      <c r="B43" s="128"/>
      <c r="C43" s="136"/>
      <c r="D43" s="140"/>
      <c r="E43" s="140"/>
      <c r="F43" s="140"/>
      <c r="G43" s="140"/>
      <c r="H43" s="140"/>
      <c r="I43" s="31">
        <f t="shared" si="3"/>
        <v>0</v>
      </c>
      <c r="J43" s="17">
        <f t="shared" si="4"/>
        <v>0</v>
      </c>
      <c r="K43" s="17">
        <f t="shared" si="5"/>
        <v>0</v>
      </c>
      <c r="L43" t="str">
        <f>IF(B43="","",IF(ISNUMBER(MATCH(Other!B43,'Summary Tables'!$A$9:$A$35,0)),"","UPDATE NAME"))</f>
        <v/>
      </c>
    </row>
    <row r="44" spans="1:12" x14ac:dyDescent="0.35">
      <c r="A44" s="128"/>
      <c r="B44" s="128"/>
      <c r="C44" s="136"/>
      <c r="D44" s="140"/>
      <c r="E44" s="140"/>
      <c r="F44" s="140"/>
      <c r="G44" s="140"/>
      <c r="H44" s="140"/>
      <c r="I44" s="31">
        <f t="shared" si="3"/>
        <v>0</v>
      </c>
      <c r="J44" s="17">
        <f t="shared" si="4"/>
        <v>0</v>
      </c>
      <c r="K44" s="17">
        <f t="shared" si="5"/>
        <v>0</v>
      </c>
      <c r="L44" t="str">
        <f>IF(B44="","",IF(ISNUMBER(MATCH(Other!B44,'Summary Tables'!$A$9:$A$35,0)),"","UPDATE NAME"))</f>
        <v/>
      </c>
    </row>
    <row r="45" spans="1:12" x14ac:dyDescent="0.35">
      <c r="A45" s="128"/>
      <c r="B45" s="128"/>
      <c r="C45" s="136"/>
      <c r="D45" s="140"/>
      <c r="E45" s="140"/>
      <c r="F45" s="140"/>
      <c r="G45" s="140"/>
      <c r="H45" s="140"/>
      <c r="I45" s="31">
        <f t="shared" si="3"/>
        <v>0</v>
      </c>
      <c r="J45" s="17">
        <f t="shared" si="4"/>
        <v>0</v>
      </c>
      <c r="K45" s="17">
        <f t="shared" si="5"/>
        <v>0</v>
      </c>
      <c r="L45" t="str">
        <f>IF(B45="","",IF(ISNUMBER(MATCH(Other!B45,'Summary Tables'!$A$9:$A$35,0)),"","UPDATE NAME"))</f>
        <v/>
      </c>
    </row>
    <row r="46" spans="1:12" x14ac:dyDescent="0.35">
      <c r="A46" s="128"/>
      <c r="B46" s="128"/>
      <c r="C46" s="136"/>
      <c r="D46" s="140"/>
      <c r="E46" s="140"/>
      <c r="F46" s="140"/>
      <c r="G46" s="140"/>
      <c r="H46" s="140"/>
      <c r="I46" s="31">
        <f t="shared" si="3"/>
        <v>0</v>
      </c>
      <c r="J46" s="17">
        <f t="shared" si="4"/>
        <v>0</v>
      </c>
      <c r="K46" s="17">
        <f t="shared" si="5"/>
        <v>0</v>
      </c>
      <c r="L46" t="str">
        <f>IF(B46="","",IF(ISNUMBER(MATCH(Other!B46,'Summary Tables'!$A$9:$A$35,0)),"","UPDATE NAME"))</f>
        <v/>
      </c>
    </row>
    <row r="47" spans="1:12" x14ac:dyDescent="0.35">
      <c r="A47" s="128"/>
      <c r="B47" s="128"/>
      <c r="C47" s="136"/>
      <c r="D47" s="140"/>
      <c r="E47" s="140"/>
      <c r="F47" s="140"/>
      <c r="G47" s="141"/>
      <c r="H47" s="141"/>
      <c r="I47" s="31">
        <f t="shared" si="3"/>
        <v>0</v>
      </c>
      <c r="J47" s="17">
        <f t="shared" si="4"/>
        <v>0</v>
      </c>
      <c r="K47" s="17">
        <f t="shared" si="5"/>
        <v>0</v>
      </c>
      <c r="L47" t="str">
        <f>IF(B47="","",IF(ISNUMBER(MATCH(Other!B47,'Summary Tables'!$A$9:$A$35,0)),"","UPDATE NAME"))</f>
        <v/>
      </c>
    </row>
    <row r="48" spans="1:12" x14ac:dyDescent="0.35">
      <c r="A48" s="128"/>
      <c r="B48" s="128"/>
      <c r="C48" s="136"/>
      <c r="D48" s="140"/>
      <c r="E48" s="140"/>
      <c r="F48" s="140"/>
      <c r="G48" s="141"/>
      <c r="H48" s="141"/>
      <c r="I48" s="31">
        <f t="shared" si="3"/>
        <v>0</v>
      </c>
      <c r="J48" s="17">
        <f t="shared" si="4"/>
        <v>0</v>
      </c>
      <c r="K48" s="17">
        <f t="shared" si="5"/>
        <v>0</v>
      </c>
      <c r="L48" t="str">
        <f>IF(B48="","",IF(ISNUMBER(MATCH(Other!B48,'Summary Tables'!$A$9:$A$35,0)),"","UPDATE NAME"))</f>
        <v/>
      </c>
    </row>
    <row r="49" spans="1:12" x14ac:dyDescent="0.35">
      <c r="A49" s="128"/>
      <c r="B49" s="128"/>
      <c r="C49" s="136"/>
      <c r="D49" s="140"/>
      <c r="E49" s="140"/>
      <c r="F49" s="140"/>
      <c r="G49" s="141"/>
      <c r="H49" s="141"/>
      <c r="I49" s="31">
        <f t="shared" si="3"/>
        <v>0</v>
      </c>
      <c r="J49" s="17">
        <f t="shared" si="4"/>
        <v>0</v>
      </c>
      <c r="K49" s="17">
        <f t="shared" si="5"/>
        <v>0</v>
      </c>
      <c r="L49" t="str">
        <f>IF(B49="","",IF(ISNUMBER(MATCH(Other!B49,'Summary Tables'!$A$9:$A$35,0)),"","UPDATE NAME"))</f>
        <v/>
      </c>
    </row>
    <row r="50" spans="1:12" x14ac:dyDescent="0.35">
      <c r="A50" s="128"/>
      <c r="B50" s="128"/>
      <c r="C50" s="136"/>
      <c r="D50" s="140"/>
      <c r="E50" s="140"/>
      <c r="F50" s="140"/>
      <c r="G50" s="141"/>
      <c r="H50" s="141"/>
      <c r="I50" s="31">
        <f t="shared" si="3"/>
        <v>0</v>
      </c>
      <c r="J50" s="17">
        <f t="shared" si="4"/>
        <v>0</v>
      </c>
      <c r="K50" s="17">
        <f t="shared" si="5"/>
        <v>0</v>
      </c>
      <c r="L50" t="str">
        <f>IF(B50="","",IF(ISNUMBER(MATCH(Other!B50,'Summary Tables'!$A$9:$A$35,0)),"","UPDATE NAME"))</f>
        <v/>
      </c>
    </row>
    <row r="51" spans="1:12" x14ac:dyDescent="0.35">
      <c r="A51" s="128"/>
      <c r="B51" s="128"/>
      <c r="C51" s="136"/>
      <c r="D51" s="140"/>
      <c r="E51" s="140"/>
      <c r="F51" s="140"/>
      <c r="G51" s="141"/>
      <c r="H51" s="141"/>
      <c r="I51" s="31">
        <f t="shared" si="3"/>
        <v>0</v>
      </c>
      <c r="J51" s="17">
        <f t="shared" si="4"/>
        <v>0</v>
      </c>
      <c r="K51" s="17">
        <f t="shared" si="5"/>
        <v>0</v>
      </c>
      <c r="L51" t="str">
        <f>IF(B51="","",IF(ISNUMBER(MATCH(Other!B51,'Summary Tables'!$A$9:$A$35,0)),"","UPDATE NAME"))</f>
        <v/>
      </c>
    </row>
    <row r="52" spans="1:12" x14ac:dyDescent="0.35">
      <c r="A52" s="128"/>
      <c r="B52" s="128"/>
      <c r="C52" s="136"/>
      <c r="D52" s="140"/>
      <c r="E52" s="140"/>
      <c r="F52" s="140"/>
      <c r="G52" s="141"/>
      <c r="H52" s="141"/>
      <c r="I52" s="31">
        <f t="shared" si="3"/>
        <v>0</v>
      </c>
      <c r="J52" s="17">
        <f t="shared" si="4"/>
        <v>0</v>
      </c>
      <c r="K52" s="17">
        <f t="shared" si="5"/>
        <v>0</v>
      </c>
      <c r="L52" t="str">
        <f>IF(B52="","",IF(ISNUMBER(MATCH(Other!B52,'Summary Tables'!$A$9:$A$35,0)),"","UPDATE NAME"))</f>
        <v/>
      </c>
    </row>
    <row r="53" spans="1:12" x14ac:dyDescent="0.35">
      <c r="A53" s="128"/>
      <c r="B53" s="128"/>
      <c r="C53" s="136"/>
      <c r="D53" s="140"/>
      <c r="E53" s="140"/>
      <c r="F53" s="140"/>
      <c r="G53" s="141"/>
      <c r="H53" s="141"/>
      <c r="I53" s="31">
        <f t="shared" si="3"/>
        <v>0</v>
      </c>
      <c r="J53" s="17">
        <f t="shared" si="4"/>
        <v>0</v>
      </c>
      <c r="K53" s="17">
        <f t="shared" si="5"/>
        <v>0</v>
      </c>
      <c r="L53" t="str">
        <f>IF(B53="","",IF(ISNUMBER(MATCH(Other!B53,'Summary Tables'!$A$9:$A$35,0)),"","UPDATE NAME"))</f>
        <v/>
      </c>
    </row>
    <row r="54" spans="1:12" x14ac:dyDescent="0.35">
      <c r="D54" s="117" t="s">
        <v>112</v>
      </c>
      <c r="E54" s="46" t="s">
        <v>169</v>
      </c>
      <c r="I54" s="1">
        <f>SUM(I14:I53)</f>
        <v>0</v>
      </c>
      <c r="J54" s="1">
        <f>SUM(J14:J53)</f>
        <v>0</v>
      </c>
      <c r="K54" s="1">
        <f>SUM(K14:K53)</f>
        <v>0</v>
      </c>
    </row>
    <row r="55" spans="1:12" ht="18.5" x14ac:dyDescent="0.45">
      <c r="A55" s="77" t="s">
        <v>204</v>
      </c>
      <c r="D55" s="117" t="s">
        <v>115</v>
      </c>
      <c r="E55" s="46" t="s">
        <v>167</v>
      </c>
    </row>
    <row r="56" spans="1:12" x14ac:dyDescent="0.35">
      <c r="A56" s="74" t="s">
        <v>171</v>
      </c>
      <c r="B56" s="189" t="s">
        <v>172</v>
      </c>
      <c r="C56" s="189"/>
      <c r="D56" s="189"/>
      <c r="E56" s="189"/>
      <c r="F56" s="189"/>
      <c r="G56" s="189"/>
    </row>
    <row r="57" spans="1:12" ht="29" x14ac:dyDescent="0.35">
      <c r="A57" s="75" t="str">
        <f>A11</f>
        <v>Word Processing Software Licenses</v>
      </c>
      <c r="B57" s="173" t="s">
        <v>205</v>
      </c>
      <c r="C57" s="174"/>
      <c r="D57" s="174"/>
      <c r="E57" s="174"/>
      <c r="F57" s="174"/>
      <c r="G57" s="175"/>
    </row>
    <row r="58" spans="1:12" x14ac:dyDescent="0.35">
      <c r="A58" s="76">
        <f>A14</f>
        <v>0</v>
      </c>
      <c r="B58" s="163"/>
      <c r="C58" s="164"/>
      <c r="D58" s="164"/>
      <c r="E58" s="164"/>
      <c r="F58" s="164"/>
      <c r="G58" s="165"/>
    </row>
    <row r="59" spans="1:12" x14ac:dyDescent="0.35">
      <c r="A59" s="76">
        <f t="shared" ref="A59:A97" si="6">A15</f>
        <v>0</v>
      </c>
      <c r="B59" s="163"/>
      <c r="C59" s="164"/>
      <c r="D59" s="164"/>
      <c r="E59" s="164"/>
      <c r="F59" s="164"/>
      <c r="G59" s="165"/>
    </row>
    <row r="60" spans="1:12" x14ac:dyDescent="0.35">
      <c r="A60" s="76">
        <f t="shared" si="6"/>
        <v>0</v>
      </c>
      <c r="B60" s="163"/>
      <c r="C60" s="164"/>
      <c r="D60" s="164"/>
      <c r="E60" s="164"/>
      <c r="F60" s="164"/>
      <c r="G60" s="165"/>
    </row>
    <row r="61" spans="1:12" x14ac:dyDescent="0.35">
      <c r="A61" s="76">
        <f t="shared" si="6"/>
        <v>0</v>
      </c>
      <c r="B61" s="163"/>
      <c r="C61" s="164"/>
      <c r="D61" s="164"/>
      <c r="E61" s="164"/>
      <c r="F61" s="164"/>
      <c r="G61" s="165"/>
    </row>
    <row r="62" spans="1:12" x14ac:dyDescent="0.35">
      <c r="A62" s="76">
        <f t="shared" si="6"/>
        <v>0</v>
      </c>
      <c r="B62" s="163"/>
      <c r="C62" s="164"/>
      <c r="D62" s="164"/>
      <c r="E62" s="164"/>
      <c r="F62" s="164"/>
      <c r="G62" s="165"/>
    </row>
    <row r="63" spans="1:12" x14ac:dyDescent="0.35">
      <c r="A63" s="76">
        <f t="shared" si="6"/>
        <v>0</v>
      </c>
      <c r="B63" s="163"/>
      <c r="C63" s="164"/>
      <c r="D63" s="164"/>
      <c r="E63" s="164"/>
      <c r="F63" s="164"/>
      <c r="G63" s="165"/>
    </row>
    <row r="64" spans="1:12" x14ac:dyDescent="0.35">
      <c r="A64" s="76">
        <f t="shared" si="6"/>
        <v>0</v>
      </c>
      <c r="B64" s="163"/>
      <c r="C64" s="164"/>
      <c r="D64" s="164"/>
      <c r="E64" s="164"/>
      <c r="F64" s="164"/>
      <c r="G64" s="165"/>
    </row>
    <row r="65" spans="1:7" x14ac:dyDescent="0.35">
      <c r="A65" s="76">
        <f t="shared" si="6"/>
        <v>0</v>
      </c>
      <c r="B65" s="163"/>
      <c r="C65" s="164"/>
      <c r="D65" s="164"/>
      <c r="E65" s="164"/>
      <c r="F65" s="164"/>
      <c r="G65" s="165"/>
    </row>
    <row r="66" spans="1:7" x14ac:dyDescent="0.35">
      <c r="A66" s="76">
        <f t="shared" si="6"/>
        <v>0</v>
      </c>
      <c r="B66" s="163"/>
      <c r="C66" s="164"/>
      <c r="D66" s="164"/>
      <c r="E66" s="164"/>
      <c r="F66" s="164"/>
      <c r="G66" s="165"/>
    </row>
    <row r="67" spans="1:7" x14ac:dyDescent="0.35">
      <c r="A67" s="76">
        <f t="shared" si="6"/>
        <v>0</v>
      </c>
      <c r="B67" s="163"/>
      <c r="C67" s="164"/>
      <c r="D67" s="164"/>
      <c r="E67" s="164"/>
      <c r="F67" s="164"/>
      <c r="G67" s="165"/>
    </row>
    <row r="68" spans="1:7" x14ac:dyDescent="0.35">
      <c r="A68" s="76">
        <f t="shared" si="6"/>
        <v>0</v>
      </c>
      <c r="B68" s="163"/>
      <c r="C68" s="164"/>
      <c r="D68" s="164"/>
      <c r="E68" s="164"/>
      <c r="F68" s="164"/>
      <c r="G68" s="165"/>
    </row>
    <row r="69" spans="1:7" x14ac:dyDescent="0.35">
      <c r="A69" s="76">
        <f t="shared" si="6"/>
        <v>0</v>
      </c>
      <c r="B69" s="163"/>
      <c r="C69" s="164"/>
      <c r="D69" s="164"/>
      <c r="E69" s="164"/>
      <c r="F69" s="164"/>
      <c r="G69" s="165"/>
    </row>
    <row r="70" spans="1:7" x14ac:dyDescent="0.35">
      <c r="A70" s="76">
        <f t="shared" si="6"/>
        <v>0</v>
      </c>
      <c r="B70" s="163"/>
      <c r="C70" s="164"/>
      <c r="D70" s="164"/>
      <c r="E70" s="164"/>
      <c r="F70" s="164"/>
      <c r="G70" s="165"/>
    </row>
    <row r="71" spans="1:7" x14ac:dyDescent="0.35">
      <c r="A71" s="76">
        <f t="shared" si="6"/>
        <v>0</v>
      </c>
      <c r="B71" s="163"/>
      <c r="C71" s="164"/>
      <c r="D71" s="164"/>
      <c r="E71" s="164"/>
      <c r="F71" s="164"/>
      <c r="G71" s="165"/>
    </row>
    <row r="72" spans="1:7" x14ac:dyDescent="0.35">
      <c r="A72" s="76">
        <f t="shared" si="6"/>
        <v>0</v>
      </c>
      <c r="B72" s="163"/>
      <c r="C72" s="164"/>
      <c r="D72" s="164"/>
      <c r="E72" s="164"/>
      <c r="F72" s="164"/>
      <c r="G72" s="165"/>
    </row>
    <row r="73" spans="1:7" x14ac:dyDescent="0.35">
      <c r="A73" s="76">
        <f t="shared" si="6"/>
        <v>0</v>
      </c>
      <c r="B73" s="163"/>
      <c r="C73" s="164"/>
      <c r="D73" s="164"/>
      <c r="E73" s="164"/>
      <c r="F73" s="164"/>
      <c r="G73" s="165"/>
    </row>
    <row r="74" spans="1:7" x14ac:dyDescent="0.35">
      <c r="A74" s="76">
        <f t="shared" si="6"/>
        <v>0</v>
      </c>
      <c r="B74" s="163"/>
      <c r="C74" s="164"/>
      <c r="D74" s="164"/>
      <c r="E74" s="164"/>
      <c r="F74" s="164"/>
      <c r="G74" s="165"/>
    </row>
    <row r="75" spans="1:7" x14ac:dyDescent="0.35">
      <c r="A75" s="76">
        <f t="shared" si="6"/>
        <v>0</v>
      </c>
      <c r="B75" s="163"/>
      <c r="C75" s="164"/>
      <c r="D75" s="164"/>
      <c r="E75" s="164"/>
      <c r="F75" s="164"/>
      <c r="G75" s="165"/>
    </row>
    <row r="76" spans="1:7" x14ac:dyDescent="0.35">
      <c r="A76" s="76">
        <f t="shared" si="6"/>
        <v>0</v>
      </c>
      <c r="B76" s="163"/>
      <c r="C76" s="164"/>
      <c r="D76" s="164"/>
      <c r="E76" s="164"/>
      <c r="F76" s="164"/>
      <c r="G76" s="165"/>
    </row>
    <row r="77" spans="1:7" x14ac:dyDescent="0.35">
      <c r="A77" s="76">
        <f t="shared" si="6"/>
        <v>0</v>
      </c>
      <c r="B77" s="163"/>
      <c r="C77" s="164"/>
      <c r="D77" s="164"/>
      <c r="E77" s="164"/>
      <c r="F77" s="164"/>
      <c r="G77" s="165"/>
    </row>
    <row r="78" spans="1:7" x14ac:dyDescent="0.35">
      <c r="A78" s="76">
        <f t="shared" si="6"/>
        <v>0</v>
      </c>
      <c r="B78" s="163"/>
      <c r="C78" s="164"/>
      <c r="D78" s="164"/>
      <c r="E78" s="164"/>
      <c r="F78" s="164"/>
      <c r="G78" s="165"/>
    </row>
    <row r="79" spans="1:7" x14ac:dyDescent="0.35">
      <c r="A79" s="76">
        <f t="shared" si="6"/>
        <v>0</v>
      </c>
      <c r="B79" s="163"/>
      <c r="C79" s="164"/>
      <c r="D79" s="164"/>
      <c r="E79" s="164"/>
      <c r="F79" s="164"/>
      <c r="G79" s="165"/>
    </row>
    <row r="80" spans="1:7" x14ac:dyDescent="0.35">
      <c r="A80" s="76">
        <f t="shared" si="6"/>
        <v>0</v>
      </c>
      <c r="B80" s="163"/>
      <c r="C80" s="164"/>
      <c r="D80" s="164"/>
      <c r="E80" s="164"/>
      <c r="F80" s="164"/>
      <c r="G80" s="165"/>
    </row>
    <row r="81" spans="1:7" x14ac:dyDescent="0.35">
      <c r="A81" s="76">
        <f t="shared" si="6"/>
        <v>0</v>
      </c>
      <c r="B81" s="163"/>
      <c r="C81" s="164"/>
      <c r="D81" s="164"/>
      <c r="E81" s="164"/>
      <c r="F81" s="164"/>
      <c r="G81" s="165"/>
    </row>
    <row r="82" spans="1:7" x14ac:dyDescent="0.35">
      <c r="A82" s="76">
        <f t="shared" si="6"/>
        <v>0</v>
      </c>
      <c r="B82" s="163"/>
      <c r="C82" s="164"/>
      <c r="D82" s="164"/>
      <c r="E82" s="164"/>
      <c r="F82" s="164"/>
      <c r="G82" s="165"/>
    </row>
    <row r="83" spans="1:7" x14ac:dyDescent="0.35">
      <c r="A83" s="76">
        <f t="shared" si="6"/>
        <v>0</v>
      </c>
      <c r="B83" s="163"/>
      <c r="C83" s="164"/>
      <c r="D83" s="164"/>
      <c r="E83" s="164"/>
      <c r="F83" s="164"/>
      <c r="G83" s="165"/>
    </row>
    <row r="84" spans="1:7" x14ac:dyDescent="0.35">
      <c r="A84" s="76">
        <f t="shared" si="6"/>
        <v>0</v>
      </c>
      <c r="B84" s="163"/>
      <c r="C84" s="164"/>
      <c r="D84" s="164"/>
      <c r="E84" s="164"/>
      <c r="F84" s="164"/>
      <c r="G84" s="165"/>
    </row>
    <row r="85" spans="1:7" x14ac:dyDescent="0.35">
      <c r="A85" s="76">
        <f t="shared" si="6"/>
        <v>0</v>
      </c>
      <c r="B85" s="163"/>
      <c r="C85" s="164"/>
      <c r="D85" s="164"/>
      <c r="E85" s="164"/>
      <c r="F85" s="164"/>
      <c r="G85" s="165"/>
    </row>
    <row r="86" spans="1:7" x14ac:dyDescent="0.35">
      <c r="A86" s="76">
        <f t="shared" si="6"/>
        <v>0</v>
      </c>
      <c r="B86" s="163"/>
      <c r="C86" s="164"/>
      <c r="D86" s="164"/>
      <c r="E86" s="164"/>
      <c r="F86" s="164"/>
      <c r="G86" s="165"/>
    </row>
    <row r="87" spans="1:7" x14ac:dyDescent="0.35">
      <c r="A87" s="76">
        <f t="shared" si="6"/>
        <v>0</v>
      </c>
      <c r="B87" s="163"/>
      <c r="C87" s="164"/>
      <c r="D87" s="164"/>
      <c r="E87" s="164"/>
      <c r="F87" s="164"/>
      <c r="G87" s="165"/>
    </row>
    <row r="88" spans="1:7" x14ac:dyDescent="0.35">
      <c r="A88" s="76">
        <f t="shared" si="6"/>
        <v>0</v>
      </c>
      <c r="B88" s="163"/>
      <c r="C88" s="164"/>
      <c r="D88" s="164"/>
      <c r="E88" s="164"/>
      <c r="F88" s="164"/>
      <c r="G88" s="165"/>
    </row>
    <row r="89" spans="1:7" x14ac:dyDescent="0.35">
      <c r="A89" s="76">
        <f t="shared" si="6"/>
        <v>0</v>
      </c>
      <c r="B89" s="163"/>
      <c r="C89" s="164"/>
      <c r="D89" s="164"/>
      <c r="E89" s="164"/>
      <c r="F89" s="164"/>
      <c r="G89" s="165"/>
    </row>
    <row r="90" spans="1:7" x14ac:dyDescent="0.35">
      <c r="A90" s="76">
        <f t="shared" si="6"/>
        <v>0</v>
      </c>
      <c r="B90" s="163"/>
      <c r="C90" s="164"/>
      <c r="D90" s="164"/>
      <c r="E90" s="164"/>
      <c r="F90" s="164"/>
      <c r="G90" s="165"/>
    </row>
    <row r="91" spans="1:7" x14ac:dyDescent="0.35">
      <c r="A91" s="76">
        <f t="shared" si="6"/>
        <v>0</v>
      </c>
      <c r="B91" s="163"/>
      <c r="C91" s="164"/>
      <c r="D91" s="164"/>
      <c r="E91" s="164"/>
      <c r="F91" s="164"/>
      <c r="G91" s="165"/>
    </row>
    <row r="92" spans="1:7" x14ac:dyDescent="0.35">
      <c r="A92" s="76">
        <f t="shared" si="6"/>
        <v>0</v>
      </c>
      <c r="B92" s="163"/>
      <c r="C92" s="164"/>
      <c r="D92" s="164"/>
      <c r="E92" s="164"/>
      <c r="F92" s="164"/>
      <c r="G92" s="165"/>
    </row>
    <row r="93" spans="1:7" x14ac:dyDescent="0.35">
      <c r="A93" s="76">
        <f t="shared" si="6"/>
        <v>0</v>
      </c>
      <c r="B93" s="163"/>
      <c r="C93" s="164"/>
      <c r="D93" s="164"/>
      <c r="E93" s="164"/>
      <c r="F93" s="164"/>
      <c r="G93" s="165"/>
    </row>
    <row r="94" spans="1:7" x14ac:dyDescent="0.35">
      <c r="A94" s="76">
        <f t="shared" si="6"/>
        <v>0</v>
      </c>
      <c r="B94" s="163"/>
      <c r="C94" s="164"/>
      <c r="D94" s="164"/>
      <c r="E94" s="164"/>
      <c r="F94" s="164"/>
      <c r="G94" s="165"/>
    </row>
    <row r="95" spans="1:7" x14ac:dyDescent="0.35">
      <c r="A95" s="76">
        <f t="shared" si="6"/>
        <v>0</v>
      </c>
      <c r="B95" s="163"/>
      <c r="C95" s="164"/>
      <c r="D95" s="164"/>
      <c r="E95" s="164"/>
      <c r="F95" s="164"/>
      <c r="G95" s="165"/>
    </row>
    <row r="96" spans="1:7" x14ac:dyDescent="0.35">
      <c r="A96" s="76">
        <f t="shared" si="6"/>
        <v>0</v>
      </c>
      <c r="B96" s="163"/>
      <c r="C96" s="164"/>
      <c r="D96" s="164"/>
      <c r="E96" s="164"/>
      <c r="F96" s="164"/>
      <c r="G96" s="165"/>
    </row>
    <row r="97" spans="1:7" x14ac:dyDescent="0.35">
      <c r="A97" s="76">
        <f t="shared" si="6"/>
        <v>0</v>
      </c>
      <c r="B97" s="163"/>
      <c r="C97" s="164"/>
      <c r="D97" s="164"/>
      <c r="E97" s="164"/>
      <c r="F97" s="164"/>
      <c r="G97" s="165"/>
    </row>
    <row r="100" spans="1:7" ht="18.5" x14ac:dyDescent="0.45">
      <c r="A100" s="15" t="s">
        <v>206</v>
      </c>
    </row>
    <row r="101" spans="1:7" hidden="1" x14ac:dyDescent="0.35"/>
    <row r="102" spans="1:7" hidden="1" x14ac:dyDescent="0.35">
      <c r="A102" s="14" t="s">
        <v>207</v>
      </c>
    </row>
    <row r="103" spans="1:7" hidden="1" x14ac:dyDescent="0.35">
      <c r="A103" s="4"/>
      <c r="B103" s="166" t="s">
        <v>135</v>
      </c>
      <c r="C103" s="167"/>
      <c r="D103" s="167"/>
      <c r="E103" s="167"/>
      <c r="F103" s="167"/>
      <c r="G103" s="168"/>
    </row>
    <row r="104" spans="1:7" s="25" customFormat="1" hidden="1" x14ac:dyDescent="0.35">
      <c r="A104" s="20"/>
      <c r="B104" s="36" t="s">
        <v>63</v>
      </c>
      <c r="C104" s="40" t="s">
        <v>108</v>
      </c>
      <c r="D104" s="40" t="s">
        <v>109</v>
      </c>
      <c r="E104" s="40" t="s">
        <v>122</v>
      </c>
      <c r="F104" s="40" t="s">
        <v>123</v>
      </c>
      <c r="G104" s="40" t="s">
        <v>124</v>
      </c>
    </row>
    <row r="105" spans="1:7" hidden="1" x14ac:dyDescent="0.35">
      <c r="A105" s="19" t="str">
        <f>'Summary Tables'!A10</f>
        <v>Admin</v>
      </c>
      <c r="B105" s="22">
        <f>SUM(C105:G105)</f>
        <v>0</v>
      </c>
      <c r="C105" s="21">
        <f t="shared" ref="C105:C117" si="7">SUMIF($B$14:$B$53, $A105, J$14:J$53)</f>
        <v>0</v>
      </c>
      <c r="D105" s="21">
        <f t="shared" ref="D105:D117" si="8">SUMIF($B$14:$B$53, $A105, K$14:K$53)</f>
        <v>0</v>
      </c>
      <c r="E105" s="21">
        <f t="shared" ref="E105:E117" si="9">SUMIF($B$14:$B$53, $A105, M$14:M$53)</f>
        <v>0</v>
      </c>
      <c r="F105" s="21">
        <f t="shared" ref="F105:F117" si="10">SUMIF($B$14:$B$53, $A105, N$14:N$53)</f>
        <v>0</v>
      </c>
      <c r="G105" s="21">
        <f t="shared" ref="G105:G117" si="11">SUMIF($B$14:$B$53, $A105, O$14:O$53)</f>
        <v>0</v>
      </c>
    </row>
    <row r="106" spans="1:7" hidden="1" x14ac:dyDescent="0.35">
      <c r="A106" s="19" t="str">
        <f>'Summary Tables'!A11</f>
        <v>[Fill in Initiative name]1</v>
      </c>
      <c r="B106" s="22">
        <f t="shared" ref="B106:B117" si="12">SUM(C106:G106)</f>
        <v>0</v>
      </c>
      <c r="C106" s="21">
        <f t="shared" si="7"/>
        <v>0</v>
      </c>
      <c r="D106" s="21">
        <f t="shared" si="8"/>
        <v>0</v>
      </c>
      <c r="E106" s="21">
        <f t="shared" si="9"/>
        <v>0</v>
      </c>
      <c r="F106" s="21">
        <f t="shared" si="10"/>
        <v>0</v>
      </c>
      <c r="G106" s="21">
        <f t="shared" si="11"/>
        <v>0</v>
      </c>
    </row>
    <row r="107" spans="1:7" hidden="1" x14ac:dyDescent="0.35">
      <c r="A107" s="19" t="str">
        <f>'Summary Tables'!A12</f>
        <v>[Fill in Initiative name]2</v>
      </c>
      <c r="B107" s="22">
        <f t="shared" si="12"/>
        <v>0</v>
      </c>
      <c r="C107" s="21">
        <f t="shared" si="7"/>
        <v>0</v>
      </c>
      <c r="D107" s="21">
        <f t="shared" si="8"/>
        <v>0</v>
      </c>
      <c r="E107" s="21">
        <f t="shared" si="9"/>
        <v>0</v>
      </c>
      <c r="F107" s="21">
        <f t="shared" si="10"/>
        <v>0</v>
      </c>
      <c r="G107" s="21">
        <f t="shared" si="11"/>
        <v>0</v>
      </c>
    </row>
    <row r="108" spans="1:7" hidden="1" x14ac:dyDescent="0.35">
      <c r="A108" s="19" t="str">
        <f>'Summary Tables'!A13</f>
        <v>[Fill in Initiative name]3</v>
      </c>
      <c r="B108" s="22">
        <f t="shared" si="12"/>
        <v>0</v>
      </c>
      <c r="C108" s="21">
        <f t="shared" si="7"/>
        <v>0</v>
      </c>
      <c r="D108" s="21">
        <f t="shared" si="8"/>
        <v>0</v>
      </c>
      <c r="E108" s="21">
        <f t="shared" si="9"/>
        <v>0</v>
      </c>
      <c r="F108" s="21">
        <f t="shared" si="10"/>
        <v>0</v>
      </c>
      <c r="G108" s="21">
        <f t="shared" si="11"/>
        <v>0</v>
      </c>
    </row>
    <row r="109" spans="1:7" hidden="1" x14ac:dyDescent="0.35">
      <c r="A109" s="19" t="str">
        <f>'Summary Tables'!A14</f>
        <v>[Fill in Initiative name]4</v>
      </c>
      <c r="B109" s="22">
        <f t="shared" si="12"/>
        <v>0</v>
      </c>
      <c r="C109" s="21">
        <f t="shared" si="7"/>
        <v>0</v>
      </c>
      <c r="D109" s="21">
        <f t="shared" si="8"/>
        <v>0</v>
      </c>
      <c r="E109" s="21">
        <f t="shared" si="9"/>
        <v>0</v>
      </c>
      <c r="F109" s="21">
        <f t="shared" si="10"/>
        <v>0</v>
      </c>
      <c r="G109" s="21">
        <f t="shared" si="11"/>
        <v>0</v>
      </c>
    </row>
    <row r="110" spans="1:7" hidden="1" x14ac:dyDescent="0.35">
      <c r="A110" s="19" t="str">
        <f>'Summary Tables'!A15</f>
        <v>[Fill in Initiative name]5</v>
      </c>
      <c r="B110" s="22">
        <f t="shared" si="12"/>
        <v>0</v>
      </c>
      <c r="C110" s="21">
        <f t="shared" si="7"/>
        <v>0</v>
      </c>
      <c r="D110" s="21">
        <f t="shared" si="8"/>
        <v>0</v>
      </c>
      <c r="E110" s="21">
        <f t="shared" si="9"/>
        <v>0</v>
      </c>
      <c r="F110" s="21">
        <f t="shared" si="10"/>
        <v>0</v>
      </c>
      <c r="G110" s="21">
        <f t="shared" si="11"/>
        <v>0</v>
      </c>
    </row>
    <row r="111" spans="1:7" hidden="1" x14ac:dyDescent="0.35">
      <c r="A111" s="19" t="str">
        <f>'Summary Tables'!A16</f>
        <v>[Fill in Initiative name]6</v>
      </c>
      <c r="B111" s="22">
        <f t="shared" si="12"/>
        <v>0</v>
      </c>
      <c r="C111" s="21">
        <f t="shared" si="7"/>
        <v>0</v>
      </c>
      <c r="D111" s="21">
        <f t="shared" si="8"/>
        <v>0</v>
      </c>
      <c r="E111" s="21">
        <f t="shared" si="9"/>
        <v>0</v>
      </c>
      <c r="F111" s="21">
        <f t="shared" si="10"/>
        <v>0</v>
      </c>
      <c r="G111" s="21">
        <f t="shared" si="11"/>
        <v>0</v>
      </c>
    </row>
    <row r="112" spans="1:7" hidden="1" x14ac:dyDescent="0.35">
      <c r="A112" s="19" t="str">
        <f>'Summary Tables'!A17</f>
        <v>[Fill in Initiative name]7</v>
      </c>
      <c r="B112" s="22">
        <f t="shared" si="12"/>
        <v>0</v>
      </c>
      <c r="C112" s="21">
        <f t="shared" si="7"/>
        <v>0</v>
      </c>
      <c r="D112" s="21">
        <f t="shared" si="8"/>
        <v>0</v>
      </c>
      <c r="E112" s="21">
        <f t="shared" si="9"/>
        <v>0</v>
      </c>
      <c r="F112" s="21">
        <f t="shared" si="10"/>
        <v>0</v>
      </c>
      <c r="G112" s="21">
        <f t="shared" si="11"/>
        <v>0</v>
      </c>
    </row>
    <row r="113" spans="1:7" hidden="1" x14ac:dyDescent="0.35">
      <c r="A113" s="19" t="str">
        <f>'Summary Tables'!A18</f>
        <v>[Fill in Initiative name]8</v>
      </c>
      <c r="B113" s="22">
        <f t="shared" si="12"/>
        <v>0</v>
      </c>
      <c r="C113" s="21">
        <f t="shared" si="7"/>
        <v>0</v>
      </c>
      <c r="D113" s="21">
        <f t="shared" si="8"/>
        <v>0</v>
      </c>
      <c r="E113" s="21">
        <f t="shared" si="9"/>
        <v>0</v>
      </c>
      <c r="F113" s="21">
        <f t="shared" si="10"/>
        <v>0</v>
      </c>
      <c r="G113" s="21">
        <f t="shared" si="11"/>
        <v>0</v>
      </c>
    </row>
    <row r="114" spans="1:7" hidden="1" x14ac:dyDescent="0.35">
      <c r="A114" s="19" t="str">
        <f>'Summary Tables'!A19</f>
        <v>[Fill in Initiative name]9</v>
      </c>
      <c r="B114" s="22">
        <f t="shared" si="12"/>
        <v>0</v>
      </c>
      <c r="C114" s="21">
        <f t="shared" si="7"/>
        <v>0</v>
      </c>
      <c r="D114" s="21">
        <f t="shared" si="8"/>
        <v>0</v>
      </c>
      <c r="E114" s="21">
        <f t="shared" si="9"/>
        <v>0</v>
      </c>
      <c r="F114" s="21">
        <f t="shared" si="10"/>
        <v>0</v>
      </c>
      <c r="G114" s="21">
        <f t="shared" si="11"/>
        <v>0</v>
      </c>
    </row>
    <row r="115" spans="1:7" hidden="1" x14ac:dyDescent="0.35">
      <c r="A115" s="19" t="str">
        <f>'Summary Tables'!A20</f>
        <v>[Fill in Initiative name]10</v>
      </c>
      <c r="B115" s="22">
        <f t="shared" si="12"/>
        <v>0</v>
      </c>
      <c r="C115" s="21">
        <f t="shared" si="7"/>
        <v>0</v>
      </c>
      <c r="D115" s="21">
        <f t="shared" si="8"/>
        <v>0</v>
      </c>
      <c r="E115" s="21">
        <f t="shared" si="9"/>
        <v>0</v>
      </c>
      <c r="F115" s="21">
        <f t="shared" si="10"/>
        <v>0</v>
      </c>
      <c r="G115" s="21">
        <f t="shared" si="11"/>
        <v>0</v>
      </c>
    </row>
    <row r="116" spans="1:7" hidden="1" x14ac:dyDescent="0.35">
      <c r="A116" s="19" t="str">
        <f>'Summary Tables'!A21</f>
        <v>[Fill in Initiative name]11</v>
      </c>
      <c r="B116" s="22">
        <f t="shared" si="12"/>
        <v>0</v>
      </c>
      <c r="C116" s="21">
        <f t="shared" si="7"/>
        <v>0</v>
      </c>
      <c r="D116" s="21">
        <f t="shared" si="8"/>
        <v>0</v>
      </c>
      <c r="E116" s="21">
        <f t="shared" si="9"/>
        <v>0</v>
      </c>
      <c r="F116" s="21">
        <f t="shared" si="10"/>
        <v>0</v>
      </c>
      <c r="G116" s="21">
        <f t="shared" si="11"/>
        <v>0</v>
      </c>
    </row>
    <row r="117" spans="1:7" hidden="1" x14ac:dyDescent="0.35">
      <c r="A117" s="19" t="str">
        <f>'Summary Tables'!A22</f>
        <v>[Fill in Initiative name]12</v>
      </c>
      <c r="B117" s="22">
        <f t="shared" si="12"/>
        <v>0</v>
      </c>
      <c r="C117" s="21">
        <f t="shared" si="7"/>
        <v>0</v>
      </c>
      <c r="D117" s="21">
        <f t="shared" si="8"/>
        <v>0</v>
      </c>
      <c r="E117" s="21">
        <f t="shared" si="9"/>
        <v>0</v>
      </c>
      <c r="F117" s="21">
        <f t="shared" si="10"/>
        <v>0</v>
      </c>
      <c r="G117" s="21">
        <f t="shared" si="11"/>
        <v>0</v>
      </c>
    </row>
    <row r="118" spans="1:7" hidden="1" x14ac:dyDescent="0.35">
      <c r="A118" s="19" t="str">
        <f>'Summary Tables'!A23</f>
        <v>[Fill in Initiative name]13</v>
      </c>
      <c r="B118" s="22">
        <f t="shared" ref="B118:B127" si="13">SUM(C118:G118)</f>
        <v>0</v>
      </c>
      <c r="C118" s="21">
        <f t="shared" ref="C118:C127" si="14">SUMIF($B$14:$B$53, $A118, J$14:J$53)</f>
        <v>0</v>
      </c>
      <c r="D118" s="21">
        <f t="shared" ref="D118:D127" si="15">SUMIF($B$14:$B$53, $A118, K$14:K$53)</f>
        <v>0</v>
      </c>
      <c r="E118" s="21">
        <f t="shared" ref="E118:E127" si="16">SUMIF($B$14:$B$53, $A118, M$14:M$53)</f>
        <v>0</v>
      </c>
      <c r="F118" s="21">
        <f t="shared" ref="F118:F127" si="17">SUMIF($B$14:$B$53, $A118, N$14:N$53)</f>
        <v>0</v>
      </c>
      <c r="G118" s="21">
        <f t="shared" ref="G118:G127" si="18">SUMIF($B$14:$B$53, $A118, O$14:O$53)</f>
        <v>0</v>
      </c>
    </row>
    <row r="119" spans="1:7" hidden="1" x14ac:dyDescent="0.35">
      <c r="A119" s="19" t="str">
        <f>'Summary Tables'!A24</f>
        <v>[Fill in Initiative name]14</v>
      </c>
      <c r="B119" s="22">
        <f t="shared" si="13"/>
        <v>0</v>
      </c>
      <c r="C119" s="21">
        <f t="shared" si="14"/>
        <v>0</v>
      </c>
      <c r="D119" s="21">
        <f t="shared" si="15"/>
        <v>0</v>
      </c>
      <c r="E119" s="21">
        <f t="shared" si="16"/>
        <v>0</v>
      </c>
      <c r="F119" s="21">
        <f t="shared" si="17"/>
        <v>0</v>
      </c>
      <c r="G119" s="21">
        <f t="shared" si="18"/>
        <v>0</v>
      </c>
    </row>
    <row r="120" spans="1:7" hidden="1" x14ac:dyDescent="0.35">
      <c r="A120" s="19" t="str">
        <f>'Summary Tables'!A25</f>
        <v>[Fill in Initiative name]15</v>
      </c>
      <c r="B120" s="22">
        <f t="shared" si="13"/>
        <v>0</v>
      </c>
      <c r="C120" s="21">
        <f t="shared" si="14"/>
        <v>0</v>
      </c>
      <c r="D120" s="21">
        <f t="shared" si="15"/>
        <v>0</v>
      </c>
      <c r="E120" s="21">
        <f t="shared" si="16"/>
        <v>0</v>
      </c>
      <c r="F120" s="21">
        <f t="shared" si="17"/>
        <v>0</v>
      </c>
      <c r="G120" s="21">
        <f t="shared" si="18"/>
        <v>0</v>
      </c>
    </row>
    <row r="121" spans="1:7" hidden="1" x14ac:dyDescent="0.35">
      <c r="A121" s="19" t="str">
        <f>'Summary Tables'!A26</f>
        <v>[Fill in Initiative name]16</v>
      </c>
      <c r="B121" s="22">
        <f t="shared" si="13"/>
        <v>0</v>
      </c>
      <c r="C121" s="21">
        <f t="shared" si="14"/>
        <v>0</v>
      </c>
      <c r="D121" s="21">
        <f t="shared" si="15"/>
        <v>0</v>
      </c>
      <c r="E121" s="21">
        <f t="shared" si="16"/>
        <v>0</v>
      </c>
      <c r="F121" s="21">
        <f t="shared" si="17"/>
        <v>0</v>
      </c>
      <c r="G121" s="21">
        <f t="shared" si="18"/>
        <v>0</v>
      </c>
    </row>
    <row r="122" spans="1:7" hidden="1" x14ac:dyDescent="0.35">
      <c r="A122" s="19" t="str">
        <f>'Summary Tables'!A27</f>
        <v>[Fill in Initiative name]17</v>
      </c>
      <c r="B122" s="22">
        <f t="shared" si="13"/>
        <v>0</v>
      </c>
      <c r="C122" s="21">
        <f t="shared" si="14"/>
        <v>0</v>
      </c>
      <c r="D122" s="21">
        <f t="shared" si="15"/>
        <v>0</v>
      </c>
      <c r="E122" s="21">
        <f t="shared" si="16"/>
        <v>0</v>
      </c>
      <c r="F122" s="21">
        <f t="shared" si="17"/>
        <v>0</v>
      </c>
      <c r="G122" s="21">
        <f t="shared" si="18"/>
        <v>0</v>
      </c>
    </row>
    <row r="123" spans="1:7" hidden="1" x14ac:dyDescent="0.35">
      <c r="A123" s="19" t="str">
        <f>'Summary Tables'!A28</f>
        <v>[Fill in Initiative name]18</v>
      </c>
      <c r="B123" s="22">
        <f t="shared" si="13"/>
        <v>0</v>
      </c>
      <c r="C123" s="21">
        <f t="shared" si="14"/>
        <v>0</v>
      </c>
      <c r="D123" s="21">
        <f t="shared" si="15"/>
        <v>0</v>
      </c>
      <c r="E123" s="21">
        <f t="shared" si="16"/>
        <v>0</v>
      </c>
      <c r="F123" s="21">
        <f t="shared" si="17"/>
        <v>0</v>
      </c>
      <c r="G123" s="21">
        <f t="shared" si="18"/>
        <v>0</v>
      </c>
    </row>
    <row r="124" spans="1:7" hidden="1" x14ac:dyDescent="0.35">
      <c r="A124" s="19" t="str">
        <f>'Summary Tables'!A29</f>
        <v>[Fill in Initiative name]19</v>
      </c>
      <c r="B124" s="22">
        <f t="shared" si="13"/>
        <v>0</v>
      </c>
      <c r="C124" s="21">
        <f t="shared" si="14"/>
        <v>0</v>
      </c>
      <c r="D124" s="21">
        <f t="shared" si="15"/>
        <v>0</v>
      </c>
      <c r="E124" s="21">
        <f t="shared" si="16"/>
        <v>0</v>
      </c>
      <c r="F124" s="21">
        <f t="shared" si="17"/>
        <v>0</v>
      </c>
      <c r="G124" s="21">
        <f t="shared" si="18"/>
        <v>0</v>
      </c>
    </row>
    <row r="125" spans="1:7" hidden="1" x14ac:dyDescent="0.35">
      <c r="A125" s="19" t="str">
        <f>'Summary Tables'!A30</f>
        <v>[Fill in Initiative name]20</v>
      </c>
      <c r="B125" s="22">
        <f t="shared" si="13"/>
        <v>0</v>
      </c>
      <c r="C125" s="21">
        <f t="shared" si="14"/>
        <v>0</v>
      </c>
      <c r="D125" s="21">
        <f t="shared" si="15"/>
        <v>0</v>
      </c>
      <c r="E125" s="21">
        <f t="shared" si="16"/>
        <v>0</v>
      </c>
      <c r="F125" s="21">
        <f t="shared" si="17"/>
        <v>0</v>
      </c>
      <c r="G125" s="21">
        <f t="shared" si="18"/>
        <v>0</v>
      </c>
    </row>
    <row r="126" spans="1:7" hidden="1" x14ac:dyDescent="0.35">
      <c r="A126" s="19" t="str">
        <f>'Summary Tables'!A31</f>
        <v>[Fill in Initiative name]21</v>
      </c>
      <c r="B126" s="22">
        <f t="shared" si="13"/>
        <v>0</v>
      </c>
      <c r="C126" s="21">
        <f t="shared" si="14"/>
        <v>0</v>
      </c>
      <c r="D126" s="21">
        <f t="shared" si="15"/>
        <v>0</v>
      </c>
      <c r="E126" s="21">
        <f t="shared" si="16"/>
        <v>0</v>
      </c>
      <c r="F126" s="21">
        <f t="shared" si="17"/>
        <v>0</v>
      </c>
      <c r="G126" s="21">
        <f t="shared" si="18"/>
        <v>0</v>
      </c>
    </row>
    <row r="127" spans="1:7" hidden="1" x14ac:dyDescent="0.35">
      <c r="A127" s="19" t="str">
        <f>'Summary Tables'!A32</f>
        <v>[Fill in Initiative name]22</v>
      </c>
      <c r="B127" s="22">
        <f t="shared" si="13"/>
        <v>0</v>
      </c>
      <c r="C127" s="21">
        <f t="shared" si="14"/>
        <v>0</v>
      </c>
      <c r="D127" s="21">
        <f t="shared" si="15"/>
        <v>0</v>
      </c>
      <c r="E127" s="21">
        <f t="shared" si="16"/>
        <v>0</v>
      </c>
      <c r="F127" s="21">
        <f t="shared" si="17"/>
        <v>0</v>
      </c>
      <c r="G127" s="21">
        <f t="shared" si="18"/>
        <v>0</v>
      </c>
    </row>
    <row r="128" spans="1:7" hidden="1" x14ac:dyDescent="0.35">
      <c r="A128" s="19" t="str">
        <f>'Summary Tables'!A33</f>
        <v>[Fill in Initiative name]23</v>
      </c>
      <c r="B128" s="22">
        <f t="shared" ref="B128:B129" si="19">SUM(C128:G128)</f>
        <v>0</v>
      </c>
      <c r="C128" s="21">
        <f t="shared" ref="C128:C129" si="20">SUMIF($B$14:$B$53, $A128, J$14:J$53)</f>
        <v>0</v>
      </c>
      <c r="D128" s="21">
        <f t="shared" ref="D128:D129" si="21">SUMIF($B$14:$B$53, $A128, K$14:K$53)</f>
        <v>0</v>
      </c>
      <c r="E128" s="21">
        <f t="shared" ref="E128:E129" si="22">SUMIF($B$14:$B$53, $A128, M$14:M$53)</f>
        <v>0</v>
      </c>
      <c r="F128" s="21">
        <f t="shared" ref="F128:F129" si="23">SUMIF($B$14:$B$53, $A128, N$14:N$53)</f>
        <v>0</v>
      </c>
      <c r="G128" s="21">
        <f t="shared" ref="G128:G129" si="24">SUMIF($B$14:$B$53, $A128, O$14:O$53)</f>
        <v>0</v>
      </c>
    </row>
    <row r="129" spans="1:7" hidden="1" x14ac:dyDescent="0.35">
      <c r="A129" s="19" t="str">
        <f>'Summary Tables'!A34</f>
        <v>[Fill in Initiative name]24</v>
      </c>
      <c r="B129" s="22">
        <f t="shared" si="19"/>
        <v>0</v>
      </c>
      <c r="C129" s="21">
        <f t="shared" si="20"/>
        <v>0</v>
      </c>
      <c r="D129" s="21">
        <f t="shared" si="21"/>
        <v>0</v>
      </c>
      <c r="E129" s="21">
        <f t="shared" si="22"/>
        <v>0</v>
      </c>
      <c r="F129" s="21">
        <f t="shared" si="23"/>
        <v>0</v>
      </c>
      <c r="G129" s="21">
        <f t="shared" si="24"/>
        <v>0</v>
      </c>
    </row>
  </sheetData>
  <sheetProtection algorithmName="SHA-512" hashValue="4dqkowo6u+pFWicUQvw3ertL3jdhS0+HN4itPY9k1aYkMpu0fWgw612smJZWYWkvqPDshAu7eCnnQuozxSFuPg==" saltValue="wcRrfeSo9HzhT41MhKvh1w==" spinCount="100000" sheet="1" objects="1" scenarios="1"/>
  <mergeCells count="45">
    <mergeCell ref="C1:D1"/>
    <mergeCell ref="B80:G80"/>
    <mergeCell ref="B81:G81"/>
    <mergeCell ref="B82:G82"/>
    <mergeCell ref="B83:G83"/>
    <mergeCell ref="B63:G63"/>
    <mergeCell ref="B64:G64"/>
    <mergeCell ref="B65:G65"/>
    <mergeCell ref="B66:G66"/>
    <mergeCell ref="B67:G67"/>
    <mergeCell ref="B68:G68"/>
    <mergeCell ref="B69:G69"/>
    <mergeCell ref="B70:G70"/>
    <mergeCell ref="B71:G71"/>
    <mergeCell ref="B72:G72"/>
    <mergeCell ref="B73:G73"/>
    <mergeCell ref="B89:G89"/>
    <mergeCell ref="B90:G90"/>
    <mergeCell ref="A7:F7"/>
    <mergeCell ref="B56:G56"/>
    <mergeCell ref="B57:G57"/>
    <mergeCell ref="B58:G58"/>
    <mergeCell ref="B79:G79"/>
    <mergeCell ref="B84:G84"/>
    <mergeCell ref="B85:G85"/>
    <mergeCell ref="B86:G86"/>
    <mergeCell ref="B87:G87"/>
    <mergeCell ref="B88:G88"/>
    <mergeCell ref="B59:G59"/>
    <mergeCell ref="B60:G60"/>
    <mergeCell ref="B61:G61"/>
    <mergeCell ref="B62:G62"/>
    <mergeCell ref="B97:G97"/>
    <mergeCell ref="B103:G103"/>
    <mergeCell ref="B91:G91"/>
    <mergeCell ref="B92:G92"/>
    <mergeCell ref="B93:G93"/>
    <mergeCell ref="B94:G94"/>
    <mergeCell ref="B95:G95"/>
    <mergeCell ref="B96:G96"/>
    <mergeCell ref="B74:G74"/>
    <mergeCell ref="B75:G75"/>
    <mergeCell ref="B76:G76"/>
    <mergeCell ref="B77:G77"/>
    <mergeCell ref="B78:G78"/>
  </mergeCells>
  <phoneticPr fontId="14" type="noConversion"/>
  <conditionalFormatting sqref="L14:L53">
    <cfRule type="containsText" dxfId="0" priority="1" operator="containsText" text="UPDATE">
      <formula>NOT(ISERROR(SEARCH("UPDATE",L14)))</formula>
    </cfRule>
  </conditionalFormatting>
  <dataValidations count="2">
    <dataValidation type="list" allowBlank="1" showInputMessage="1" showErrorMessage="1" sqref="D14:D53" xr:uid="{C2A835AB-FEFB-4115-9583-B107260E088B}">
      <formula1>$D$54:$D$55</formula1>
    </dataValidation>
    <dataValidation type="list" allowBlank="1" showInputMessage="1" showErrorMessage="1" sqref="D11:F11 E14:F53" xr:uid="{825BFB61-C067-45B3-930C-77888DDFA6B0}">
      <formula1>$E$54:$E$55</formula1>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r:uid="{39152A26-EBAD-4145-9C31-8E2172B5C94D}">
          <x14:formula1>
            <xm:f>'Summary Tables'!$A$10:$A$22</xm:f>
          </x14:formula1>
          <xm:sqref>A105:A129</xm:sqref>
        </x14:dataValidation>
        <x14:dataValidation type="list" allowBlank="1" showInputMessage="1" showErrorMessage="1" xr:uid="{F15653A4-EB5A-438D-A4E0-D1B713C3CD22}">
          <x14:formula1>
            <xm:f>'Summary Tables'!$A$10:$A$34</xm:f>
          </x14:formula1>
          <xm:sqref>B14:B53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4FEA9-15C4-45AD-B731-4943ADF1953F}">
  <dimension ref="A1:B19"/>
  <sheetViews>
    <sheetView showGridLines="0" workbookViewId="0">
      <selection activeCell="B9" sqref="B9"/>
    </sheetView>
  </sheetViews>
  <sheetFormatPr defaultColWidth="8.81640625" defaultRowHeight="16.5" x14ac:dyDescent="0.45"/>
  <cols>
    <col min="1" max="1" width="27.453125" style="121" customWidth="1"/>
    <col min="2" max="2" width="60.81640625" style="121" customWidth="1"/>
    <col min="3" max="16384" width="8.81640625" style="121"/>
  </cols>
  <sheetData>
    <row r="1" spans="1:2" ht="26" x14ac:dyDescent="0.7">
      <c r="A1" s="120" t="s">
        <v>43</v>
      </c>
    </row>
    <row r="3" spans="1:2" x14ac:dyDescent="0.45">
      <c r="A3" s="121" t="s">
        <v>44</v>
      </c>
    </row>
    <row r="4" spans="1:2" ht="10.5" customHeight="1" x14ac:dyDescent="0.45"/>
    <row r="5" spans="1:2" x14ac:dyDescent="0.45">
      <c r="A5" s="123" t="s">
        <v>45</v>
      </c>
      <c r="B5" s="124"/>
    </row>
    <row r="6" spans="1:2" x14ac:dyDescent="0.45">
      <c r="A6" s="123" t="s">
        <v>46</v>
      </c>
      <c r="B6" s="125"/>
    </row>
    <row r="7" spans="1:2" x14ac:dyDescent="0.45">
      <c r="A7" s="123" t="s">
        <v>47</v>
      </c>
      <c r="B7" s="125"/>
    </row>
    <row r="8" spans="1:2" x14ac:dyDescent="0.45">
      <c r="A8" s="123" t="s">
        <v>48</v>
      </c>
      <c r="B8" s="125"/>
    </row>
    <row r="9" spans="1:2" x14ac:dyDescent="0.45">
      <c r="A9" s="123" t="s">
        <v>49</v>
      </c>
      <c r="B9" s="125"/>
    </row>
    <row r="10" spans="1:2" x14ac:dyDescent="0.45">
      <c r="A10" s="123" t="s">
        <v>50</v>
      </c>
      <c r="B10" s="125"/>
    </row>
    <row r="11" spans="1:2" x14ac:dyDescent="0.45">
      <c r="A11" s="123" t="s">
        <v>51</v>
      </c>
      <c r="B11" s="125"/>
    </row>
    <row r="12" spans="1:2" x14ac:dyDescent="0.45">
      <c r="A12" s="123" t="s">
        <v>52</v>
      </c>
      <c r="B12" s="125"/>
    </row>
    <row r="13" spans="1:2" x14ac:dyDescent="0.45">
      <c r="A13" s="123" t="s">
        <v>53</v>
      </c>
      <c r="B13" s="125"/>
    </row>
    <row r="14" spans="1:2" x14ac:dyDescent="0.45">
      <c r="A14" s="123" t="s">
        <v>54</v>
      </c>
      <c r="B14" s="125"/>
    </row>
    <row r="15" spans="1:2" x14ac:dyDescent="0.45">
      <c r="A15" s="123" t="s">
        <v>55</v>
      </c>
      <c r="B15" s="125"/>
    </row>
    <row r="16" spans="1:2" x14ac:dyDescent="0.45">
      <c r="A16" s="123" t="s">
        <v>56</v>
      </c>
      <c r="B16" s="125"/>
    </row>
    <row r="17" spans="1:2" x14ac:dyDescent="0.45">
      <c r="A17" s="123" t="s">
        <v>57</v>
      </c>
      <c r="B17" s="125"/>
    </row>
    <row r="18" spans="1:2" x14ac:dyDescent="0.45">
      <c r="A18" s="123" t="s">
        <v>58</v>
      </c>
      <c r="B18" s="125"/>
    </row>
    <row r="19" spans="1:2" x14ac:dyDescent="0.45">
      <c r="A19" s="123" t="s">
        <v>59</v>
      </c>
      <c r="B19" s="125"/>
    </row>
  </sheetData>
  <sheetProtection algorithmName="SHA-512" hashValue="ZdnyqzvzCXVejqpEcSDVw6MOwSYl+SOgxCYI3/pspUMbAgFlVn+E8WIVnLtxWQhQraFBSzw72xYQ9oQZY0EoXw==" saltValue="wnQe3oo9MnxNJpceOKemrw==" spinCount="100000" sheet="1" objects="1" scenarios="1"/>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D40ED-89E7-4526-9811-B9AEE1C70418}">
  <dimension ref="A1:G80"/>
  <sheetViews>
    <sheetView showGridLines="0" topLeftCell="A2" zoomScaleNormal="100" workbookViewId="0">
      <selection activeCell="A27" sqref="A27"/>
    </sheetView>
  </sheetViews>
  <sheetFormatPr defaultRowHeight="14.5" x14ac:dyDescent="0.35"/>
  <cols>
    <col min="1" max="1" width="41.54296875" customWidth="1"/>
    <col min="2" max="7" width="20.453125" customWidth="1"/>
  </cols>
  <sheetData>
    <row r="1" spans="1:4" ht="26" x14ac:dyDescent="0.7">
      <c r="A1" s="120" t="s">
        <v>60</v>
      </c>
      <c r="B1" s="118" t="s">
        <v>61</v>
      </c>
      <c r="C1" s="162">
        <f>'Subrecipient Info'!B5</f>
        <v>0</v>
      </c>
      <c r="D1" s="162"/>
    </row>
    <row r="2" spans="1:4" x14ac:dyDescent="0.35">
      <c r="A2" s="9"/>
    </row>
    <row r="3" spans="1:4" ht="18.5" x14ac:dyDescent="0.45">
      <c r="A3" s="15" t="s">
        <v>62</v>
      </c>
      <c r="C3" s="9"/>
    </row>
    <row r="4" spans="1:4" ht="29" x14ac:dyDescent="0.35">
      <c r="A4" s="39"/>
      <c r="B4" s="38" t="s">
        <v>63</v>
      </c>
      <c r="C4" s="40" t="s">
        <v>64</v>
      </c>
      <c r="D4" s="40" t="s">
        <v>65</v>
      </c>
    </row>
    <row r="5" spans="1:4" x14ac:dyDescent="0.35">
      <c r="A5" s="79" t="s">
        <v>66</v>
      </c>
      <c r="B5" s="115">
        <f>SUM(C5:D5)</f>
        <v>0</v>
      </c>
      <c r="C5" s="100">
        <f>C46</f>
        <v>0</v>
      </c>
      <c r="D5" s="100">
        <f t="shared" ref="D5" si="0">D46</f>
        <v>0</v>
      </c>
    </row>
    <row r="8" spans="1:4" ht="18.5" x14ac:dyDescent="0.45">
      <c r="A8" s="8" t="s">
        <v>67</v>
      </c>
    </row>
    <row r="9" spans="1:4" ht="29" x14ac:dyDescent="0.35">
      <c r="A9" s="38" t="s">
        <v>68</v>
      </c>
      <c r="B9" s="38" t="s">
        <v>69</v>
      </c>
      <c r="C9" s="40" t="s">
        <v>64</v>
      </c>
      <c r="D9" s="40" t="s">
        <v>65</v>
      </c>
    </row>
    <row r="10" spans="1:4" x14ac:dyDescent="0.35">
      <c r="A10" s="39" t="s">
        <v>70</v>
      </c>
      <c r="B10" s="115">
        <f t="shared" ref="B10:B34" si="1">SUM(C10:D10)</f>
        <v>0</v>
      </c>
      <c r="C10" s="100">
        <f>Personnel!C145+Fringe!C81+Travel!C147+Equipment!C105+Supplies!C105+Contractor!C107+Other!C105</f>
        <v>0</v>
      </c>
      <c r="D10" s="100">
        <f>Personnel!D145+Fringe!D81+Travel!D147+Equipment!D105+Supplies!D105+Contractor!D107+Other!D105</f>
        <v>0</v>
      </c>
    </row>
    <row r="11" spans="1:4" x14ac:dyDescent="0.35">
      <c r="A11" s="152" t="s">
        <v>71</v>
      </c>
      <c r="B11" s="115">
        <f t="shared" si="1"/>
        <v>0</v>
      </c>
      <c r="C11" s="100">
        <f>Personnel!C146+Fringe!C82+Travel!C148+Equipment!C106+Supplies!C106+Contractor!C108+Other!C106</f>
        <v>0</v>
      </c>
      <c r="D11" s="100">
        <f>Personnel!D146+Fringe!D82+Travel!D148+Equipment!D106+Supplies!D106+Contractor!D108+Other!D106</f>
        <v>0</v>
      </c>
    </row>
    <row r="12" spans="1:4" x14ac:dyDescent="0.35">
      <c r="A12" s="126" t="s">
        <v>231</v>
      </c>
      <c r="B12" s="115">
        <f t="shared" si="1"/>
        <v>0</v>
      </c>
      <c r="C12" s="100">
        <f>Personnel!C147+Fringe!C83+Travel!C149+Equipment!C107+Supplies!C107+Contractor!C109+Other!C107</f>
        <v>0</v>
      </c>
      <c r="D12" s="100">
        <f>Personnel!D147+Fringe!D83+Travel!D149+Equipment!D107+Supplies!D107+Contractor!D109+Other!D107</f>
        <v>0</v>
      </c>
    </row>
    <row r="13" spans="1:4" x14ac:dyDescent="0.35">
      <c r="A13" s="126" t="s">
        <v>232</v>
      </c>
      <c r="B13" s="115">
        <f t="shared" si="1"/>
        <v>0</v>
      </c>
      <c r="C13" s="100">
        <f>Personnel!C148+Fringe!C84+Travel!C150+Equipment!C108+Supplies!C108+Contractor!C110+Other!C108</f>
        <v>0</v>
      </c>
      <c r="D13" s="100">
        <f>Personnel!D148+Fringe!D84+Travel!D150+Equipment!D108+Supplies!D108+Contractor!D110+Other!D108</f>
        <v>0</v>
      </c>
    </row>
    <row r="14" spans="1:4" x14ac:dyDescent="0.35">
      <c r="A14" s="126" t="s">
        <v>230</v>
      </c>
      <c r="B14" s="115">
        <f t="shared" si="1"/>
        <v>0</v>
      </c>
      <c r="C14" s="100">
        <f>Personnel!C149+Fringe!C85+Travel!C151+Equipment!C109+Supplies!C109+Contractor!C111+Other!C109</f>
        <v>0</v>
      </c>
      <c r="D14" s="100">
        <f>Personnel!D149+Fringe!D85+Travel!D151+Equipment!D109+Supplies!D109+Contractor!D111+Other!D109</f>
        <v>0</v>
      </c>
    </row>
    <row r="15" spans="1:4" x14ac:dyDescent="0.35">
      <c r="A15" s="126" t="s">
        <v>72</v>
      </c>
      <c r="B15" s="115">
        <f t="shared" si="1"/>
        <v>0</v>
      </c>
      <c r="C15" s="100">
        <f>Personnel!C150+Fringe!C86+Travel!C152+Equipment!C110+Supplies!C110+Contractor!C112+Other!C110</f>
        <v>0</v>
      </c>
      <c r="D15" s="100">
        <f>Personnel!D150+Fringe!D86+Travel!D152+Equipment!D110+Supplies!D110+Contractor!D112+Other!D110</f>
        <v>0</v>
      </c>
    </row>
    <row r="16" spans="1:4" x14ac:dyDescent="0.35">
      <c r="A16" s="126" t="s">
        <v>73</v>
      </c>
      <c r="B16" s="115">
        <f t="shared" si="1"/>
        <v>0</v>
      </c>
      <c r="C16" s="100">
        <f>Personnel!C151+Fringe!C87+Travel!C153+Equipment!C111+Supplies!C111+Contractor!C113+Other!C111</f>
        <v>0</v>
      </c>
      <c r="D16" s="100">
        <f>Personnel!D151+Fringe!D87+Travel!D153+Equipment!D111+Supplies!D111+Contractor!D113+Other!D111</f>
        <v>0</v>
      </c>
    </row>
    <row r="17" spans="1:4" x14ac:dyDescent="0.35">
      <c r="A17" s="126" t="s">
        <v>74</v>
      </c>
      <c r="B17" s="115">
        <f t="shared" si="1"/>
        <v>0</v>
      </c>
      <c r="C17" s="100">
        <f>Personnel!C152+Fringe!C88+Travel!C154+Equipment!C112+Supplies!C112+Contractor!C114+Other!C112</f>
        <v>0</v>
      </c>
      <c r="D17" s="100">
        <f>Personnel!D152+Fringe!D88+Travel!D154+Equipment!D112+Supplies!D112+Contractor!D114+Other!D112</f>
        <v>0</v>
      </c>
    </row>
    <row r="18" spans="1:4" x14ac:dyDescent="0.35">
      <c r="A18" s="126" t="s">
        <v>75</v>
      </c>
      <c r="B18" s="115">
        <f t="shared" si="1"/>
        <v>0</v>
      </c>
      <c r="C18" s="100">
        <f>Personnel!C153+Fringe!C89+Travel!C155+Equipment!C113+Supplies!C113+Contractor!C115+Other!C113</f>
        <v>0</v>
      </c>
      <c r="D18" s="100">
        <f>Personnel!D153+Fringe!D89+Travel!D155+Equipment!D113+Supplies!D113+Contractor!D115+Other!D113</f>
        <v>0</v>
      </c>
    </row>
    <row r="19" spans="1:4" x14ac:dyDescent="0.35">
      <c r="A19" s="126" t="s">
        <v>76</v>
      </c>
      <c r="B19" s="115">
        <f t="shared" si="1"/>
        <v>0</v>
      </c>
      <c r="C19" s="100">
        <f>Personnel!C154+Fringe!C90+Travel!C156+Equipment!C114+Supplies!C114+Contractor!C116+Other!C114</f>
        <v>0</v>
      </c>
      <c r="D19" s="100">
        <f>Personnel!D154+Fringe!D90+Travel!D156+Equipment!D114+Supplies!D114+Contractor!D116+Other!D114</f>
        <v>0</v>
      </c>
    </row>
    <row r="20" spans="1:4" x14ac:dyDescent="0.35">
      <c r="A20" s="126" t="s">
        <v>77</v>
      </c>
      <c r="B20" s="115">
        <f t="shared" si="1"/>
        <v>0</v>
      </c>
      <c r="C20" s="100">
        <f>Personnel!C155+Fringe!C91+Travel!C157+Equipment!C115+Supplies!C115+Contractor!C117+Other!C115</f>
        <v>0</v>
      </c>
      <c r="D20" s="100">
        <f>Personnel!D155+Fringe!D91+Travel!D157+Equipment!D115+Supplies!D115+Contractor!D117+Other!D115</f>
        <v>0</v>
      </c>
    </row>
    <row r="21" spans="1:4" x14ac:dyDescent="0.35">
      <c r="A21" s="126" t="s">
        <v>78</v>
      </c>
      <c r="B21" s="115">
        <f t="shared" si="1"/>
        <v>0</v>
      </c>
      <c r="C21" s="100">
        <f>Personnel!C156+Fringe!C92+Travel!C158+Equipment!C116+Supplies!C116+Contractor!C118+Other!C116</f>
        <v>0</v>
      </c>
      <c r="D21" s="100">
        <f>Personnel!D156+Fringe!D92+Travel!D158+Equipment!D116+Supplies!D116+Contractor!D118+Other!D116</f>
        <v>0</v>
      </c>
    </row>
    <row r="22" spans="1:4" x14ac:dyDescent="0.35">
      <c r="A22" s="126" t="s">
        <v>79</v>
      </c>
      <c r="B22" s="115">
        <f t="shared" si="1"/>
        <v>0</v>
      </c>
      <c r="C22" s="100">
        <f>Personnel!C157+Fringe!C93+Travel!C159+Equipment!C117+Supplies!C117+Contractor!C119+Other!C117</f>
        <v>0</v>
      </c>
      <c r="D22" s="100">
        <f>Personnel!D157+Fringe!D93+Travel!D159+Equipment!D117+Supplies!D117+Contractor!D119+Other!D117</f>
        <v>0</v>
      </c>
    </row>
    <row r="23" spans="1:4" x14ac:dyDescent="0.35">
      <c r="A23" s="126" t="s">
        <v>211</v>
      </c>
      <c r="B23" s="115">
        <f t="shared" si="1"/>
        <v>0</v>
      </c>
      <c r="C23" s="100">
        <f>Personnel!C158+Fringe!C94+Travel!C160+Equipment!C118+Supplies!C118+Contractor!C120+Other!C118</f>
        <v>0</v>
      </c>
      <c r="D23" s="100">
        <f>Personnel!D158+Fringe!D94+Travel!D160+Equipment!D118+Supplies!D118+Contractor!D120+Other!D118</f>
        <v>0</v>
      </c>
    </row>
    <row r="24" spans="1:4" x14ac:dyDescent="0.35">
      <c r="A24" s="126" t="s">
        <v>212</v>
      </c>
      <c r="B24" s="115">
        <f t="shared" si="1"/>
        <v>0</v>
      </c>
      <c r="C24" s="100">
        <f>Personnel!C159+Fringe!C95+Travel!C161+Equipment!C119+Supplies!C119+Contractor!C121+Other!C119</f>
        <v>0</v>
      </c>
      <c r="D24" s="100">
        <f>Personnel!D159+Fringe!D95+Travel!D161+Equipment!D119+Supplies!D119+Contractor!D121+Other!D119</f>
        <v>0</v>
      </c>
    </row>
    <row r="25" spans="1:4" x14ac:dyDescent="0.35">
      <c r="A25" s="126" t="s">
        <v>213</v>
      </c>
      <c r="B25" s="115">
        <f t="shared" si="1"/>
        <v>0</v>
      </c>
      <c r="C25" s="100">
        <f>Personnel!C160+Fringe!C96+Travel!C162+Equipment!C120+Supplies!C120+Contractor!C122+Other!C120</f>
        <v>0</v>
      </c>
      <c r="D25" s="100">
        <f>Personnel!D160+Fringe!D96+Travel!D162+Equipment!D120+Supplies!D120+Contractor!D122+Other!D120</f>
        <v>0</v>
      </c>
    </row>
    <row r="26" spans="1:4" x14ac:dyDescent="0.35">
      <c r="A26" s="126" t="s">
        <v>214</v>
      </c>
      <c r="B26" s="115">
        <f t="shared" si="1"/>
        <v>0</v>
      </c>
      <c r="C26" s="100">
        <f>Personnel!C161+Fringe!C97+Travel!C163+Equipment!C121+Supplies!C121+Contractor!C123+Other!C121</f>
        <v>0</v>
      </c>
      <c r="D26" s="100">
        <f>Personnel!D161+Fringe!D97+Travel!D163+Equipment!D121+Supplies!D121+Contractor!D123+Other!D121</f>
        <v>0</v>
      </c>
    </row>
    <row r="27" spans="1:4" x14ac:dyDescent="0.35">
      <c r="A27" s="126" t="s">
        <v>215</v>
      </c>
      <c r="B27" s="115">
        <f t="shared" si="1"/>
        <v>0</v>
      </c>
      <c r="C27" s="100">
        <f>Personnel!C162+Fringe!C98+Travel!C164+Equipment!C122+Supplies!C122+Contractor!C124+Other!C122</f>
        <v>0</v>
      </c>
      <c r="D27" s="100">
        <f>Personnel!D162+Fringe!D98+Travel!D164+Equipment!D122+Supplies!D122+Contractor!D124+Other!D122</f>
        <v>0</v>
      </c>
    </row>
    <row r="28" spans="1:4" x14ac:dyDescent="0.35">
      <c r="A28" s="126" t="s">
        <v>216</v>
      </c>
      <c r="B28" s="115">
        <f t="shared" si="1"/>
        <v>0</v>
      </c>
      <c r="C28" s="100">
        <f>Personnel!C163+Fringe!C99+Travel!C165+Equipment!C123+Supplies!C123+Contractor!C125+Other!C123</f>
        <v>0</v>
      </c>
      <c r="D28" s="100">
        <f>Personnel!D163+Fringe!D99+Travel!D165+Equipment!D123+Supplies!D123+Contractor!D125+Other!D123</f>
        <v>0</v>
      </c>
    </row>
    <row r="29" spans="1:4" x14ac:dyDescent="0.35">
      <c r="A29" s="126" t="s">
        <v>217</v>
      </c>
      <c r="B29" s="115">
        <f t="shared" si="1"/>
        <v>0</v>
      </c>
      <c r="C29" s="100">
        <f>Personnel!C164+Fringe!C100+Travel!C166+Equipment!C124+Supplies!C124+Contractor!C126+Other!C124</f>
        <v>0</v>
      </c>
      <c r="D29" s="100">
        <f>Personnel!D164+Fringe!D100+Travel!D166+Equipment!D124+Supplies!D124+Contractor!D126+Other!D124</f>
        <v>0</v>
      </c>
    </row>
    <row r="30" spans="1:4" x14ac:dyDescent="0.35">
      <c r="A30" s="126" t="s">
        <v>218</v>
      </c>
      <c r="B30" s="115">
        <f t="shared" si="1"/>
        <v>0</v>
      </c>
      <c r="C30" s="100">
        <f>Personnel!C165+Fringe!C101+Travel!C167+Equipment!C125+Supplies!C125+Contractor!C127+Other!C125</f>
        <v>0</v>
      </c>
      <c r="D30" s="100">
        <f>Personnel!D165+Fringe!D101+Travel!D167+Equipment!D125+Supplies!D125+Contractor!D127+Other!D125</f>
        <v>0</v>
      </c>
    </row>
    <row r="31" spans="1:4" x14ac:dyDescent="0.35">
      <c r="A31" s="126" t="s">
        <v>219</v>
      </c>
      <c r="B31" s="115">
        <f t="shared" si="1"/>
        <v>0</v>
      </c>
      <c r="C31" s="100">
        <f>Personnel!C166+Fringe!C102+Travel!C168+Equipment!C126+Supplies!C126+Contractor!C128+Other!C126</f>
        <v>0</v>
      </c>
      <c r="D31" s="100">
        <f>Personnel!D166+Fringe!D102+Travel!D168+Equipment!D126+Supplies!D126+Contractor!D128+Other!D126</f>
        <v>0</v>
      </c>
    </row>
    <row r="32" spans="1:4" x14ac:dyDescent="0.35">
      <c r="A32" s="126" t="s">
        <v>220</v>
      </c>
      <c r="B32" s="115">
        <f t="shared" si="1"/>
        <v>0</v>
      </c>
      <c r="C32" s="100">
        <f>Personnel!C167+Fringe!C103+Travel!C169+Equipment!C127+Supplies!C127+Contractor!C129+Other!C127</f>
        <v>0</v>
      </c>
      <c r="D32" s="100">
        <f>Personnel!D167+Fringe!D103+Travel!D169+Equipment!D127+Supplies!D127+Contractor!D129+Other!D127</f>
        <v>0</v>
      </c>
    </row>
    <row r="33" spans="1:4" x14ac:dyDescent="0.35">
      <c r="A33" s="126" t="s">
        <v>221</v>
      </c>
      <c r="B33" s="115">
        <f t="shared" si="1"/>
        <v>0</v>
      </c>
      <c r="C33" s="100">
        <f>Personnel!C168+Fringe!C104+Travel!C170+Equipment!C128+Supplies!C128+Contractor!C130+Other!C128</f>
        <v>0</v>
      </c>
      <c r="D33" s="100">
        <f>Personnel!D168+Fringe!D104+Travel!D170+Equipment!D128+Supplies!D128+Contractor!D130+Other!D128</f>
        <v>0</v>
      </c>
    </row>
    <row r="34" spans="1:4" x14ac:dyDescent="0.35">
      <c r="A34" s="126" t="s">
        <v>222</v>
      </c>
      <c r="B34" s="115">
        <f t="shared" si="1"/>
        <v>0</v>
      </c>
      <c r="C34" s="100">
        <f>Personnel!C169+Fringe!C105+Travel!C171+Equipment!C129+Supplies!C129+Contractor!C131+Other!C129</f>
        <v>0</v>
      </c>
      <c r="D34" s="100">
        <f>Personnel!D169+Fringe!D105+Travel!D171+Equipment!D129+Supplies!D129+Contractor!D131+Other!D129</f>
        <v>0</v>
      </c>
    </row>
    <row r="35" spans="1:4" x14ac:dyDescent="0.35">
      <c r="A35" s="99" t="s">
        <v>80</v>
      </c>
      <c r="B35" s="116">
        <f>SUM(B10:B34)</f>
        <v>0</v>
      </c>
      <c r="C35" s="101">
        <f>SUM(C10:C34)</f>
        <v>0</v>
      </c>
      <c r="D35" s="101">
        <f>SUM(D10:D34)</f>
        <v>0</v>
      </c>
    </row>
    <row r="37" spans="1:4" ht="18.5" x14ac:dyDescent="0.45">
      <c r="A37" s="15" t="s">
        <v>81</v>
      </c>
    </row>
    <row r="38" spans="1:4" ht="29" x14ac:dyDescent="0.35">
      <c r="A38" s="38" t="s">
        <v>24</v>
      </c>
      <c r="B38" s="38" t="s">
        <v>69</v>
      </c>
      <c r="C38" s="40" t="s">
        <v>64</v>
      </c>
      <c r="D38" s="40" t="s">
        <v>65</v>
      </c>
    </row>
    <row r="39" spans="1:4" x14ac:dyDescent="0.35">
      <c r="A39" s="79" t="s">
        <v>82</v>
      </c>
      <c r="B39" s="115">
        <f t="shared" ref="B39:B45" si="2">SUM(C39:D39)</f>
        <v>0</v>
      </c>
      <c r="C39" s="100">
        <f>Personnel!B4</f>
        <v>0</v>
      </c>
      <c r="D39" s="100">
        <f>Personnel!C4</f>
        <v>0</v>
      </c>
    </row>
    <row r="40" spans="1:4" x14ac:dyDescent="0.35">
      <c r="A40" s="79" t="s">
        <v>83</v>
      </c>
      <c r="B40" s="115">
        <f t="shared" si="2"/>
        <v>0</v>
      </c>
      <c r="C40" s="100">
        <f>Fringe!B4</f>
        <v>0</v>
      </c>
      <c r="D40" s="100">
        <f>Fringe!C4</f>
        <v>0</v>
      </c>
    </row>
    <row r="41" spans="1:4" x14ac:dyDescent="0.35">
      <c r="A41" s="79" t="s">
        <v>84</v>
      </c>
      <c r="B41" s="115">
        <f t="shared" si="2"/>
        <v>0</v>
      </c>
      <c r="C41" s="100">
        <f>Travel!B4</f>
        <v>0</v>
      </c>
      <c r="D41" s="100">
        <f>Travel!C4</f>
        <v>0</v>
      </c>
    </row>
    <row r="42" spans="1:4" x14ac:dyDescent="0.35">
      <c r="A42" s="79" t="s">
        <v>85</v>
      </c>
      <c r="B42" s="115">
        <f t="shared" si="2"/>
        <v>0</v>
      </c>
      <c r="C42" s="100">
        <f>Equipment!B4</f>
        <v>0</v>
      </c>
      <c r="D42" s="100">
        <f>Equipment!C4</f>
        <v>0</v>
      </c>
    </row>
    <row r="43" spans="1:4" x14ac:dyDescent="0.35">
      <c r="A43" s="79" t="s">
        <v>86</v>
      </c>
      <c r="B43" s="115">
        <f t="shared" si="2"/>
        <v>0</v>
      </c>
      <c r="C43" s="100">
        <f>Supplies!B4</f>
        <v>0</v>
      </c>
      <c r="D43" s="100">
        <f>Supplies!C4</f>
        <v>0</v>
      </c>
    </row>
    <row r="44" spans="1:4" x14ac:dyDescent="0.35">
      <c r="A44" s="79" t="s">
        <v>87</v>
      </c>
      <c r="B44" s="115">
        <f t="shared" si="2"/>
        <v>0</v>
      </c>
      <c r="C44" s="100">
        <f>Contractor!B4</f>
        <v>0</v>
      </c>
      <c r="D44" s="100">
        <f>Contractor!C4</f>
        <v>0</v>
      </c>
    </row>
    <row r="45" spans="1:4" x14ac:dyDescent="0.35">
      <c r="A45" s="79" t="s">
        <v>88</v>
      </c>
      <c r="B45" s="115">
        <f t="shared" si="2"/>
        <v>0</v>
      </c>
      <c r="C45" s="100">
        <f>Other!B4</f>
        <v>0</v>
      </c>
      <c r="D45" s="100">
        <f>Other!C4</f>
        <v>0</v>
      </c>
    </row>
    <row r="46" spans="1:4" x14ac:dyDescent="0.35">
      <c r="A46" s="99" t="s">
        <v>80</v>
      </c>
      <c r="B46" s="116">
        <f>SUM(B39:B45)</f>
        <v>0</v>
      </c>
      <c r="C46" s="101">
        <f t="shared" ref="C46:D46" si="3">SUM(C39:C45)</f>
        <v>0</v>
      </c>
      <c r="D46" s="101">
        <f t="shared" si="3"/>
        <v>0</v>
      </c>
    </row>
    <row r="48" spans="1:4" ht="18.5" x14ac:dyDescent="0.45">
      <c r="A48" s="15" t="s">
        <v>89</v>
      </c>
    </row>
    <row r="49" spans="1:7" ht="29" x14ac:dyDescent="0.35">
      <c r="A49" s="38" t="s">
        <v>24</v>
      </c>
      <c r="B49" s="38" t="s">
        <v>69</v>
      </c>
      <c r="C49" s="40" t="s">
        <v>64</v>
      </c>
      <c r="D49" s="40" t="s">
        <v>65</v>
      </c>
    </row>
    <row r="50" spans="1:7" x14ac:dyDescent="0.35">
      <c r="A50" s="79" t="s">
        <v>82</v>
      </c>
      <c r="B50" s="115">
        <f t="shared" ref="B50:B56" si="4">SUM(C50:D50)</f>
        <v>0</v>
      </c>
      <c r="C50" s="100">
        <f>SUMIF(Personnel!$H$14:$H$73,"Yes, Admin",Personnel!K$14:K$73)</f>
        <v>0</v>
      </c>
      <c r="D50" s="100">
        <f>SUMIF(Personnel!$H14:$H73,"Yes, Admin",Personnel!L$14:L$73)</f>
        <v>0</v>
      </c>
    </row>
    <row r="51" spans="1:7" x14ac:dyDescent="0.35">
      <c r="A51" s="79" t="s">
        <v>83</v>
      </c>
      <c r="B51" s="115">
        <f t="shared" si="4"/>
        <v>0</v>
      </c>
      <c r="C51" s="100">
        <f>SUMIF(Fringe!$B14:$B73,"Yes, Admin", Fringe!H14:H73)</f>
        <v>0</v>
      </c>
      <c r="D51" s="100">
        <f>SUMIF(Fringe!$B14:$B73,"Yes, Admin", Fringe!I14:I73)</f>
        <v>0</v>
      </c>
    </row>
    <row r="52" spans="1:7" x14ac:dyDescent="0.35">
      <c r="A52" s="79" t="s">
        <v>84</v>
      </c>
      <c r="B52" s="115">
        <f t="shared" si="4"/>
        <v>0</v>
      </c>
      <c r="C52" s="100">
        <f>Travel!B4</f>
        <v>0</v>
      </c>
      <c r="D52" s="100">
        <f>Travel!C4</f>
        <v>0</v>
      </c>
    </row>
    <row r="53" spans="1:7" x14ac:dyDescent="0.35">
      <c r="A53" s="79" t="s">
        <v>85</v>
      </c>
      <c r="B53" s="115">
        <f t="shared" si="4"/>
        <v>0</v>
      </c>
      <c r="C53" s="100">
        <f>SUMIF(Equipment!$D14:$D53, "Yes, Admin", Equipment!I14:I53)</f>
        <v>0</v>
      </c>
      <c r="D53" s="100">
        <f>SUMIF(Equipment!$D14:$D53, "Yes, Admin", Equipment!J14:J53)</f>
        <v>0</v>
      </c>
    </row>
    <row r="54" spans="1:7" x14ac:dyDescent="0.35">
      <c r="A54" s="79" t="s">
        <v>86</v>
      </c>
      <c r="B54" s="115">
        <f t="shared" si="4"/>
        <v>0</v>
      </c>
      <c r="C54" s="100">
        <f>SUMIF(Supplies!$D14:$D53, "Yes, Admin", Supplies!I14:I53)</f>
        <v>0</v>
      </c>
      <c r="D54" s="100">
        <f>SUMIF(Supplies!$D14:$D53, "Yes, Admin", Supplies!J14:J53)</f>
        <v>0</v>
      </c>
    </row>
    <row r="55" spans="1:7" x14ac:dyDescent="0.35">
      <c r="A55" s="79" t="s">
        <v>87</v>
      </c>
      <c r="B55" s="115">
        <f t="shared" si="4"/>
        <v>0</v>
      </c>
      <c r="C55" s="100">
        <f>SUMIF(Contractor!$C14:$C53,"Yes, Admin",Contractor!I14:I53)</f>
        <v>0</v>
      </c>
      <c r="D55" s="100">
        <f>SUMIF(Contractor!$C14:$C53,"Yes, Admin",Contractor!J14:J53)</f>
        <v>0</v>
      </c>
    </row>
    <row r="56" spans="1:7" x14ac:dyDescent="0.35">
      <c r="A56" s="79" t="s">
        <v>88</v>
      </c>
      <c r="B56" s="115">
        <f t="shared" si="4"/>
        <v>0</v>
      </c>
      <c r="C56" s="100">
        <f>SUMIF(Other!$D14:$D53,"Yes, Admin", Other!J14:J53)</f>
        <v>0</v>
      </c>
      <c r="D56" s="100">
        <f>SUMIF(Other!$D14:$D53,"Yes, Admin", Other!K14:K53)</f>
        <v>0</v>
      </c>
    </row>
    <row r="57" spans="1:7" x14ac:dyDescent="0.35">
      <c r="A57" s="99" t="s">
        <v>80</v>
      </c>
      <c r="B57" s="116">
        <f t="shared" ref="B57:D57" si="5">SUM(B50:B56)</f>
        <v>0</v>
      </c>
      <c r="C57" s="101">
        <f t="shared" si="5"/>
        <v>0</v>
      </c>
      <c r="D57" s="101">
        <f t="shared" si="5"/>
        <v>0</v>
      </c>
    </row>
    <row r="58" spans="1:7" x14ac:dyDescent="0.35">
      <c r="A58" s="111" t="s">
        <v>90</v>
      </c>
      <c r="B58" s="16"/>
      <c r="C58" s="16"/>
      <c r="D58" s="16"/>
      <c r="E58" s="16"/>
      <c r="F58" s="16"/>
      <c r="G58" s="16"/>
    </row>
    <row r="60" spans="1:7" x14ac:dyDescent="0.35">
      <c r="A60" s="99" t="s">
        <v>91</v>
      </c>
      <c r="B60" s="114" t="str">
        <f>IFERROR(B57/B5, "")</f>
        <v/>
      </c>
    </row>
    <row r="63" spans="1:7" ht="18.5" x14ac:dyDescent="0.45">
      <c r="A63" s="15" t="s">
        <v>92</v>
      </c>
    </row>
    <row r="64" spans="1:7" ht="29" x14ac:dyDescent="0.35">
      <c r="A64" s="38" t="s">
        <v>24</v>
      </c>
      <c r="B64" s="38" t="s">
        <v>69</v>
      </c>
      <c r="C64" s="40" t="s">
        <v>64</v>
      </c>
      <c r="D64" s="40" t="s">
        <v>65</v>
      </c>
    </row>
    <row r="65" spans="1:4" x14ac:dyDescent="0.35">
      <c r="A65" s="79" t="s">
        <v>85</v>
      </c>
      <c r="B65" s="115">
        <f t="shared" ref="B65:B68" si="6">SUM(C65:D65)</f>
        <v>0</v>
      </c>
      <c r="C65" s="100">
        <f>SUMIF(Equipment!$E$14:$E$53,"Yes",Equipment!I$14:I$53)</f>
        <v>0</v>
      </c>
      <c r="D65" s="100">
        <f>SUMIF(Equipment!$E$14:$E$53,"Yes",Equipment!J$14:J$53)</f>
        <v>0</v>
      </c>
    </row>
    <row r="66" spans="1:4" x14ac:dyDescent="0.35">
      <c r="A66" s="79" t="s">
        <v>86</v>
      </c>
      <c r="B66" s="115">
        <f t="shared" si="6"/>
        <v>0</v>
      </c>
      <c r="C66" s="100">
        <f>SUMIF(Supplies!$E$14:$E$53,"Yes",Supplies!I$14:I$53)</f>
        <v>0</v>
      </c>
      <c r="D66" s="100">
        <f>SUMIF(Supplies!$E$14:$E$53,"Yes",Supplies!J$14:J$53)</f>
        <v>0</v>
      </c>
    </row>
    <row r="67" spans="1:4" x14ac:dyDescent="0.35">
      <c r="A67" s="79" t="s">
        <v>87</v>
      </c>
      <c r="B67" s="115">
        <f t="shared" si="6"/>
        <v>0</v>
      </c>
      <c r="C67" s="100">
        <f>SUMIF(Contractor!$D$14:$D$53,"Yes",Contractor!$I14:$I53)</f>
        <v>0</v>
      </c>
      <c r="D67" s="100">
        <f>SUMIF(Contractor!$D$14:$D$53,"Yes",Contractor!$J14:$J53)</f>
        <v>0</v>
      </c>
    </row>
    <row r="68" spans="1:4" x14ac:dyDescent="0.35">
      <c r="A68" s="79" t="s">
        <v>88</v>
      </c>
      <c r="B68" s="115">
        <f t="shared" si="6"/>
        <v>0</v>
      </c>
      <c r="C68" s="100">
        <f>SUMIF(Other!$E$14:$E$53,"Yes",Other!J$14:J$53)</f>
        <v>0</v>
      </c>
      <c r="D68" s="100">
        <f>SUMIF(Other!$E$14:$E$53,"Yes",Other!K$14:K$53)</f>
        <v>0</v>
      </c>
    </row>
    <row r="69" spans="1:4" x14ac:dyDescent="0.35">
      <c r="A69" s="99" t="s">
        <v>80</v>
      </c>
      <c r="B69" s="116">
        <f>SUM(B65:B68)</f>
        <v>0</v>
      </c>
      <c r="C69" s="101">
        <f>SUM(C65:C68)</f>
        <v>0</v>
      </c>
      <c r="D69" s="101">
        <f>SUM(D65:D68)</f>
        <v>0</v>
      </c>
    </row>
    <row r="71" spans="1:4" x14ac:dyDescent="0.35">
      <c r="A71" s="99" t="s">
        <v>93</v>
      </c>
      <c r="B71" s="114" t="str">
        <f>IFERROR(B69/B$5, "")</f>
        <v/>
      </c>
    </row>
    <row r="74" spans="1:4" ht="18.5" x14ac:dyDescent="0.45">
      <c r="A74" s="15" t="s">
        <v>94</v>
      </c>
    </row>
    <row r="75" spans="1:4" ht="29" x14ac:dyDescent="0.35">
      <c r="A75" s="38" t="s">
        <v>24</v>
      </c>
      <c r="B75" s="38" t="s">
        <v>69</v>
      </c>
      <c r="C75" s="40" t="s">
        <v>64</v>
      </c>
      <c r="D75" s="40" t="s">
        <v>65</v>
      </c>
    </row>
    <row r="76" spans="1:4" x14ac:dyDescent="0.35">
      <c r="A76" s="79" t="s">
        <v>87</v>
      </c>
      <c r="B76" s="115">
        <f t="shared" ref="B76:B77" si="7">SUM(C76:D76)</f>
        <v>0</v>
      </c>
      <c r="C76" s="100">
        <f>SUMIF(Contractor!$E$14:$E$53,"Yes",Contractor!$I14:$I53)</f>
        <v>0</v>
      </c>
      <c r="D76" s="100">
        <f>SUMIF(Contractor!$E$14:$E$53,"Yes",Contractor!$J14:$J53)</f>
        <v>0</v>
      </c>
    </row>
    <row r="77" spans="1:4" x14ac:dyDescent="0.35">
      <c r="A77" s="79" t="s">
        <v>88</v>
      </c>
      <c r="B77" s="115">
        <f t="shared" si="7"/>
        <v>0</v>
      </c>
      <c r="C77" s="100">
        <f>SUMIF(Other!$F$14:$F$53,"Yes",Other!J$14:J$53)</f>
        <v>0</v>
      </c>
      <c r="D77" s="100">
        <f>SUMIF(Other!$F$14:$F$53,"Yes",Other!K$14:K$53)</f>
        <v>0</v>
      </c>
    </row>
    <row r="78" spans="1:4" x14ac:dyDescent="0.35">
      <c r="A78" s="99" t="s">
        <v>80</v>
      </c>
      <c r="B78" s="116">
        <f>SUM(B76:B77)</f>
        <v>0</v>
      </c>
      <c r="C78" s="101">
        <f>SUM(C76:C77)</f>
        <v>0</v>
      </c>
      <c r="D78" s="101">
        <f>SUM(D76:D77)</f>
        <v>0</v>
      </c>
    </row>
    <row r="80" spans="1:4" ht="28.5" customHeight="1" x14ac:dyDescent="0.35">
      <c r="A80" s="119" t="s">
        <v>95</v>
      </c>
      <c r="B80" s="114" t="str">
        <f>IFERROR(B78/B$5, "")</f>
        <v/>
      </c>
    </row>
  </sheetData>
  <sheetProtection algorithmName="SHA-512" hashValue="0P/hPn4shPlX3oD4e5jCx/zBDpdIKZKWyVQq8A3l83dg6KYOaKgzlEq/TOx/GiRrharCkzhRRpmurcFs5wCzRg==" saltValue="c6wEKY+cEfJyan97E7wWtw==" spinCount="100000" sheet="1" objects="1" scenarios="1"/>
  <mergeCells count="1">
    <mergeCell ref="C1:D1"/>
  </mergeCells>
  <phoneticPr fontId="14" type="noConversion"/>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B164B-FC60-4BD1-9677-90F2361A0317}">
  <dimension ref="A1:O169"/>
  <sheetViews>
    <sheetView showGridLines="0" topLeftCell="A17" workbookViewId="0">
      <selection activeCell="M17" sqref="M17"/>
    </sheetView>
  </sheetViews>
  <sheetFormatPr defaultRowHeight="14.5" x14ac:dyDescent="0.35"/>
  <cols>
    <col min="1" max="1" width="34.81640625" style="4" customWidth="1"/>
    <col min="2" max="2" width="20.1796875" customWidth="1"/>
    <col min="3" max="3" width="19.7265625" customWidth="1"/>
    <col min="4" max="8" width="16.7265625" customWidth="1"/>
    <col min="9" max="9" width="15.453125" customWidth="1"/>
    <col min="10" max="10" width="18.54296875" bestFit="1" customWidth="1"/>
    <col min="11" max="15" width="20.1796875" customWidth="1"/>
    <col min="16" max="16" width="19.54296875" customWidth="1"/>
  </cols>
  <sheetData>
    <row r="1" spans="1:15" ht="26" x14ac:dyDescent="0.7">
      <c r="A1" s="120" t="s">
        <v>27</v>
      </c>
      <c r="B1" s="118" t="s">
        <v>61</v>
      </c>
      <c r="C1" s="162">
        <f>'Subrecipient Info'!B5</f>
        <v>0</v>
      </c>
      <c r="D1" s="162"/>
    </row>
    <row r="2" spans="1:15" x14ac:dyDescent="0.35">
      <c r="H2" s="12"/>
    </row>
    <row r="3" spans="1:15" ht="31.5" customHeight="1" x14ac:dyDescent="0.35">
      <c r="B3" s="40" t="s">
        <v>64</v>
      </c>
      <c r="C3" s="40" t="s">
        <v>65</v>
      </c>
      <c r="H3" s="9"/>
    </row>
    <row r="4" spans="1:15" x14ac:dyDescent="0.35">
      <c r="A4" s="5" t="s">
        <v>96</v>
      </c>
      <c r="B4" s="43">
        <f>K74</f>
        <v>0</v>
      </c>
      <c r="C4" s="43">
        <f>L74</f>
        <v>0</v>
      </c>
      <c r="H4" s="6"/>
    </row>
    <row r="5" spans="1:15" x14ac:dyDescent="0.35">
      <c r="B5" s="16"/>
      <c r="C5" s="16"/>
      <c r="D5" s="16"/>
      <c r="E5" s="16"/>
      <c r="F5" s="16"/>
      <c r="G5" s="16"/>
      <c r="H5" s="9"/>
    </row>
    <row r="6" spans="1:15" x14ac:dyDescent="0.35">
      <c r="B6" s="16"/>
      <c r="C6" s="16"/>
      <c r="D6" s="16"/>
      <c r="E6" s="16"/>
      <c r="F6" s="16"/>
      <c r="G6" s="16"/>
    </row>
    <row r="7" spans="1:15" ht="27.65" customHeight="1" x14ac:dyDescent="0.35">
      <c r="A7" s="169" t="s">
        <v>97</v>
      </c>
      <c r="B7" s="169"/>
      <c r="C7" s="169"/>
      <c r="D7" s="169"/>
      <c r="E7" s="169"/>
      <c r="F7" s="169"/>
    </row>
    <row r="8" spans="1:15" ht="16" customHeight="1" x14ac:dyDescent="0.35"/>
    <row r="9" spans="1:15" ht="16" customHeight="1" x14ac:dyDescent="0.45">
      <c r="A9" s="47" t="s">
        <v>98</v>
      </c>
    </row>
    <row r="10" spans="1:15" ht="14.15" customHeight="1" x14ac:dyDescent="0.35">
      <c r="A10" s="48" t="s">
        <v>99</v>
      </c>
      <c r="B10" s="48" t="s">
        <v>68</v>
      </c>
      <c r="C10" s="48" t="s">
        <v>100</v>
      </c>
      <c r="D10" s="48" t="s">
        <v>101</v>
      </c>
      <c r="E10" s="48" t="s">
        <v>102</v>
      </c>
      <c r="F10" s="48" t="s">
        <v>103</v>
      </c>
      <c r="G10" s="48" t="s">
        <v>104</v>
      </c>
      <c r="H10" s="48" t="s">
        <v>105</v>
      </c>
      <c r="I10" s="48" t="s">
        <v>106</v>
      </c>
      <c r="J10" s="48" t="s">
        <v>107</v>
      </c>
      <c r="K10" s="48" t="s">
        <v>108</v>
      </c>
      <c r="L10" s="48" t="s">
        <v>109</v>
      </c>
    </row>
    <row r="11" spans="1:15" ht="14.5" customHeight="1" x14ac:dyDescent="0.35">
      <c r="A11" s="49" t="s">
        <v>110</v>
      </c>
      <c r="B11" s="50" t="s">
        <v>111</v>
      </c>
      <c r="C11" s="51">
        <v>1</v>
      </c>
      <c r="D11" s="52">
        <v>50000</v>
      </c>
      <c r="E11" s="53">
        <v>1</v>
      </c>
      <c r="F11" s="54">
        <v>46296</v>
      </c>
      <c r="G11" s="54">
        <v>47026</v>
      </c>
      <c r="H11" s="54" t="s">
        <v>112</v>
      </c>
      <c r="I11" s="55">
        <f>DATEDIF(F11,G11,"m")+1</f>
        <v>24</v>
      </c>
      <c r="J11" s="56">
        <f>D11/12*C11*E11*I11</f>
        <v>100000</v>
      </c>
      <c r="K11" s="57">
        <f>($D11/12*$E11*$C11) *MAX(0,(YEAR(MIN($G11,DATE(2027,9,30)))*12 + MONTH(MIN($G11,DATE(2027,9,30))))-(YEAR(MAX($F11,DATE(2026,10,1)))*12 +MONTH(MAX($F11, DATE(2026,10,1)))) + 1)</f>
        <v>50000</v>
      </c>
      <c r="L11" s="57">
        <f>($D11/12*$E11*$C11) *MAX(0,(YEAR(MIN($G11,DATE(2028,9,30)))*12 + MONTH(MIN($G11,DATE(2028,9,30))))-(YEAR(MAX($F11,DATE(2027,10,1)))*12 +MONTH(MAX($F11, DATE(2027,10,1)))) + 1)</f>
        <v>50000</v>
      </c>
    </row>
    <row r="12" spans="1:15" ht="18.649999999999999" customHeight="1" x14ac:dyDescent="0.35"/>
    <row r="13" spans="1:15" s="20" customFormat="1" ht="43.5" x14ac:dyDescent="0.35">
      <c r="A13" s="67" t="s">
        <v>99</v>
      </c>
      <c r="B13" s="67" t="s">
        <v>68</v>
      </c>
      <c r="C13" s="67" t="s">
        <v>100</v>
      </c>
      <c r="D13" s="67" t="s">
        <v>101</v>
      </c>
      <c r="E13" s="67" t="s">
        <v>102</v>
      </c>
      <c r="F13" s="67" t="s">
        <v>103</v>
      </c>
      <c r="G13" s="71" t="s">
        <v>104</v>
      </c>
      <c r="H13" s="71" t="s">
        <v>113</v>
      </c>
      <c r="I13" s="48" t="s">
        <v>106</v>
      </c>
      <c r="J13" s="91" t="s">
        <v>107</v>
      </c>
      <c r="K13" s="48" t="s">
        <v>64</v>
      </c>
      <c r="L13" s="48" t="s">
        <v>65</v>
      </c>
      <c r="M13"/>
      <c r="N13"/>
      <c r="O13"/>
    </row>
    <row r="14" spans="1:15" x14ac:dyDescent="0.35">
      <c r="A14" s="127"/>
      <c r="B14" s="128"/>
      <c r="C14" s="129"/>
      <c r="D14" s="130"/>
      <c r="E14" s="131"/>
      <c r="F14" s="132"/>
      <c r="G14" s="132"/>
      <c r="H14" s="132"/>
      <c r="I14" s="33">
        <f t="shared" ref="I14:I73" si="0">DATEDIF(F14,G14,"m")+1</f>
        <v>1</v>
      </c>
      <c r="J14" s="28">
        <f>SUM(K14,L14)</f>
        <v>0</v>
      </c>
      <c r="K14" s="17">
        <f>($D14/12*$E14*$C14) *MAX(0,(YEAR(MIN($G14,DATE(2027,9,30)))*12 + MONTH(MIN($G14,DATE(2027,9,30))))-(YEAR(MAX($F14,DATE(2026,9,1)))*12 +MONTH(MAX($F14, DATE(2026,9,1)))) + 1)</f>
        <v>0</v>
      </c>
      <c r="L14" s="17">
        <f t="shared" ref="L14:L73" si="1">($D14/12*$E14*$C14) *MAX(0,(YEAR(MIN($G14,DATE(2028,9,30)))*12 + MONTH(MIN($G14,DATE(2028,9,30))))-(YEAR(MAX($F14,DATE(2027,10,1)))*12 +MONTH(MAX($F14, DATE(2027,10,1)))) + 1)</f>
        <v>0</v>
      </c>
      <c r="M14" t="str">
        <f>IF(B14="","",IF(ISNUMBER(MATCH(Personnel!B14,'Summary Tables'!$A$9:$A$35,0)),"","UPDATE NAME"))</f>
        <v/>
      </c>
    </row>
    <row r="15" spans="1:15" x14ac:dyDescent="0.35">
      <c r="A15" s="127"/>
      <c r="B15" s="128"/>
      <c r="C15" s="129"/>
      <c r="D15" s="130"/>
      <c r="E15" s="131"/>
      <c r="F15" s="132"/>
      <c r="G15" s="132"/>
      <c r="H15" s="132"/>
      <c r="I15" s="33">
        <f t="shared" ref="I15:I44" si="2">DATEDIF(F15,G15,"m")+1</f>
        <v>1</v>
      </c>
      <c r="J15" s="28">
        <f t="shared" ref="J15:J44" si="3">SUM(K15,L15)</f>
        <v>0</v>
      </c>
      <c r="K15" s="17">
        <f>($D15/12*$E15*$C15) *MAX(0,(YEAR(MIN($G15,DATE(2027,9,30)))*12 + MONTH(MIN($G15,DATE(2027,9,30))))-(YEAR(MAX($F15,DATE(2026,9,1)))*12 +MONTH(MAX($F15, DATE(2026,9,1)))) + 1)</f>
        <v>0</v>
      </c>
      <c r="L15" s="17">
        <f>($D15/12*$E15*$C15) *MAX(0,(YEAR(MIN($G15,DATE(2028,9,30)))*12 + MONTH(MIN($G15,DATE(2028,9,30))))-(YEAR(MAX($F15,DATE(2027,10,1)))*12 +MONTH(MAX($F15, DATE(2027,10,1)))) + 1)</f>
        <v>0</v>
      </c>
      <c r="M15" t="str">
        <f>IF(B15="","",IF(ISNUMBER(MATCH(Personnel!B15,'Summary Tables'!$A$9:$A$35,0)),"","UPDATE NAME"))</f>
        <v/>
      </c>
    </row>
    <row r="16" spans="1:15" x14ac:dyDescent="0.35">
      <c r="A16" s="127"/>
      <c r="B16" s="128"/>
      <c r="C16" s="129"/>
      <c r="D16" s="130"/>
      <c r="E16" s="131"/>
      <c r="F16" s="132"/>
      <c r="G16" s="132"/>
      <c r="H16" s="132"/>
      <c r="I16" s="33">
        <f t="shared" si="2"/>
        <v>1</v>
      </c>
      <c r="J16" s="28">
        <f t="shared" si="3"/>
        <v>0</v>
      </c>
      <c r="K16" s="17">
        <f t="shared" ref="K16:K73" si="4">($D16/12*$E16*$C16) *MAX(0,(YEAR(MIN($G16,DATE(2027,9,30)))*12 + MONTH(MIN($G16,DATE(2027,9,30))))-(YEAR(MAX($F16,DATE(2026,9,1)))*12 +MONTH(MAX($F16, DATE(2026,9,1)))) + 1)</f>
        <v>0</v>
      </c>
      <c r="L16" s="17">
        <f t="shared" si="1"/>
        <v>0</v>
      </c>
      <c r="M16" t="str">
        <f>IF(B16="","",IF(ISNUMBER(MATCH(Personnel!B16,'Summary Tables'!$A$9:$A$35,0)),"","UPDATE NAME"))</f>
        <v/>
      </c>
    </row>
    <row r="17" spans="1:13" x14ac:dyDescent="0.35">
      <c r="A17" s="127"/>
      <c r="B17" s="128"/>
      <c r="C17" s="129"/>
      <c r="D17" s="130"/>
      <c r="E17" s="131"/>
      <c r="F17" s="132"/>
      <c r="G17" s="132"/>
      <c r="H17" s="132"/>
      <c r="I17" s="33">
        <f t="shared" si="2"/>
        <v>1</v>
      </c>
      <c r="J17" s="28">
        <f t="shared" si="3"/>
        <v>0</v>
      </c>
      <c r="K17" s="17">
        <f t="shared" si="4"/>
        <v>0</v>
      </c>
      <c r="L17" s="17">
        <f t="shared" si="1"/>
        <v>0</v>
      </c>
      <c r="M17" t="str">
        <f>IF(B17="","",IF(ISNUMBER(MATCH(Personnel!B17,'Summary Tables'!$A$9:$A$35,0)),"","UPDATE NAME"))</f>
        <v/>
      </c>
    </row>
    <row r="18" spans="1:13" x14ac:dyDescent="0.35">
      <c r="A18" s="127"/>
      <c r="B18" s="128"/>
      <c r="C18" s="129"/>
      <c r="D18" s="130"/>
      <c r="E18" s="131"/>
      <c r="F18" s="132"/>
      <c r="G18" s="132"/>
      <c r="H18" s="132"/>
      <c r="I18" s="33">
        <f t="shared" si="2"/>
        <v>1</v>
      </c>
      <c r="J18" s="28">
        <f t="shared" si="3"/>
        <v>0</v>
      </c>
      <c r="K18" s="17">
        <f t="shared" si="4"/>
        <v>0</v>
      </c>
      <c r="L18" s="17">
        <f t="shared" si="1"/>
        <v>0</v>
      </c>
      <c r="M18" t="str">
        <f>IF(B18="","",IF(ISNUMBER(MATCH(Personnel!B18,'Summary Tables'!$A$9:$A$35,0)),"","UPDATE NAME"))</f>
        <v/>
      </c>
    </row>
    <row r="19" spans="1:13" x14ac:dyDescent="0.35">
      <c r="A19" s="127"/>
      <c r="B19" s="128"/>
      <c r="C19" s="129"/>
      <c r="D19" s="130"/>
      <c r="E19" s="131"/>
      <c r="F19" s="132"/>
      <c r="G19" s="132"/>
      <c r="H19" s="132"/>
      <c r="I19" s="33">
        <f t="shared" si="2"/>
        <v>1</v>
      </c>
      <c r="J19" s="28">
        <f t="shared" si="3"/>
        <v>0</v>
      </c>
      <c r="K19" s="17">
        <f t="shared" si="4"/>
        <v>0</v>
      </c>
      <c r="L19" s="17">
        <f t="shared" si="1"/>
        <v>0</v>
      </c>
      <c r="M19" t="str">
        <f>IF(B19="","",IF(ISNUMBER(MATCH(Personnel!B19,'Summary Tables'!$A$9:$A$35,0)),"","UPDATE NAME"))</f>
        <v/>
      </c>
    </row>
    <row r="20" spans="1:13" x14ac:dyDescent="0.35">
      <c r="A20" s="127"/>
      <c r="B20" s="128"/>
      <c r="C20" s="129"/>
      <c r="D20" s="130"/>
      <c r="E20" s="131"/>
      <c r="F20" s="132"/>
      <c r="G20" s="132"/>
      <c r="H20" s="132"/>
      <c r="I20" s="33">
        <f t="shared" si="2"/>
        <v>1</v>
      </c>
      <c r="J20" s="28">
        <f t="shared" si="3"/>
        <v>0</v>
      </c>
      <c r="K20" s="17">
        <f t="shared" si="4"/>
        <v>0</v>
      </c>
      <c r="L20" s="17">
        <f t="shared" si="1"/>
        <v>0</v>
      </c>
      <c r="M20" t="str">
        <f>IF(B20="","",IF(ISNUMBER(MATCH(Personnel!B20,'Summary Tables'!$A$9:$A$35,0)),"","UPDATE NAME"))</f>
        <v/>
      </c>
    </row>
    <row r="21" spans="1:13" x14ac:dyDescent="0.35">
      <c r="A21" s="127"/>
      <c r="B21" s="128"/>
      <c r="C21" s="129"/>
      <c r="D21" s="130"/>
      <c r="E21" s="131"/>
      <c r="F21" s="132"/>
      <c r="G21" s="132"/>
      <c r="H21" s="132"/>
      <c r="I21" s="33">
        <f t="shared" si="2"/>
        <v>1</v>
      </c>
      <c r="J21" s="28">
        <f t="shared" si="3"/>
        <v>0</v>
      </c>
      <c r="K21" s="17">
        <f t="shared" si="4"/>
        <v>0</v>
      </c>
      <c r="L21" s="17">
        <f t="shared" si="1"/>
        <v>0</v>
      </c>
      <c r="M21" t="str">
        <f>IF(B21="","",IF(ISNUMBER(MATCH(Personnel!B21,'Summary Tables'!$A$9:$A$35,0)),"","UPDATE NAME"))</f>
        <v/>
      </c>
    </row>
    <row r="22" spans="1:13" x14ac:dyDescent="0.35">
      <c r="A22" s="127"/>
      <c r="B22" s="128"/>
      <c r="C22" s="129"/>
      <c r="D22" s="130"/>
      <c r="E22" s="131"/>
      <c r="F22" s="132"/>
      <c r="G22" s="132"/>
      <c r="H22" s="132"/>
      <c r="I22" s="33">
        <f t="shared" si="2"/>
        <v>1</v>
      </c>
      <c r="J22" s="28">
        <f t="shared" si="3"/>
        <v>0</v>
      </c>
      <c r="K22" s="17">
        <f t="shared" si="4"/>
        <v>0</v>
      </c>
      <c r="L22" s="17">
        <f t="shared" si="1"/>
        <v>0</v>
      </c>
      <c r="M22" t="str">
        <f>IF(B22="","",IF(ISNUMBER(MATCH(Personnel!B22,'Summary Tables'!$A$9:$A$35,0)),"","UPDATE NAME"))</f>
        <v/>
      </c>
    </row>
    <row r="23" spans="1:13" x14ac:dyDescent="0.35">
      <c r="A23" s="127"/>
      <c r="B23" s="128"/>
      <c r="C23" s="129"/>
      <c r="D23" s="130"/>
      <c r="E23" s="131"/>
      <c r="F23" s="132"/>
      <c r="G23" s="132"/>
      <c r="H23" s="132"/>
      <c r="I23" s="33">
        <f t="shared" si="2"/>
        <v>1</v>
      </c>
      <c r="J23" s="28">
        <f t="shared" si="3"/>
        <v>0</v>
      </c>
      <c r="K23" s="17">
        <f t="shared" si="4"/>
        <v>0</v>
      </c>
      <c r="L23" s="17">
        <f t="shared" si="1"/>
        <v>0</v>
      </c>
      <c r="M23" t="str">
        <f>IF(B23="","",IF(ISNUMBER(MATCH(Personnel!B23,'Summary Tables'!$A$9:$A$35,0)),"","UPDATE NAME"))</f>
        <v/>
      </c>
    </row>
    <row r="24" spans="1:13" x14ac:dyDescent="0.35">
      <c r="A24" s="127"/>
      <c r="B24" s="128"/>
      <c r="C24" s="129"/>
      <c r="D24" s="130"/>
      <c r="E24" s="131"/>
      <c r="F24" s="132"/>
      <c r="G24" s="132"/>
      <c r="H24" s="132"/>
      <c r="I24" s="33">
        <f t="shared" si="2"/>
        <v>1</v>
      </c>
      <c r="J24" s="28">
        <f t="shared" si="3"/>
        <v>0</v>
      </c>
      <c r="K24" s="17">
        <f t="shared" si="4"/>
        <v>0</v>
      </c>
      <c r="L24" s="17">
        <f t="shared" si="1"/>
        <v>0</v>
      </c>
      <c r="M24" t="str">
        <f>IF(B24="","",IF(ISNUMBER(MATCH(Personnel!B24,'Summary Tables'!$A$9:$A$35,0)),"","UPDATE NAME"))</f>
        <v/>
      </c>
    </row>
    <row r="25" spans="1:13" x14ac:dyDescent="0.35">
      <c r="A25" s="127"/>
      <c r="B25" s="128"/>
      <c r="C25" s="129"/>
      <c r="D25" s="130"/>
      <c r="E25" s="131"/>
      <c r="F25" s="132"/>
      <c r="G25" s="132"/>
      <c r="H25" s="132"/>
      <c r="I25" s="33">
        <f t="shared" si="2"/>
        <v>1</v>
      </c>
      <c r="J25" s="28">
        <f t="shared" si="3"/>
        <v>0</v>
      </c>
      <c r="K25" s="17">
        <f t="shared" si="4"/>
        <v>0</v>
      </c>
      <c r="L25" s="17">
        <f t="shared" si="1"/>
        <v>0</v>
      </c>
      <c r="M25" t="str">
        <f>IF(B25="","",IF(ISNUMBER(MATCH(Personnel!B25,'Summary Tables'!$A$9:$A$35,0)),"","UPDATE NAME"))</f>
        <v/>
      </c>
    </row>
    <row r="26" spans="1:13" x14ac:dyDescent="0.35">
      <c r="A26" s="127"/>
      <c r="B26" s="128"/>
      <c r="C26" s="129"/>
      <c r="D26" s="130"/>
      <c r="E26" s="131"/>
      <c r="F26" s="132"/>
      <c r="G26" s="132"/>
      <c r="H26" s="132"/>
      <c r="I26" s="33">
        <f t="shared" si="2"/>
        <v>1</v>
      </c>
      <c r="J26" s="28">
        <f t="shared" si="3"/>
        <v>0</v>
      </c>
      <c r="K26" s="17">
        <f t="shared" si="4"/>
        <v>0</v>
      </c>
      <c r="L26" s="17">
        <f t="shared" si="1"/>
        <v>0</v>
      </c>
      <c r="M26" t="str">
        <f>IF(B26="","",IF(ISNUMBER(MATCH(Personnel!B26,'Summary Tables'!$A$9:$A$35,0)),"","UPDATE NAME"))</f>
        <v/>
      </c>
    </row>
    <row r="27" spans="1:13" x14ac:dyDescent="0.35">
      <c r="A27" s="127"/>
      <c r="B27" s="128"/>
      <c r="C27" s="129"/>
      <c r="D27" s="130"/>
      <c r="E27" s="131"/>
      <c r="F27" s="132"/>
      <c r="G27" s="132"/>
      <c r="H27" s="132"/>
      <c r="I27" s="33">
        <f t="shared" si="2"/>
        <v>1</v>
      </c>
      <c r="J27" s="28">
        <f t="shared" si="3"/>
        <v>0</v>
      </c>
      <c r="K27" s="17">
        <f t="shared" si="4"/>
        <v>0</v>
      </c>
      <c r="L27" s="17">
        <f t="shared" si="1"/>
        <v>0</v>
      </c>
      <c r="M27" t="str">
        <f>IF(B27="","",IF(ISNUMBER(MATCH(Personnel!B27,'Summary Tables'!$A$9:$A$35,0)),"","UPDATE NAME"))</f>
        <v/>
      </c>
    </row>
    <row r="28" spans="1:13" x14ac:dyDescent="0.35">
      <c r="A28" s="127"/>
      <c r="B28" s="128"/>
      <c r="C28" s="129"/>
      <c r="D28" s="130"/>
      <c r="E28" s="131"/>
      <c r="F28" s="132"/>
      <c r="G28" s="132"/>
      <c r="H28" s="132"/>
      <c r="I28" s="33">
        <f t="shared" si="2"/>
        <v>1</v>
      </c>
      <c r="J28" s="28">
        <f t="shared" si="3"/>
        <v>0</v>
      </c>
      <c r="K28" s="17">
        <f t="shared" si="4"/>
        <v>0</v>
      </c>
      <c r="L28" s="17">
        <f t="shared" si="1"/>
        <v>0</v>
      </c>
      <c r="M28" t="str">
        <f>IF(B28="","",IF(ISNUMBER(MATCH(Personnel!B28,'Summary Tables'!$A$9:$A$35,0)),"","UPDATE NAME"))</f>
        <v/>
      </c>
    </row>
    <row r="29" spans="1:13" x14ac:dyDescent="0.35">
      <c r="A29" s="127"/>
      <c r="B29" s="128"/>
      <c r="C29" s="129"/>
      <c r="D29" s="130"/>
      <c r="E29" s="131"/>
      <c r="F29" s="132"/>
      <c r="G29" s="132"/>
      <c r="H29" s="132"/>
      <c r="I29" s="33">
        <f t="shared" si="2"/>
        <v>1</v>
      </c>
      <c r="J29" s="28">
        <f t="shared" si="3"/>
        <v>0</v>
      </c>
      <c r="K29" s="17">
        <f t="shared" si="4"/>
        <v>0</v>
      </c>
      <c r="L29" s="17">
        <f t="shared" si="1"/>
        <v>0</v>
      </c>
      <c r="M29" t="str">
        <f>IF(B29="","",IF(ISNUMBER(MATCH(Personnel!B29,'Summary Tables'!$A$9:$A$35,0)),"","UPDATE NAME"))</f>
        <v/>
      </c>
    </row>
    <row r="30" spans="1:13" x14ac:dyDescent="0.35">
      <c r="A30" s="127"/>
      <c r="B30" s="128"/>
      <c r="C30" s="129"/>
      <c r="D30" s="130"/>
      <c r="E30" s="131"/>
      <c r="F30" s="132"/>
      <c r="G30" s="132"/>
      <c r="H30" s="132"/>
      <c r="I30" s="33">
        <f t="shared" si="2"/>
        <v>1</v>
      </c>
      <c r="J30" s="28">
        <f t="shared" si="3"/>
        <v>0</v>
      </c>
      <c r="K30" s="17">
        <f t="shared" si="4"/>
        <v>0</v>
      </c>
      <c r="L30" s="17">
        <f t="shared" si="1"/>
        <v>0</v>
      </c>
      <c r="M30" t="str">
        <f>IF(B30="","",IF(ISNUMBER(MATCH(Personnel!B30,'Summary Tables'!$A$9:$A$35,0)),"","UPDATE NAME"))</f>
        <v/>
      </c>
    </row>
    <row r="31" spans="1:13" x14ac:dyDescent="0.35">
      <c r="A31" s="127"/>
      <c r="B31" s="128"/>
      <c r="C31" s="129"/>
      <c r="D31" s="130"/>
      <c r="E31" s="131"/>
      <c r="F31" s="132"/>
      <c r="G31" s="132"/>
      <c r="H31" s="132"/>
      <c r="I31" s="33">
        <f t="shared" si="2"/>
        <v>1</v>
      </c>
      <c r="J31" s="28">
        <f t="shared" si="3"/>
        <v>0</v>
      </c>
      <c r="K31" s="17">
        <f t="shared" si="4"/>
        <v>0</v>
      </c>
      <c r="L31" s="17">
        <f t="shared" si="1"/>
        <v>0</v>
      </c>
      <c r="M31" t="str">
        <f>IF(B31="","",IF(ISNUMBER(MATCH(Personnel!B31,'Summary Tables'!$A$9:$A$35,0)),"","UPDATE NAME"))</f>
        <v/>
      </c>
    </row>
    <row r="32" spans="1:13" x14ac:dyDescent="0.35">
      <c r="A32" s="127"/>
      <c r="B32" s="128"/>
      <c r="C32" s="129"/>
      <c r="D32" s="130"/>
      <c r="E32" s="131"/>
      <c r="F32" s="132"/>
      <c r="G32" s="132"/>
      <c r="H32" s="132"/>
      <c r="I32" s="33">
        <f t="shared" si="2"/>
        <v>1</v>
      </c>
      <c r="J32" s="28">
        <f t="shared" si="3"/>
        <v>0</v>
      </c>
      <c r="K32" s="17">
        <f t="shared" si="4"/>
        <v>0</v>
      </c>
      <c r="L32" s="17">
        <f t="shared" si="1"/>
        <v>0</v>
      </c>
      <c r="M32" t="str">
        <f>IF(B32="","",IF(ISNUMBER(MATCH(Personnel!B32,'Summary Tables'!$A$9:$A$35,0)),"","UPDATE NAME"))</f>
        <v/>
      </c>
    </row>
    <row r="33" spans="1:13" x14ac:dyDescent="0.35">
      <c r="A33" s="127"/>
      <c r="B33" s="128"/>
      <c r="C33" s="129"/>
      <c r="D33" s="130"/>
      <c r="E33" s="131"/>
      <c r="F33" s="132"/>
      <c r="G33" s="132"/>
      <c r="H33" s="132"/>
      <c r="I33" s="33">
        <f t="shared" si="2"/>
        <v>1</v>
      </c>
      <c r="J33" s="28">
        <f t="shared" si="3"/>
        <v>0</v>
      </c>
      <c r="K33" s="17">
        <f t="shared" si="4"/>
        <v>0</v>
      </c>
      <c r="L33" s="17">
        <f t="shared" si="1"/>
        <v>0</v>
      </c>
      <c r="M33" t="str">
        <f>IF(B33="","",IF(ISNUMBER(MATCH(Personnel!B33,'Summary Tables'!$A$9:$A$35,0)),"","UPDATE NAME"))</f>
        <v/>
      </c>
    </row>
    <row r="34" spans="1:13" x14ac:dyDescent="0.35">
      <c r="A34" s="127"/>
      <c r="B34" s="128"/>
      <c r="C34" s="129"/>
      <c r="D34" s="130"/>
      <c r="E34" s="131"/>
      <c r="F34" s="132"/>
      <c r="G34" s="132"/>
      <c r="H34" s="132"/>
      <c r="I34" s="33">
        <f t="shared" si="2"/>
        <v>1</v>
      </c>
      <c r="J34" s="28">
        <f t="shared" si="3"/>
        <v>0</v>
      </c>
      <c r="K34" s="17">
        <f t="shared" si="4"/>
        <v>0</v>
      </c>
      <c r="L34" s="17">
        <f t="shared" si="1"/>
        <v>0</v>
      </c>
      <c r="M34" t="str">
        <f>IF(B34="","",IF(ISNUMBER(MATCH(Personnel!B34,'Summary Tables'!$A$9:$A$35,0)),"","UPDATE NAME"))</f>
        <v/>
      </c>
    </row>
    <row r="35" spans="1:13" x14ac:dyDescent="0.35">
      <c r="A35" s="127"/>
      <c r="B35" s="128"/>
      <c r="C35" s="129"/>
      <c r="D35" s="130"/>
      <c r="E35" s="131"/>
      <c r="F35" s="132"/>
      <c r="G35" s="132"/>
      <c r="H35" s="132"/>
      <c r="I35" s="33">
        <f t="shared" si="2"/>
        <v>1</v>
      </c>
      <c r="J35" s="28">
        <f t="shared" si="3"/>
        <v>0</v>
      </c>
      <c r="K35" s="17">
        <f t="shared" si="4"/>
        <v>0</v>
      </c>
      <c r="L35" s="17">
        <f t="shared" si="1"/>
        <v>0</v>
      </c>
      <c r="M35" t="str">
        <f>IF(B35="","",IF(ISNUMBER(MATCH(Personnel!B35,'Summary Tables'!$A$9:$A$35,0)),"","UPDATE NAME"))</f>
        <v/>
      </c>
    </row>
    <row r="36" spans="1:13" x14ac:dyDescent="0.35">
      <c r="A36" s="127"/>
      <c r="B36" s="128"/>
      <c r="C36" s="129"/>
      <c r="D36" s="130"/>
      <c r="E36" s="131"/>
      <c r="F36" s="132"/>
      <c r="G36" s="132"/>
      <c r="H36" s="132"/>
      <c r="I36" s="33">
        <f t="shared" si="2"/>
        <v>1</v>
      </c>
      <c r="J36" s="28">
        <f t="shared" si="3"/>
        <v>0</v>
      </c>
      <c r="K36" s="17">
        <f t="shared" si="4"/>
        <v>0</v>
      </c>
      <c r="L36" s="17">
        <f t="shared" si="1"/>
        <v>0</v>
      </c>
      <c r="M36" t="str">
        <f>IF(B36="","",IF(ISNUMBER(MATCH(Personnel!B36,'Summary Tables'!$A$9:$A$35,0)),"","UPDATE NAME"))</f>
        <v/>
      </c>
    </row>
    <row r="37" spans="1:13" x14ac:dyDescent="0.35">
      <c r="A37" s="127"/>
      <c r="B37" s="128"/>
      <c r="C37" s="129"/>
      <c r="D37" s="130"/>
      <c r="E37" s="131"/>
      <c r="F37" s="132"/>
      <c r="G37" s="132"/>
      <c r="H37" s="132"/>
      <c r="I37" s="33">
        <f t="shared" si="2"/>
        <v>1</v>
      </c>
      <c r="J37" s="28">
        <f t="shared" si="3"/>
        <v>0</v>
      </c>
      <c r="K37" s="17">
        <f t="shared" si="4"/>
        <v>0</v>
      </c>
      <c r="L37" s="17">
        <f t="shared" si="1"/>
        <v>0</v>
      </c>
      <c r="M37" t="str">
        <f>IF(B37="","",IF(ISNUMBER(MATCH(Personnel!B37,'Summary Tables'!$A$9:$A$35,0)),"","UPDATE NAME"))</f>
        <v/>
      </c>
    </row>
    <row r="38" spans="1:13" x14ac:dyDescent="0.35">
      <c r="A38" s="127"/>
      <c r="B38" s="128"/>
      <c r="C38" s="129"/>
      <c r="D38" s="130"/>
      <c r="E38" s="131"/>
      <c r="F38" s="132"/>
      <c r="G38" s="132"/>
      <c r="H38" s="132"/>
      <c r="I38" s="33">
        <f t="shared" si="2"/>
        <v>1</v>
      </c>
      <c r="J38" s="28">
        <f t="shared" si="3"/>
        <v>0</v>
      </c>
      <c r="K38" s="17">
        <f t="shared" si="4"/>
        <v>0</v>
      </c>
      <c r="L38" s="17">
        <f t="shared" si="1"/>
        <v>0</v>
      </c>
      <c r="M38" t="str">
        <f>IF(B38="","",IF(ISNUMBER(MATCH(Personnel!B38,'Summary Tables'!$A$9:$A$35,0)),"","UPDATE NAME"))</f>
        <v/>
      </c>
    </row>
    <row r="39" spans="1:13" x14ac:dyDescent="0.35">
      <c r="A39" s="127"/>
      <c r="B39" s="128"/>
      <c r="C39" s="129"/>
      <c r="D39" s="130"/>
      <c r="E39" s="131"/>
      <c r="F39" s="132"/>
      <c r="G39" s="132"/>
      <c r="H39" s="132"/>
      <c r="I39" s="33">
        <f t="shared" si="2"/>
        <v>1</v>
      </c>
      <c r="J39" s="28">
        <f t="shared" si="3"/>
        <v>0</v>
      </c>
      <c r="K39" s="17">
        <f t="shared" si="4"/>
        <v>0</v>
      </c>
      <c r="L39" s="17">
        <f t="shared" si="1"/>
        <v>0</v>
      </c>
      <c r="M39" t="str">
        <f>IF(B39="","",IF(ISNUMBER(MATCH(Personnel!B39,'Summary Tables'!$A$9:$A$35,0)),"","UPDATE NAME"))</f>
        <v/>
      </c>
    </row>
    <row r="40" spans="1:13" x14ac:dyDescent="0.35">
      <c r="A40" s="127"/>
      <c r="B40" s="128"/>
      <c r="C40" s="129"/>
      <c r="D40" s="130"/>
      <c r="E40" s="131"/>
      <c r="F40" s="132"/>
      <c r="G40" s="132"/>
      <c r="H40" s="132"/>
      <c r="I40" s="33">
        <f t="shared" si="2"/>
        <v>1</v>
      </c>
      <c r="J40" s="28">
        <f t="shared" si="3"/>
        <v>0</v>
      </c>
      <c r="K40" s="17">
        <f t="shared" si="4"/>
        <v>0</v>
      </c>
      <c r="L40" s="17">
        <f t="shared" si="1"/>
        <v>0</v>
      </c>
      <c r="M40" t="str">
        <f>IF(B40="","",IF(ISNUMBER(MATCH(Personnel!B40,'Summary Tables'!$A$9:$A$35,0)),"","UPDATE NAME"))</f>
        <v/>
      </c>
    </row>
    <row r="41" spans="1:13" x14ac:dyDescent="0.35">
      <c r="A41" s="127"/>
      <c r="B41" s="128"/>
      <c r="C41" s="129"/>
      <c r="D41" s="130"/>
      <c r="E41" s="131"/>
      <c r="F41" s="132"/>
      <c r="G41" s="132"/>
      <c r="H41" s="132"/>
      <c r="I41" s="33">
        <f t="shared" si="2"/>
        <v>1</v>
      </c>
      <c r="J41" s="28">
        <f t="shared" si="3"/>
        <v>0</v>
      </c>
      <c r="K41" s="17">
        <f t="shared" si="4"/>
        <v>0</v>
      </c>
      <c r="L41" s="17">
        <f t="shared" si="1"/>
        <v>0</v>
      </c>
      <c r="M41" t="str">
        <f>IF(B41="","",IF(ISNUMBER(MATCH(Personnel!B41,'Summary Tables'!$A$9:$A$35,0)),"","UPDATE NAME"))</f>
        <v/>
      </c>
    </row>
    <row r="42" spans="1:13" x14ac:dyDescent="0.35">
      <c r="A42" s="127"/>
      <c r="B42" s="128"/>
      <c r="C42" s="129"/>
      <c r="D42" s="130"/>
      <c r="E42" s="131"/>
      <c r="F42" s="132"/>
      <c r="G42" s="132"/>
      <c r="H42" s="132"/>
      <c r="I42" s="33">
        <f t="shared" si="2"/>
        <v>1</v>
      </c>
      <c r="J42" s="28">
        <f t="shared" si="3"/>
        <v>0</v>
      </c>
      <c r="K42" s="17">
        <f t="shared" si="4"/>
        <v>0</v>
      </c>
      <c r="L42" s="17">
        <f t="shared" si="1"/>
        <v>0</v>
      </c>
      <c r="M42" t="str">
        <f>IF(B42="","",IF(ISNUMBER(MATCH(Personnel!B42,'Summary Tables'!$A$9:$A$35,0)),"","UPDATE NAME"))</f>
        <v/>
      </c>
    </row>
    <row r="43" spans="1:13" x14ac:dyDescent="0.35">
      <c r="A43" s="127"/>
      <c r="B43" s="128"/>
      <c r="C43" s="129"/>
      <c r="D43" s="130"/>
      <c r="E43" s="131"/>
      <c r="F43" s="132"/>
      <c r="G43" s="132"/>
      <c r="H43" s="132"/>
      <c r="I43" s="33">
        <f t="shared" si="2"/>
        <v>1</v>
      </c>
      <c r="J43" s="28">
        <f t="shared" si="3"/>
        <v>0</v>
      </c>
      <c r="K43" s="17">
        <f t="shared" si="4"/>
        <v>0</v>
      </c>
      <c r="L43" s="17">
        <f t="shared" si="1"/>
        <v>0</v>
      </c>
      <c r="M43" t="str">
        <f>IF(B43="","",IF(ISNUMBER(MATCH(Personnel!B43,'Summary Tables'!$A$9:$A$35,0)),"","UPDATE NAME"))</f>
        <v/>
      </c>
    </row>
    <row r="44" spans="1:13" x14ac:dyDescent="0.35">
      <c r="A44" s="127"/>
      <c r="B44" s="128"/>
      <c r="C44" s="129"/>
      <c r="D44" s="130"/>
      <c r="E44" s="131"/>
      <c r="F44" s="132"/>
      <c r="G44" s="132"/>
      <c r="H44" s="132"/>
      <c r="I44" s="33">
        <f t="shared" si="2"/>
        <v>1</v>
      </c>
      <c r="J44" s="28">
        <f t="shared" si="3"/>
        <v>0</v>
      </c>
      <c r="K44" s="17">
        <f t="shared" si="4"/>
        <v>0</v>
      </c>
      <c r="L44" s="17">
        <f t="shared" si="1"/>
        <v>0</v>
      </c>
      <c r="M44" t="str">
        <f>IF(B44="","",IF(ISNUMBER(MATCH(Personnel!B44,'Summary Tables'!$A$9:$A$35,0)),"","UPDATE NAME"))</f>
        <v/>
      </c>
    </row>
    <row r="45" spans="1:13" x14ac:dyDescent="0.35">
      <c r="A45" s="127"/>
      <c r="B45" s="128"/>
      <c r="C45" s="129"/>
      <c r="D45" s="130"/>
      <c r="E45" s="131"/>
      <c r="F45" s="132"/>
      <c r="G45" s="132"/>
      <c r="H45" s="132"/>
      <c r="I45" s="33">
        <f t="shared" ref="I45:I54" si="5">DATEDIF(F45,G45,"m")+1</f>
        <v>1</v>
      </c>
      <c r="J45" s="28">
        <f>SUM(K45,L45)</f>
        <v>0</v>
      </c>
      <c r="K45" s="17">
        <f t="shared" si="4"/>
        <v>0</v>
      </c>
      <c r="L45" s="17">
        <f t="shared" si="1"/>
        <v>0</v>
      </c>
      <c r="M45" t="str">
        <f>IF(B45="","",IF(ISNUMBER(MATCH(Personnel!B45,'Summary Tables'!$A$9:$A$35,0)),"","UPDATE NAME"))</f>
        <v/>
      </c>
    </row>
    <row r="46" spans="1:13" x14ac:dyDescent="0.35">
      <c r="A46" s="127"/>
      <c r="B46" s="128"/>
      <c r="C46" s="129"/>
      <c r="D46" s="130"/>
      <c r="E46" s="131"/>
      <c r="F46" s="132"/>
      <c r="G46" s="132"/>
      <c r="H46" s="132"/>
      <c r="I46" s="33">
        <f t="shared" si="5"/>
        <v>1</v>
      </c>
      <c r="J46" s="28">
        <f t="shared" ref="J46:J73" si="6">SUM(K46,L46)</f>
        <v>0</v>
      </c>
      <c r="K46" s="17">
        <f t="shared" si="4"/>
        <v>0</v>
      </c>
      <c r="L46" s="17">
        <f t="shared" si="1"/>
        <v>0</v>
      </c>
      <c r="M46" t="str">
        <f>IF(B46="","",IF(ISNUMBER(MATCH(Personnel!B46,'Summary Tables'!$A$9:$A$35,0)),"","UPDATE NAME"))</f>
        <v/>
      </c>
    </row>
    <row r="47" spans="1:13" x14ac:dyDescent="0.35">
      <c r="A47" s="127"/>
      <c r="B47" s="128"/>
      <c r="C47" s="129"/>
      <c r="D47" s="130"/>
      <c r="E47" s="131"/>
      <c r="F47" s="132"/>
      <c r="G47" s="132"/>
      <c r="H47" s="132"/>
      <c r="I47" s="33">
        <f t="shared" si="5"/>
        <v>1</v>
      </c>
      <c r="J47" s="28">
        <f t="shared" si="6"/>
        <v>0</v>
      </c>
      <c r="K47" s="17">
        <f t="shared" si="4"/>
        <v>0</v>
      </c>
      <c r="L47" s="17">
        <f t="shared" si="1"/>
        <v>0</v>
      </c>
      <c r="M47" t="str">
        <f>IF(B47="","",IF(ISNUMBER(MATCH(Personnel!B47,'Summary Tables'!$A$9:$A$35,0)),"","UPDATE NAME"))</f>
        <v/>
      </c>
    </row>
    <row r="48" spans="1:13" x14ac:dyDescent="0.35">
      <c r="A48" s="127"/>
      <c r="B48" s="128"/>
      <c r="C48" s="129"/>
      <c r="D48" s="130"/>
      <c r="E48" s="131"/>
      <c r="F48" s="132"/>
      <c r="G48" s="132"/>
      <c r="H48" s="132"/>
      <c r="I48" s="33">
        <f t="shared" si="5"/>
        <v>1</v>
      </c>
      <c r="J48" s="28">
        <f t="shared" si="6"/>
        <v>0</v>
      </c>
      <c r="K48" s="17">
        <f t="shared" si="4"/>
        <v>0</v>
      </c>
      <c r="L48" s="17">
        <f t="shared" si="1"/>
        <v>0</v>
      </c>
      <c r="M48" t="str">
        <f>IF(B48="","",IF(ISNUMBER(MATCH(Personnel!B48,'Summary Tables'!$A$9:$A$35,0)),"","UPDATE NAME"))</f>
        <v/>
      </c>
    </row>
    <row r="49" spans="1:13" x14ac:dyDescent="0.35">
      <c r="A49" s="127"/>
      <c r="B49" s="128"/>
      <c r="C49" s="129"/>
      <c r="D49" s="130"/>
      <c r="E49" s="131"/>
      <c r="F49" s="132"/>
      <c r="G49" s="132"/>
      <c r="H49" s="132"/>
      <c r="I49" s="33">
        <f t="shared" si="5"/>
        <v>1</v>
      </c>
      <c r="J49" s="28">
        <f t="shared" si="6"/>
        <v>0</v>
      </c>
      <c r="K49" s="17">
        <f t="shared" si="4"/>
        <v>0</v>
      </c>
      <c r="L49" s="17">
        <f t="shared" si="1"/>
        <v>0</v>
      </c>
      <c r="M49" t="str">
        <f>IF(B49="","",IF(ISNUMBER(MATCH(Personnel!B49,'Summary Tables'!$A$9:$A$35,0)),"","UPDATE NAME"))</f>
        <v/>
      </c>
    </row>
    <row r="50" spans="1:13" x14ac:dyDescent="0.35">
      <c r="A50" s="127"/>
      <c r="B50" s="128"/>
      <c r="C50" s="129"/>
      <c r="D50" s="130"/>
      <c r="E50" s="131"/>
      <c r="F50" s="132"/>
      <c r="G50" s="132"/>
      <c r="H50" s="132"/>
      <c r="I50" s="33">
        <f t="shared" si="5"/>
        <v>1</v>
      </c>
      <c r="J50" s="28">
        <f t="shared" si="6"/>
        <v>0</v>
      </c>
      <c r="K50" s="17">
        <f t="shared" si="4"/>
        <v>0</v>
      </c>
      <c r="L50" s="17">
        <f t="shared" si="1"/>
        <v>0</v>
      </c>
      <c r="M50" t="str">
        <f>IF(B50="","",IF(ISNUMBER(MATCH(Personnel!B50,'Summary Tables'!$A$9:$A$35,0)),"","UPDATE NAME"))</f>
        <v/>
      </c>
    </row>
    <row r="51" spans="1:13" x14ac:dyDescent="0.35">
      <c r="A51" s="127"/>
      <c r="B51" s="128"/>
      <c r="C51" s="129"/>
      <c r="D51" s="130"/>
      <c r="E51" s="131"/>
      <c r="F51" s="132"/>
      <c r="G51" s="132"/>
      <c r="H51" s="132"/>
      <c r="I51" s="33">
        <f t="shared" si="5"/>
        <v>1</v>
      </c>
      <c r="J51" s="28">
        <f t="shared" si="6"/>
        <v>0</v>
      </c>
      <c r="K51" s="17">
        <f t="shared" si="4"/>
        <v>0</v>
      </c>
      <c r="L51" s="17">
        <f t="shared" si="1"/>
        <v>0</v>
      </c>
      <c r="M51" t="str">
        <f>IF(B51="","",IF(ISNUMBER(MATCH(Personnel!B51,'Summary Tables'!$A$9:$A$35,0)),"","UPDATE NAME"))</f>
        <v/>
      </c>
    </row>
    <row r="52" spans="1:13" x14ac:dyDescent="0.35">
      <c r="A52" s="127"/>
      <c r="B52" s="128"/>
      <c r="C52" s="129"/>
      <c r="D52" s="130"/>
      <c r="E52" s="131"/>
      <c r="F52" s="132"/>
      <c r="G52" s="132"/>
      <c r="H52" s="132"/>
      <c r="I52" s="33">
        <f t="shared" si="5"/>
        <v>1</v>
      </c>
      <c r="J52" s="28">
        <f t="shared" si="6"/>
        <v>0</v>
      </c>
      <c r="K52" s="17">
        <f t="shared" si="4"/>
        <v>0</v>
      </c>
      <c r="L52" s="17">
        <f t="shared" si="1"/>
        <v>0</v>
      </c>
      <c r="M52" t="str">
        <f>IF(B52="","",IF(ISNUMBER(MATCH(Personnel!B52,'Summary Tables'!$A$9:$A$35,0)),"","UPDATE NAME"))</f>
        <v/>
      </c>
    </row>
    <row r="53" spans="1:13" x14ac:dyDescent="0.35">
      <c r="A53" s="127"/>
      <c r="B53" s="128"/>
      <c r="C53" s="129"/>
      <c r="D53" s="130"/>
      <c r="E53" s="131"/>
      <c r="F53" s="132"/>
      <c r="G53" s="132"/>
      <c r="H53" s="132"/>
      <c r="I53" s="33">
        <f t="shared" si="5"/>
        <v>1</v>
      </c>
      <c r="J53" s="28">
        <f t="shared" si="6"/>
        <v>0</v>
      </c>
      <c r="K53" s="17">
        <f t="shared" si="4"/>
        <v>0</v>
      </c>
      <c r="L53" s="17">
        <f t="shared" si="1"/>
        <v>0</v>
      </c>
      <c r="M53" t="str">
        <f>IF(B53="","",IF(ISNUMBER(MATCH(Personnel!B53,'Summary Tables'!$A$9:$A$35,0)),"","UPDATE NAME"))</f>
        <v/>
      </c>
    </row>
    <row r="54" spans="1:13" x14ac:dyDescent="0.35">
      <c r="A54" s="127"/>
      <c r="B54" s="128"/>
      <c r="C54" s="129"/>
      <c r="D54" s="130"/>
      <c r="E54" s="131"/>
      <c r="F54" s="132"/>
      <c r="G54" s="132"/>
      <c r="H54" s="132"/>
      <c r="I54" s="33">
        <f t="shared" si="5"/>
        <v>1</v>
      </c>
      <c r="J54" s="28">
        <f t="shared" si="6"/>
        <v>0</v>
      </c>
      <c r="K54" s="17">
        <f t="shared" si="4"/>
        <v>0</v>
      </c>
      <c r="L54" s="17">
        <f t="shared" si="1"/>
        <v>0</v>
      </c>
      <c r="M54" t="str">
        <f>IF(B54="","",IF(ISNUMBER(MATCH(Personnel!B54,'Summary Tables'!$A$9:$A$35,0)),"","UPDATE NAME"))</f>
        <v/>
      </c>
    </row>
    <row r="55" spans="1:13" x14ac:dyDescent="0.35">
      <c r="A55" s="127"/>
      <c r="B55" s="128"/>
      <c r="C55" s="129"/>
      <c r="D55" s="130"/>
      <c r="E55" s="131"/>
      <c r="F55" s="132"/>
      <c r="G55" s="132"/>
      <c r="H55" s="132"/>
      <c r="I55" s="33">
        <f t="shared" ref="I55:I65" si="7">DATEDIF(F55,G55,"m")+1</f>
        <v>1</v>
      </c>
      <c r="J55" s="28">
        <f t="shared" si="6"/>
        <v>0</v>
      </c>
      <c r="K55" s="17">
        <f t="shared" si="4"/>
        <v>0</v>
      </c>
      <c r="L55" s="17">
        <f t="shared" si="1"/>
        <v>0</v>
      </c>
      <c r="M55" t="str">
        <f>IF(B55="","",IF(ISNUMBER(MATCH(Personnel!B55,'Summary Tables'!$A$9:$A$35,0)),"","UPDATE NAME"))</f>
        <v/>
      </c>
    </row>
    <row r="56" spans="1:13" x14ac:dyDescent="0.35">
      <c r="A56" s="127"/>
      <c r="B56" s="128"/>
      <c r="C56" s="129"/>
      <c r="D56" s="130"/>
      <c r="E56" s="131"/>
      <c r="F56" s="132"/>
      <c r="G56" s="132"/>
      <c r="H56" s="132"/>
      <c r="I56" s="33">
        <f t="shared" si="7"/>
        <v>1</v>
      </c>
      <c r="J56" s="28">
        <f t="shared" si="6"/>
        <v>0</v>
      </c>
      <c r="K56" s="17">
        <f t="shared" si="4"/>
        <v>0</v>
      </c>
      <c r="L56" s="17">
        <f t="shared" si="1"/>
        <v>0</v>
      </c>
      <c r="M56" t="str">
        <f>IF(B56="","",IF(ISNUMBER(MATCH(Personnel!B56,'Summary Tables'!$A$9:$A$35,0)),"","UPDATE NAME"))</f>
        <v/>
      </c>
    </row>
    <row r="57" spans="1:13" x14ac:dyDescent="0.35">
      <c r="A57" s="127"/>
      <c r="B57" s="128"/>
      <c r="C57" s="129"/>
      <c r="D57" s="130"/>
      <c r="E57" s="131"/>
      <c r="F57" s="132"/>
      <c r="G57" s="132"/>
      <c r="H57" s="132"/>
      <c r="I57" s="33">
        <f t="shared" si="7"/>
        <v>1</v>
      </c>
      <c r="J57" s="28">
        <f t="shared" si="6"/>
        <v>0</v>
      </c>
      <c r="K57" s="17">
        <f t="shared" si="4"/>
        <v>0</v>
      </c>
      <c r="L57" s="17">
        <f t="shared" si="1"/>
        <v>0</v>
      </c>
      <c r="M57" t="str">
        <f>IF(B57="","",IF(ISNUMBER(MATCH(Personnel!B57,'Summary Tables'!$A$9:$A$35,0)),"","UPDATE NAME"))</f>
        <v/>
      </c>
    </row>
    <row r="58" spans="1:13" x14ac:dyDescent="0.35">
      <c r="A58" s="127"/>
      <c r="B58" s="128"/>
      <c r="C58" s="129"/>
      <c r="D58" s="130"/>
      <c r="E58" s="131"/>
      <c r="F58" s="132"/>
      <c r="G58" s="132"/>
      <c r="H58" s="132"/>
      <c r="I58" s="33">
        <f t="shared" si="7"/>
        <v>1</v>
      </c>
      <c r="J58" s="28">
        <f t="shared" si="6"/>
        <v>0</v>
      </c>
      <c r="K58" s="17">
        <f t="shared" si="4"/>
        <v>0</v>
      </c>
      <c r="L58" s="17">
        <f t="shared" si="1"/>
        <v>0</v>
      </c>
      <c r="M58" t="str">
        <f>IF(B58="","",IF(ISNUMBER(MATCH(Personnel!B58,'Summary Tables'!$A$9:$A$35,0)),"","UPDATE NAME"))</f>
        <v/>
      </c>
    </row>
    <row r="59" spans="1:13" x14ac:dyDescent="0.35">
      <c r="A59" s="127"/>
      <c r="B59" s="128"/>
      <c r="C59" s="129"/>
      <c r="D59" s="130"/>
      <c r="E59" s="131"/>
      <c r="F59" s="132"/>
      <c r="G59" s="132"/>
      <c r="H59" s="132"/>
      <c r="I59" s="33">
        <f t="shared" ref="I59" si="8">DATEDIF(F59,G59,"m")+1</f>
        <v>1</v>
      </c>
      <c r="J59" s="28">
        <f t="shared" si="6"/>
        <v>0</v>
      </c>
      <c r="K59" s="17">
        <f t="shared" si="4"/>
        <v>0</v>
      </c>
      <c r="L59" s="17">
        <f t="shared" si="1"/>
        <v>0</v>
      </c>
      <c r="M59" t="str">
        <f>IF(B59="","",IF(ISNUMBER(MATCH(Personnel!B59,'Summary Tables'!$A$9:$A$35,0)),"","UPDATE NAME"))</f>
        <v/>
      </c>
    </row>
    <row r="60" spans="1:13" x14ac:dyDescent="0.35">
      <c r="A60" s="127"/>
      <c r="B60" s="128"/>
      <c r="C60" s="129"/>
      <c r="D60" s="130"/>
      <c r="E60" s="131"/>
      <c r="F60" s="132"/>
      <c r="G60" s="132"/>
      <c r="H60" s="132"/>
      <c r="I60" s="33">
        <f t="shared" si="7"/>
        <v>1</v>
      </c>
      <c r="J60" s="28">
        <f t="shared" si="6"/>
        <v>0</v>
      </c>
      <c r="K60" s="17">
        <f t="shared" si="4"/>
        <v>0</v>
      </c>
      <c r="L60" s="17">
        <f t="shared" si="1"/>
        <v>0</v>
      </c>
      <c r="M60" t="str">
        <f>IF(B60="","",IF(ISNUMBER(MATCH(Personnel!B60,'Summary Tables'!$A$9:$A$35,0)),"","UPDATE NAME"))</f>
        <v/>
      </c>
    </row>
    <row r="61" spans="1:13" x14ac:dyDescent="0.35">
      <c r="A61" s="127"/>
      <c r="B61" s="128"/>
      <c r="C61" s="129"/>
      <c r="D61" s="130"/>
      <c r="E61" s="131"/>
      <c r="F61" s="132"/>
      <c r="G61" s="132"/>
      <c r="H61" s="132"/>
      <c r="I61" s="33">
        <f t="shared" si="7"/>
        <v>1</v>
      </c>
      <c r="J61" s="28">
        <f t="shared" si="6"/>
        <v>0</v>
      </c>
      <c r="K61" s="17">
        <f t="shared" si="4"/>
        <v>0</v>
      </c>
      <c r="L61" s="17">
        <f t="shared" si="1"/>
        <v>0</v>
      </c>
      <c r="M61" t="str">
        <f>IF(B61="","",IF(ISNUMBER(MATCH(Personnel!B61,'Summary Tables'!$A$9:$A$35,0)),"","UPDATE NAME"))</f>
        <v/>
      </c>
    </row>
    <row r="62" spans="1:13" x14ac:dyDescent="0.35">
      <c r="A62" s="127"/>
      <c r="B62" s="128"/>
      <c r="C62" s="129"/>
      <c r="D62" s="130"/>
      <c r="E62" s="131"/>
      <c r="F62" s="132"/>
      <c r="G62" s="132"/>
      <c r="H62" s="132"/>
      <c r="I62" s="33">
        <f t="shared" si="7"/>
        <v>1</v>
      </c>
      <c r="J62" s="28">
        <f t="shared" si="6"/>
        <v>0</v>
      </c>
      <c r="K62" s="17">
        <f t="shared" si="4"/>
        <v>0</v>
      </c>
      <c r="L62" s="17">
        <f t="shared" si="1"/>
        <v>0</v>
      </c>
      <c r="M62" t="str">
        <f>IF(B62="","",IF(ISNUMBER(MATCH(Personnel!B62,'Summary Tables'!$A$9:$A$35,0)),"","UPDATE NAME"))</f>
        <v/>
      </c>
    </row>
    <row r="63" spans="1:13" x14ac:dyDescent="0.35">
      <c r="A63" s="127"/>
      <c r="B63" s="128"/>
      <c r="C63" s="129"/>
      <c r="D63" s="130"/>
      <c r="E63" s="131"/>
      <c r="F63" s="132"/>
      <c r="G63" s="132"/>
      <c r="H63" s="132"/>
      <c r="I63" s="33">
        <f t="shared" si="7"/>
        <v>1</v>
      </c>
      <c r="J63" s="28">
        <f t="shared" si="6"/>
        <v>0</v>
      </c>
      <c r="K63" s="17">
        <f t="shared" si="4"/>
        <v>0</v>
      </c>
      <c r="L63" s="17">
        <f t="shared" si="1"/>
        <v>0</v>
      </c>
      <c r="M63" t="str">
        <f>IF(B63="","",IF(ISNUMBER(MATCH(Personnel!B63,'Summary Tables'!$A$9:$A$35,0)),"","UPDATE NAME"))</f>
        <v/>
      </c>
    </row>
    <row r="64" spans="1:13" x14ac:dyDescent="0.35">
      <c r="A64" s="127"/>
      <c r="B64" s="128"/>
      <c r="C64" s="129"/>
      <c r="D64" s="130"/>
      <c r="E64" s="131"/>
      <c r="F64" s="132"/>
      <c r="G64" s="132"/>
      <c r="H64" s="132"/>
      <c r="I64" s="33">
        <f t="shared" si="7"/>
        <v>1</v>
      </c>
      <c r="J64" s="28">
        <f t="shared" si="6"/>
        <v>0</v>
      </c>
      <c r="K64" s="17">
        <f t="shared" si="4"/>
        <v>0</v>
      </c>
      <c r="L64" s="17">
        <f t="shared" si="1"/>
        <v>0</v>
      </c>
      <c r="M64" t="str">
        <f>IF(B64="","",IF(ISNUMBER(MATCH(Personnel!B64,'Summary Tables'!$A$9:$A$35,0)),"","UPDATE NAME"))</f>
        <v/>
      </c>
    </row>
    <row r="65" spans="1:15" x14ac:dyDescent="0.35">
      <c r="A65" s="127"/>
      <c r="B65" s="128"/>
      <c r="C65" s="129"/>
      <c r="D65" s="130"/>
      <c r="E65" s="131"/>
      <c r="F65" s="132"/>
      <c r="G65" s="132"/>
      <c r="H65" s="132"/>
      <c r="I65" s="33">
        <f t="shared" si="7"/>
        <v>1</v>
      </c>
      <c r="J65" s="28">
        <f t="shared" si="6"/>
        <v>0</v>
      </c>
      <c r="K65" s="17">
        <f t="shared" si="4"/>
        <v>0</v>
      </c>
      <c r="L65" s="17">
        <f t="shared" si="1"/>
        <v>0</v>
      </c>
      <c r="M65" t="str">
        <f>IF(B65="","",IF(ISNUMBER(MATCH(Personnel!B65,'Summary Tables'!$A$9:$A$35,0)),"","UPDATE NAME"))</f>
        <v/>
      </c>
    </row>
    <row r="66" spans="1:15" x14ac:dyDescent="0.35">
      <c r="A66" s="128"/>
      <c r="B66" s="128"/>
      <c r="C66" s="129"/>
      <c r="D66" s="130"/>
      <c r="E66" s="131"/>
      <c r="F66" s="132"/>
      <c r="G66" s="132"/>
      <c r="H66" s="132"/>
      <c r="I66" s="33">
        <f t="shared" si="0"/>
        <v>1</v>
      </c>
      <c r="J66" s="28">
        <f t="shared" si="6"/>
        <v>0</v>
      </c>
      <c r="K66" s="17">
        <f t="shared" si="4"/>
        <v>0</v>
      </c>
      <c r="L66" s="17">
        <f t="shared" si="1"/>
        <v>0</v>
      </c>
      <c r="M66" t="str">
        <f>IF(B66="","",IF(ISNUMBER(MATCH(Personnel!B66,'Summary Tables'!$A$9:$A$35,0)),"","UPDATE NAME"))</f>
        <v/>
      </c>
    </row>
    <row r="67" spans="1:15" x14ac:dyDescent="0.35">
      <c r="A67" s="128"/>
      <c r="B67" s="128"/>
      <c r="C67" s="129"/>
      <c r="D67" s="130"/>
      <c r="E67" s="131"/>
      <c r="F67" s="132"/>
      <c r="G67" s="132"/>
      <c r="H67" s="132"/>
      <c r="I67" s="33">
        <f t="shared" si="0"/>
        <v>1</v>
      </c>
      <c r="J67" s="28">
        <f t="shared" si="6"/>
        <v>0</v>
      </c>
      <c r="K67" s="17">
        <f t="shared" si="4"/>
        <v>0</v>
      </c>
      <c r="L67" s="17">
        <f t="shared" si="1"/>
        <v>0</v>
      </c>
      <c r="M67" t="str">
        <f>IF(B67="","",IF(ISNUMBER(MATCH(Personnel!B67,'Summary Tables'!$A$9:$A$35,0)),"","UPDATE NAME"))</f>
        <v/>
      </c>
    </row>
    <row r="68" spans="1:15" x14ac:dyDescent="0.35">
      <c r="A68" s="133"/>
      <c r="B68" s="128"/>
      <c r="C68" s="129"/>
      <c r="D68" s="130"/>
      <c r="E68" s="131"/>
      <c r="F68" s="132"/>
      <c r="G68" s="132"/>
      <c r="H68" s="132"/>
      <c r="I68" s="33">
        <f t="shared" si="0"/>
        <v>1</v>
      </c>
      <c r="J68" s="28">
        <f t="shared" si="6"/>
        <v>0</v>
      </c>
      <c r="K68" s="17">
        <f t="shared" si="4"/>
        <v>0</v>
      </c>
      <c r="L68" s="17">
        <f t="shared" si="1"/>
        <v>0</v>
      </c>
      <c r="M68" t="str">
        <f>IF(B68="","",IF(ISNUMBER(MATCH(Personnel!B68,'Summary Tables'!$A$9:$A$35,0)),"","UPDATE NAME"))</f>
        <v/>
      </c>
    </row>
    <row r="69" spans="1:15" x14ac:dyDescent="0.35">
      <c r="A69" s="128"/>
      <c r="B69" s="128"/>
      <c r="C69" s="129"/>
      <c r="D69" s="130"/>
      <c r="E69" s="131"/>
      <c r="F69" s="132"/>
      <c r="G69" s="132"/>
      <c r="H69" s="132"/>
      <c r="I69" s="33">
        <f t="shared" si="0"/>
        <v>1</v>
      </c>
      <c r="J69" s="28">
        <f t="shared" si="6"/>
        <v>0</v>
      </c>
      <c r="K69" s="17">
        <f t="shared" si="4"/>
        <v>0</v>
      </c>
      <c r="L69" s="17">
        <f t="shared" si="1"/>
        <v>0</v>
      </c>
      <c r="M69" t="str">
        <f>IF(B69="","",IF(ISNUMBER(MATCH(Personnel!B69,'Summary Tables'!$A$9:$A$35,0)),"","UPDATE NAME"))</f>
        <v/>
      </c>
    </row>
    <row r="70" spans="1:15" x14ac:dyDescent="0.35">
      <c r="A70" s="128"/>
      <c r="B70" s="128"/>
      <c r="C70" s="129"/>
      <c r="D70" s="130"/>
      <c r="E70" s="131"/>
      <c r="F70" s="132"/>
      <c r="G70" s="132"/>
      <c r="H70" s="132"/>
      <c r="I70" s="33">
        <f t="shared" si="0"/>
        <v>1</v>
      </c>
      <c r="J70" s="28">
        <f t="shared" si="6"/>
        <v>0</v>
      </c>
      <c r="K70" s="17">
        <f t="shared" si="4"/>
        <v>0</v>
      </c>
      <c r="L70" s="17">
        <f t="shared" si="1"/>
        <v>0</v>
      </c>
      <c r="M70" t="str">
        <f>IF(B70="","",IF(ISNUMBER(MATCH(Personnel!B70,'Summary Tables'!$A$9:$A$35,0)),"","UPDATE NAME"))</f>
        <v/>
      </c>
    </row>
    <row r="71" spans="1:15" x14ac:dyDescent="0.35">
      <c r="A71" s="128"/>
      <c r="B71" s="128"/>
      <c r="C71" s="129"/>
      <c r="D71" s="130"/>
      <c r="E71" s="131"/>
      <c r="F71" s="132"/>
      <c r="G71" s="132"/>
      <c r="H71" s="132"/>
      <c r="I71" s="33">
        <f t="shared" si="0"/>
        <v>1</v>
      </c>
      <c r="J71" s="28">
        <f t="shared" si="6"/>
        <v>0</v>
      </c>
      <c r="K71" s="17">
        <f t="shared" si="4"/>
        <v>0</v>
      </c>
      <c r="L71" s="17">
        <f t="shared" si="1"/>
        <v>0</v>
      </c>
      <c r="M71" t="str">
        <f>IF(B71="","",IF(ISNUMBER(MATCH(Personnel!B71,'Summary Tables'!$A$9:$A$35,0)),"","UPDATE NAME"))</f>
        <v/>
      </c>
    </row>
    <row r="72" spans="1:15" x14ac:dyDescent="0.35">
      <c r="A72" s="128"/>
      <c r="B72" s="128"/>
      <c r="C72" s="129"/>
      <c r="D72" s="130"/>
      <c r="E72" s="131"/>
      <c r="F72" s="132"/>
      <c r="G72" s="132"/>
      <c r="H72" s="132"/>
      <c r="I72" s="33">
        <f t="shared" si="0"/>
        <v>1</v>
      </c>
      <c r="J72" s="28">
        <f t="shared" si="6"/>
        <v>0</v>
      </c>
      <c r="K72" s="17">
        <f t="shared" si="4"/>
        <v>0</v>
      </c>
      <c r="L72" s="17">
        <f t="shared" si="1"/>
        <v>0</v>
      </c>
      <c r="M72" t="str">
        <f>IF(B72="","",IF(ISNUMBER(MATCH(Personnel!B72,'Summary Tables'!$A$9:$A$35,0)),"","UPDATE NAME"))</f>
        <v/>
      </c>
    </row>
    <row r="73" spans="1:15" x14ac:dyDescent="0.35">
      <c r="A73" s="128"/>
      <c r="B73" s="128"/>
      <c r="C73" s="129"/>
      <c r="D73" s="130"/>
      <c r="E73" s="131"/>
      <c r="F73" s="132"/>
      <c r="G73" s="132"/>
      <c r="H73" s="132"/>
      <c r="I73" s="33">
        <f t="shared" si="0"/>
        <v>1</v>
      </c>
      <c r="J73" s="28">
        <f t="shared" si="6"/>
        <v>0</v>
      </c>
      <c r="K73" s="17">
        <f t="shared" si="4"/>
        <v>0</v>
      </c>
      <c r="L73" s="17">
        <f t="shared" si="1"/>
        <v>0</v>
      </c>
      <c r="M73" t="str">
        <f>IF(B73="","",IF(ISNUMBER(MATCH(Personnel!B73,'Summary Tables'!$A$9:$A$35,0)),"","UPDATE NAME"))</f>
        <v/>
      </c>
    </row>
    <row r="74" spans="1:15" s="3" customFormat="1" x14ac:dyDescent="0.35">
      <c r="A74" s="11"/>
      <c r="H74" s="117" t="s">
        <v>112</v>
      </c>
      <c r="J74" s="6">
        <f t="shared" ref="J74:L74" si="9">SUM(J14:J73)</f>
        <v>0</v>
      </c>
      <c r="K74" s="6">
        <f t="shared" si="9"/>
        <v>0</v>
      </c>
      <c r="L74" s="6">
        <f t="shared" si="9"/>
        <v>0</v>
      </c>
      <c r="M74"/>
      <c r="N74"/>
      <c r="O74"/>
    </row>
    <row r="75" spans="1:15" ht="18.5" x14ac:dyDescent="0.45">
      <c r="A75" s="47" t="s">
        <v>114</v>
      </c>
      <c r="H75" s="117" t="s">
        <v>115</v>
      </c>
      <c r="J75" s="9"/>
    </row>
    <row r="76" spans="1:15" ht="15.65" customHeight="1" x14ac:dyDescent="0.35">
      <c r="A76" s="58" t="s">
        <v>99</v>
      </c>
      <c r="B76" s="170" t="s">
        <v>116</v>
      </c>
      <c r="C76" s="171"/>
      <c r="D76" s="171"/>
      <c r="E76" s="171"/>
      <c r="F76" s="171"/>
      <c r="G76" s="171"/>
      <c r="H76" s="171"/>
      <c r="I76" s="172"/>
    </row>
    <row r="77" spans="1:15" ht="59.15" customHeight="1" x14ac:dyDescent="0.35">
      <c r="A77" s="59" t="str">
        <f t="shared" ref="A77" si="10">A11</f>
        <v>Example Position (John Doe)</v>
      </c>
      <c r="B77" s="173" t="s">
        <v>117</v>
      </c>
      <c r="C77" s="174"/>
      <c r="D77" s="174"/>
      <c r="E77" s="174"/>
      <c r="F77" s="174"/>
      <c r="G77" s="174"/>
      <c r="H77" s="174"/>
      <c r="I77" s="175"/>
      <c r="J77" s="9"/>
    </row>
    <row r="78" spans="1:15" x14ac:dyDescent="0.35">
      <c r="A78" s="42">
        <f>A14</f>
        <v>0</v>
      </c>
      <c r="B78" s="163"/>
      <c r="C78" s="164"/>
      <c r="D78" s="164"/>
      <c r="E78" s="164"/>
      <c r="F78" s="164"/>
      <c r="G78" s="164"/>
      <c r="H78" s="164"/>
      <c r="I78" s="165"/>
    </row>
    <row r="79" spans="1:15" x14ac:dyDescent="0.35">
      <c r="A79" s="42">
        <f t="shared" ref="A79:A137" si="11">A15</f>
        <v>0</v>
      </c>
      <c r="B79" s="163"/>
      <c r="C79" s="164"/>
      <c r="D79" s="164"/>
      <c r="E79" s="164"/>
      <c r="F79" s="164"/>
      <c r="G79" s="164"/>
      <c r="H79" s="164"/>
      <c r="I79" s="165"/>
    </row>
    <row r="80" spans="1:15" x14ac:dyDescent="0.35">
      <c r="A80" s="42">
        <f t="shared" si="11"/>
        <v>0</v>
      </c>
      <c r="B80" s="163"/>
      <c r="C80" s="164"/>
      <c r="D80" s="164"/>
      <c r="E80" s="164"/>
      <c r="F80" s="164"/>
      <c r="G80" s="164"/>
      <c r="H80" s="164"/>
      <c r="I80" s="165"/>
    </row>
    <row r="81" spans="1:9" x14ac:dyDescent="0.35">
      <c r="A81" s="42">
        <f t="shared" si="11"/>
        <v>0</v>
      </c>
      <c r="B81" s="163"/>
      <c r="C81" s="164"/>
      <c r="D81" s="164"/>
      <c r="E81" s="164"/>
      <c r="F81" s="164"/>
      <c r="G81" s="164"/>
      <c r="H81" s="164"/>
      <c r="I81" s="165"/>
    </row>
    <row r="82" spans="1:9" x14ac:dyDescent="0.35">
      <c r="A82" s="42">
        <f t="shared" si="11"/>
        <v>0</v>
      </c>
      <c r="B82" s="163"/>
      <c r="C82" s="164"/>
      <c r="D82" s="164"/>
      <c r="E82" s="164"/>
      <c r="F82" s="164"/>
      <c r="G82" s="164"/>
      <c r="H82" s="164"/>
      <c r="I82" s="165"/>
    </row>
    <row r="83" spans="1:9" x14ac:dyDescent="0.35">
      <c r="A83" s="42">
        <f t="shared" si="11"/>
        <v>0</v>
      </c>
      <c r="B83" s="163"/>
      <c r="C83" s="164"/>
      <c r="D83" s="164"/>
      <c r="E83" s="164"/>
      <c r="F83" s="164"/>
      <c r="G83" s="164"/>
      <c r="H83" s="164"/>
      <c r="I83" s="165"/>
    </row>
    <row r="84" spans="1:9" x14ac:dyDescent="0.35">
      <c r="A84" s="42">
        <f t="shared" si="11"/>
        <v>0</v>
      </c>
      <c r="B84" s="163"/>
      <c r="C84" s="164"/>
      <c r="D84" s="164"/>
      <c r="E84" s="164"/>
      <c r="F84" s="164"/>
      <c r="G84" s="164"/>
      <c r="H84" s="164"/>
      <c r="I84" s="165"/>
    </row>
    <row r="85" spans="1:9" x14ac:dyDescent="0.35">
      <c r="A85" s="42">
        <f t="shared" si="11"/>
        <v>0</v>
      </c>
      <c r="B85" s="163"/>
      <c r="C85" s="164"/>
      <c r="D85" s="164"/>
      <c r="E85" s="164"/>
      <c r="F85" s="164"/>
      <c r="G85" s="164"/>
      <c r="H85" s="164"/>
      <c r="I85" s="165"/>
    </row>
    <row r="86" spans="1:9" x14ac:dyDescent="0.35">
      <c r="A86" s="42">
        <f t="shared" si="11"/>
        <v>0</v>
      </c>
      <c r="B86" s="163"/>
      <c r="C86" s="164"/>
      <c r="D86" s="164"/>
      <c r="E86" s="164"/>
      <c r="F86" s="164"/>
      <c r="G86" s="164"/>
      <c r="H86" s="164"/>
      <c r="I86" s="165"/>
    </row>
    <row r="87" spans="1:9" x14ac:dyDescent="0.35">
      <c r="A87" s="42">
        <f t="shared" si="11"/>
        <v>0</v>
      </c>
      <c r="B87" s="163"/>
      <c r="C87" s="164"/>
      <c r="D87" s="164"/>
      <c r="E87" s="164"/>
      <c r="F87" s="164"/>
      <c r="G87" s="164"/>
      <c r="H87" s="164"/>
      <c r="I87" s="165"/>
    </row>
    <row r="88" spans="1:9" x14ac:dyDescent="0.35">
      <c r="A88" s="42">
        <f t="shared" si="11"/>
        <v>0</v>
      </c>
      <c r="B88" s="163"/>
      <c r="C88" s="164"/>
      <c r="D88" s="164"/>
      <c r="E88" s="164"/>
      <c r="F88" s="164"/>
      <c r="G88" s="164"/>
      <c r="H88" s="164"/>
      <c r="I88" s="165"/>
    </row>
    <row r="89" spans="1:9" x14ac:dyDescent="0.35">
      <c r="A89" s="42">
        <f t="shared" si="11"/>
        <v>0</v>
      </c>
      <c r="B89" s="163"/>
      <c r="C89" s="164"/>
      <c r="D89" s="164"/>
      <c r="E89" s="164"/>
      <c r="F89" s="164"/>
      <c r="G89" s="164"/>
      <c r="H89" s="164"/>
      <c r="I89" s="165"/>
    </row>
    <row r="90" spans="1:9" x14ac:dyDescent="0.35">
      <c r="A90" s="42">
        <f t="shared" si="11"/>
        <v>0</v>
      </c>
      <c r="B90" s="163"/>
      <c r="C90" s="164"/>
      <c r="D90" s="164"/>
      <c r="E90" s="164"/>
      <c r="F90" s="164"/>
      <c r="G90" s="164"/>
      <c r="H90" s="164"/>
      <c r="I90" s="165"/>
    </row>
    <row r="91" spans="1:9" x14ac:dyDescent="0.35">
      <c r="A91" s="42">
        <f t="shared" si="11"/>
        <v>0</v>
      </c>
      <c r="B91" s="163"/>
      <c r="C91" s="164"/>
      <c r="D91" s="164"/>
      <c r="E91" s="164"/>
      <c r="F91" s="164"/>
      <c r="G91" s="164"/>
      <c r="H91" s="164"/>
      <c r="I91" s="165"/>
    </row>
    <row r="92" spans="1:9" x14ac:dyDescent="0.35">
      <c r="A92" s="42">
        <f t="shared" si="11"/>
        <v>0</v>
      </c>
      <c r="B92" s="163"/>
      <c r="C92" s="164"/>
      <c r="D92" s="164"/>
      <c r="E92" s="164"/>
      <c r="F92" s="164"/>
      <c r="G92" s="164"/>
      <c r="H92" s="164"/>
      <c r="I92" s="165"/>
    </row>
    <row r="93" spans="1:9" x14ac:dyDescent="0.35">
      <c r="A93" s="42">
        <f t="shared" si="11"/>
        <v>0</v>
      </c>
      <c r="B93" s="163"/>
      <c r="C93" s="164"/>
      <c r="D93" s="164"/>
      <c r="E93" s="164"/>
      <c r="F93" s="164"/>
      <c r="G93" s="164"/>
      <c r="H93" s="164"/>
      <c r="I93" s="165"/>
    </row>
    <row r="94" spans="1:9" x14ac:dyDescent="0.35">
      <c r="A94" s="42">
        <f t="shared" si="11"/>
        <v>0</v>
      </c>
      <c r="B94" s="163"/>
      <c r="C94" s="164"/>
      <c r="D94" s="164"/>
      <c r="E94" s="164"/>
      <c r="F94" s="164"/>
      <c r="G94" s="164"/>
      <c r="H94" s="164"/>
      <c r="I94" s="165"/>
    </row>
    <row r="95" spans="1:9" x14ac:dyDescent="0.35">
      <c r="A95" s="42">
        <f t="shared" si="11"/>
        <v>0</v>
      </c>
      <c r="B95" s="163"/>
      <c r="C95" s="164"/>
      <c r="D95" s="164"/>
      <c r="E95" s="164"/>
      <c r="F95" s="164"/>
      <c r="G95" s="164"/>
      <c r="H95" s="164"/>
      <c r="I95" s="165"/>
    </row>
    <row r="96" spans="1:9" x14ac:dyDescent="0.35">
      <c r="A96" s="42">
        <f t="shared" si="11"/>
        <v>0</v>
      </c>
      <c r="B96" s="163"/>
      <c r="C96" s="164"/>
      <c r="D96" s="164"/>
      <c r="E96" s="164"/>
      <c r="F96" s="164"/>
      <c r="G96" s="164"/>
      <c r="H96" s="164"/>
      <c r="I96" s="165"/>
    </row>
    <row r="97" spans="1:9" x14ac:dyDescent="0.35">
      <c r="A97" s="42">
        <f t="shared" si="11"/>
        <v>0</v>
      </c>
      <c r="B97" s="163"/>
      <c r="C97" s="164"/>
      <c r="D97" s="164"/>
      <c r="E97" s="164"/>
      <c r="F97" s="164"/>
      <c r="G97" s="164"/>
      <c r="H97" s="164"/>
      <c r="I97" s="165"/>
    </row>
    <row r="98" spans="1:9" x14ac:dyDescent="0.35">
      <c r="A98" s="42">
        <f t="shared" si="11"/>
        <v>0</v>
      </c>
      <c r="B98" s="163"/>
      <c r="C98" s="164"/>
      <c r="D98" s="164"/>
      <c r="E98" s="164"/>
      <c r="F98" s="164"/>
      <c r="G98" s="164"/>
      <c r="H98" s="164"/>
      <c r="I98" s="165"/>
    </row>
    <row r="99" spans="1:9" x14ac:dyDescent="0.35">
      <c r="A99" s="42">
        <f t="shared" si="11"/>
        <v>0</v>
      </c>
      <c r="B99" s="163"/>
      <c r="C99" s="164"/>
      <c r="D99" s="164"/>
      <c r="E99" s="164"/>
      <c r="F99" s="164"/>
      <c r="G99" s="164"/>
      <c r="H99" s="164"/>
      <c r="I99" s="165"/>
    </row>
    <row r="100" spans="1:9" x14ac:dyDescent="0.35">
      <c r="A100" s="42">
        <f t="shared" si="11"/>
        <v>0</v>
      </c>
      <c r="B100" s="163"/>
      <c r="C100" s="164"/>
      <c r="D100" s="164"/>
      <c r="E100" s="164"/>
      <c r="F100" s="164"/>
      <c r="G100" s="164"/>
      <c r="H100" s="164"/>
      <c r="I100" s="165"/>
    </row>
    <row r="101" spans="1:9" x14ac:dyDescent="0.35">
      <c r="A101" s="42">
        <f t="shared" si="11"/>
        <v>0</v>
      </c>
      <c r="B101" s="163"/>
      <c r="C101" s="164"/>
      <c r="D101" s="164"/>
      <c r="E101" s="164"/>
      <c r="F101" s="164"/>
      <c r="G101" s="164"/>
      <c r="H101" s="164"/>
      <c r="I101" s="165"/>
    </row>
    <row r="102" spans="1:9" x14ac:dyDescent="0.35">
      <c r="A102" s="42">
        <f t="shared" si="11"/>
        <v>0</v>
      </c>
      <c r="B102" s="163"/>
      <c r="C102" s="164"/>
      <c r="D102" s="164"/>
      <c r="E102" s="164"/>
      <c r="F102" s="164"/>
      <c r="G102" s="164"/>
      <c r="H102" s="164"/>
      <c r="I102" s="165"/>
    </row>
    <row r="103" spans="1:9" x14ac:dyDescent="0.35">
      <c r="A103" s="42">
        <f t="shared" si="11"/>
        <v>0</v>
      </c>
      <c r="B103" s="163"/>
      <c r="C103" s="164"/>
      <c r="D103" s="164"/>
      <c r="E103" s="164"/>
      <c r="F103" s="164"/>
      <c r="G103" s="164"/>
      <c r="H103" s="164"/>
      <c r="I103" s="165"/>
    </row>
    <row r="104" spans="1:9" x14ac:dyDescent="0.35">
      <c r="A104" s="42">
        <f t="shared" si="11"/>
        <v>0</v>
      </c>
      <c r="B104" s="163"/>
      <c r="C104" s="164"/>
      <c r="D104" s="164"/>
      <c r="E104" s="164"/>
      <c r="F104" s="164"/>
      <c r="G104" s="164"/>
      <c r="H104" s="164"/>
      <c r="I104" s="165"/>
    </row>
    <row r="105" spans="1:9" x14ac:dyDescent="0.35">
      <c r="A105" s="42">
        <f t="shared" si="11"/>
        <v>0</v>
      </c>
      <c r="B105" s="163"/>
      <c r="C105" s="164"/>
      <c r="D105" s="164"/>
      <c r="E105" s="164"/>
      <c r="F105" s="164"/>
      <c r="G105" s="164"/>
      <c r="H105" s="164"/>
      <c r="I105" s="165"/>
    </row>
    <row r="106" spans="1:9" x14ac:dyDescent="0.35">
      <c r="A106" s="42">
        <f t="shared" si="11"/>
        <v>0</v>
      </c>
      <c r="B106" s="163"/>
      <c r="C106" s="164"/>
      <c r="D106" s="164"/>
      <c r="E106" s="164"/>
      <c r="F106" s="164"/>
      <c r="G106" s="164"/>
      <c r="H106" s="164"/>
      <c r="I106" s="165"/>
    </row>
    <row r="107" spans="1:9" x14ac:dyDescent="0.35">
      <c r="A107" s="42">
        <f t="shared" si="11"/>
        <v>0</v>
      </c>
      <c r="B107" s="163"/>
      <c r="C107" s="164"/>
      <c r="D107" s="164"/>
      <c r="E107" s="164"/>
      <c r="F107" s="164"/>
      <c r="G107" s="164"/>
      <c r="H107" s="164"/>
      <c r="I107" s="165"/>
    </row>
    <row r="108" spans="1:9" x14ac:dyDescent="0.35">
      <c r="A108" s="42">
        <f t="shared" si="11"/>
        <v>0</v>
      </c>
      <c r="B108" s="163"/>
      <c r="C108" s="164"/>
      <c r="D108" s="164"/>
      <c r="E108" s="164"/>
      <c r="F108" s="164"/>
      <c r="G108" s="164"/>
      <c r="H108" s="164"/>
      <c r="I108" s="165"/>
    </row>
    <row r="109" spans="1:9" x14ac:dyDescent="0.35">
      <c r="A109" s="42">
        <f t="shared" si="11"/>
        <v>0</v>
      </c>
      <c r="B109" s="163"/>
      <c r="C109" s="164"/>
      <c r="D109" s="164"/>
      <c r="E109" s="164"/>
      <c r="F109" s="164"/>
      <c r="G109" s="164"/>
      <c r="H109" s="164"/>
      <c r="I109" s="165"/>
    </row>
    <row r="110" spans="1:9" x14ac:dyDescent="0.35">
      <c r="A110" s="42">
        <f t="shared" si="11"/>
        <v>0</v>
      </c>
      <c r="B110" s="163"/>
      <c r="C110" s="164"/>
      <c r="D110" s="164"/>
      <c r="E110" s="164"/>
      <c r="F110" s="164"/>
      <c r="G110" s="164"/>
      <c r="H110" s="164"/>
      <c r="I110" s="165"/>
    </row>
    <row r="111" spans="1:9" x14ac:dyDescent="0.35">
      <c r="A111" s="42">
        <f t="shared" si="11"/>
        <v>0</v>
      </c>
      <c r="B111" s="163"/>
      <c r="C111" s="164"/>
      <c r="D111" s="164"/>
      <c r="E111" s="164"/>
      <c r="F111" s="164"/>
      <c r="G111" s="164"/>
      <c r="H111" s="164"/>
      <c r="I111" s="165"/>
    </row>
    <row r="112" spans="1:9" x14ac:dyDescent="0.35">
      <c r="A112" s="42">
        <f t="shared" si="11"/>
        <v>0</v>
      </c>
      <c r="B112" s="163"/>
      <c r="C112" s="164"/>
      <c r="D112" s="164"/>
      <c r="E112" s="164"/>
      <c r="F112" s="164"/>
      <c r="G112" s="164"/>
      <c r="H112" s="164"/>
      <c r="I112" s="165"/>
    </row>
    <row r="113" spans="1:9" x14ac:dyDescent="0.35">
      <c r="A113" s="42">
        <f t="shared" si="11"/>
        <v>0</v>
      </c>
      <c r="B113" s="163"/>
      <c r="C113" s="164"/>
      <c r="D113" s="164"/>
      <c r="E113" s="164"/>
      <c r="F113" s="164"/>
      <c r="G113" s="164"/>
      <c r="H113" s="164"/>
      <c r="I113" s="165"/>
    </row>
    <row r="114" spans="1:9" x14ac:dyDescent="0.35">
      <c r="A114" s="42">
        <f t="shared" si="11"/>
        <v>0</v>
      </c>
      <c r="B114" s="163"/>
      <c r="C114" s="164"/>
      <c r="D114" s="164"/>
      <c r="E114" s="164"/>
      <c r="F114" s="164"/>
      <c r="G114" s="164"/>
      <c r="H114" s="164"/>
      <c r="I114" s="165"/>
    </row>
    <row r="115" spans="1:9" x14ac:dyDescent="0.35">
      <c r="A115" s="42">
        <f t="shared" si="11"/>
        <v>0</v>
      </c>
      <c r="B115" s="163"/>
      <c r="C115" s="164"/>
      <c r="D115" s="164"/>
      <c r="E115" s="164"/>
      <c r="F115" s="164"/>
      <c r="G115" s="164"/>
      <c r="H115" s="164"/>
      <c r="I115" s="165"/>
    </row>
    <row r="116" spans="1:9" x14ac:dyDescent="0.35">
      <c r="A116" s="42">
        <f t="shared" si="11"/>
        <v>0</v>
      </c>
      <c r="B116" s="163"/>
      <c r="C116" s="164"/>
      <c r="D116" s="164"/>
      <c r="E116" s="164"/>
      <c r="F116" s="164"/>
      <c r="G116" s="164"/>
      <c r="H116" s="164"/>
      <c r="I116" s="165"/>
    </row>
    <row r="117" spans="1:9" x14ac:dyDescent="0.35">
      <c r="A117" s="42">
        <f t="shared" si="11"/>
        <v>0</v>
      </c>
      <c r="B117" s="163"/>
      <c r="C117" s="164"/>
      <c r="D117" s="164"/>
      <c r="E117" s="164"/>
      <c r="F117" s="164"/>
      <c r="G117" s="164"/>
      <c r="H117" s="164"/>
      <c r="I117" s="165"/>
    </row>
    <row r="118" spans="1:9" x14ac:dyDescent="0.35">
      <c r="A118" s="42">
        <f t="shared" si="11"/>
        <v>0</v>
      </c>
      <c r="B118" s="163"/>
      <c r="C118" s="164"/>
      <c r="D118" s="164"/>
      <c r="E118" s="164"/>
      <c r="F118" s="164"/>
      <c r="G118" s="164"/>
      <c r="H118" s="164"/>
      <c r="I118" s="165"/>
    </row>
    <row r="119" spans="1:9" x14ac:dyDescent="0.35">
      <c r="A119" s="42">
        <f t="shared" si="11"/>
        <v>0</v>
      </c>
      <c r="B119" s="163"/>
      <c r="C119" s="164"/>
      <c r="D119" s="164"/>
      <c r="E119" s="164"/>
      <c r="F119" s="164"/>
      <c r="G119" s="164"/>
      <c r="H119" s="164"/>
      <c r="I119" s="165"/>
    </row>
    <row r="120" spans="1:9" x14ac:dyDescent="0.35">
      <c r="A120" s="42">
        <f t="shared" si="11"/>
        <v>0</v>
      </c>
      <c r="B120" s="163"/>
      <c r="C120" s="164"/>
      <c r="D120" s="164"/>
      <c r="E120" s="164"/>
      <c r="F120" s="164"/>
      <c r="G120" s="164"/>
      <c r="H120" s="164"/>
      <c r="I120" s="165"/>
    </row>
    <row r="121" spans="1:9" x14ac:dyDescent="0.35">
      <c r="A121" s="42">
        <f t="shared" si="11"/>
        <v>0</v>
      </c>
      <c r="B121" s="163"/>
      <c r="C121" s="164"/>
      <c r="D121" s="164"/>
      <c r="E121" s="164"/>
      <c r="F121" s="164"/>
      <c r="G121" s="164"/>
      <c r="H121" s="164"/>
      <c r="I121" s="165"/>
    </row>
    <row r="122" spans="1:9" x14ac:dyDescent="0.35">
      <c r="A122" s="42">
        <f t="shared" si="11"/>
        <v>0</v>
      </c>
      <c r="B122" s="163"/>
      <c r="C122" s="164"/>
      <c r="D122" s="164"/>
      <c r="E122" s="164"/>
      <c r="F122" s="164"/>
      <c r="G122" s="164"/>
      <c r="H122" s="164"/>
      <c r="I122" s="165"/>
    </row>
    <row r="123" spans="1:9" x14ac:dyDescent="0.35">
      <c r="A123" s="42">
        <f t="shared" si="11"/>
        <v>0</v>
      </c>
      <c r="B123" s="163"/>
      <c r="C123" s="164"/>
      <c r="D123" s="164"/>
      <c r="E123" s="164"/>
      <c r="F123" s="164"/>
      <c r="G123" s="164"/>
      <c r="H123" s="164"/>
      <c r="I123" s="165"/>
    </row>
    <row r="124" spans="1:9" x14ac:dyDescent="0.35">
      <c r="A124" s="42">
        <f t="shared" si="11"/>
        <v>0</v>
      </c>
      <c r="B124" s="163"/>
      <c r="C124" s="164"/>
      <c r="D124" s="164"/>
      <c r="E124" s="164"/>
      <c r="F124" s="164"/>
      <c r="G124" s="164"/>
      <c r="H124" s="164"/>
      <c r="I124" s="165"/>
    </row>
    <row r="125" spans="1:9" x14ac:dyDescent="0.35">
      <c r="A125" s="42">
        <f t="shared" si="11"/>
        <v>0</v>
      </c>
      <c r="B125" s="163"/>
      <c r="C125" s="164"/>
      <c r="D125" s="164"/>
      <c r="E125" s="164"/>
      <c r="F125" s="164"/>
      <c r="G125" s="164"/>
      <c r="H125" s="164"/>
      <c r="I125" s="165"/>
    </row>
    <row r="126" spans="1:9" x14ac:dyDescent="0.35">
      <c r="A126" s="42">
        <f t="shared" si="11"/>
        <v>0</v>
      </c>
      <c r="B126" s="163"/>
      <c r="C126" s="164"/>
      <c r="D126" s="164"/>
      <c r="E126" s="164"/>
      <c r="F126" s="164"/>
      <c r="G126" s="164"/>
      <c r="H126" s="164"/>
      <c r="I126" s="165"/>
    </row>
    <row r="127" spans="1:9" x14ac:dyDescent="0.35">
      <c r="A127" s="42">
        <f t="shared" si="11"/>
        <v>0</v>
      </c>
      <c r="B127" s="163"/>
      <c r="C127" s="164"/>
      <c r="D127" s="164"/>
      <c r="E127" s="164"/>
      <c r="F127" s="164"/>
      <c r="G127" s="164"/>
      <c r="H127" s="164"/>
      <c r="I127" s="165"/>
    </row>
    <row r="128" spans="1:9" x14ac:dyDescent="0.35">
      <c r="A128" s="42">
        <f t="shared" si="11"/>
        <v>0</v>
      </c>
      <c r="B128" s="163"/>
      <c r="C128" s="164"/>
      <c r="D128" s="164"/>
      <c r="E128" s="164"/>
      <c r="F128" s="164"/>
      <c r="G128" s="164"/>
      <c r="H128" s="164"/>
      <c r="I128" s="165"/>
    </row>
    <row r="129" spans="1:9" x14ac:dyDescent="0.35">
      <c r="A129" s="42">
        <f t="shared" si="11"/>
        <v>0</v>
      </c>
      <c r="B129" s="163"/>
      <c r="C129" s="164"/>
      <c r="D129" s="164"/>
      <c r="E129" s="164"/>
      <c r="F129" s="164"/>
      <c r="G129" s="164"/>
      <c r="H129" s="164"/>
      <c r="I129" s="165"/>
    </row>
    <row r="130" spans="1:9" x14ac:dyDescent="0.35">
      <c r="A130" s="42">
        <f t="shared" si="11"/>
        <v>0</v>
      </c>
      <c r="B130" s="163"/>
      <c r="C130" s="164"/>
      <c r="D130" s="164"/>
      <c r="E130" s="164"/>
      <c r="F130" s="164"/>
      <c r="G130" s="164"/>
      <c r="H130" s="164"/>
      <c r="I130" s="165"/>
    </row>
    <row r="131" spans="1:9" x14ac:dyDescent="0.35">
      <c r="A131" s="42">
        <f t="shared" si="11"/>
        <v>0</v>
      </c>
      <c r="B131" s="163"/>
      <c r="C131" s="164"/>
      <c r="D131" s="164"/>
      <c r="E131" s="164"/>
      <c r="F131" s="164"/>
      <c r="G131" s="164"/>
      <c r="H131" s="164"/>
      <c r="I131" s="165"/>
    </row>
    <row r="132" spans="1:9" x14ac:dyDescent="0.35">
      <c r="A132" s="42">
        <f t="shared" si="11"/>
        <v>0</v>
      </c>
      <c r="B132" s="163"/>
      <c r="C132" s="164"/>
      <c r="D132" s="164"/>
      <c r="E132" s="164"/>
      <c r="F132" s="164"/>
      <c r="G132" s="164"/>
      <c r="H132" s="164"/>
      <c r="I132" s="165"/>
    </row>
    <row r="133" spans="1:9" x14ac:dyDescent="0.35">
      <c r="A133" s="42">
        <f t="shared" si="11"/>
        <v>0</v>
      </c>
      <c r="B133" s="163"/>
      <c r="C133" s="164"/>
      <c r="D133" s="164"/>
      <c r="E133" s="164"/>
      <c r="F133" s="164"/>
      <c r="G133" s="164"/>
      <c r="H133" s="164"/>
      <c r="I133" s="165"/>
    </row>
    <row r="134" spans="1:9" x14ac:dyDescent="0.35">
      <c r="A134" s="42">
        <f t="shared" si="11"/>
        <v>0</v>
      </c>
      <c r="B134" s="163"/>
      <c r="C134" s="164"/>
      <c r="D134" s="164"/>
      <c r="E134" s="164"/>
      <c r="F134" s="164"/>
      <c r="G134" s="164"/>
      <c r="H134" s="164"/>
      <c r="I134" s="165"/>
    </row>
    <row r="135" spans="1:9" x14ac:dyDescent="0.35">
      <c r="A135" s="42">
        <f t="shared" si="11"/>
        <v>0</v>
      </c>
      <c r="B135" s="163"/>
      <c r="C135" s="164"/>
      <c r="D135" s="164"/>
      <c r="E135" s="164"/>
      <c r="F135" s="164"/>
      <c r="G135" s="164"/>
      <c r="H135" s="164"/>
      <c r="I135" s="165"/>
    </row>
    <row r="136" spans="1:9" x14ac:dyDescent="0.35">
      <c r="A136" s="42">
        <f t="shared" si="11"/>
        <v>0</v>
      </c>
      <c r="B136" s="163"/>
      <c r="C136" s="164"/>
      <c r="D136" s="164"/>
      <c r="E136" s="164"/>
      <c r="F136" s="164"/>
      <c r="G136" s="164"/>
      <c r="H136" s="164"/>
      <c r="I136" s="165"/>
    </row>
    <row r="137" spans="1:9" x14ac:dyDescent="0.35">
      <c r="A137" s="42">
        <f t="shared" si="11"/>
        <v>0</v>
      </c>
      <c r="B137" s="163"/>
      <c r="C137" s="164"/>
      <c r="D137" s="164"/>
      <c r="E137" s="164"/>
      <c r="F137" s="164"/>
      <c r="G137" s="164"/>
      <c r="H137" s="164"/>
      <c r="I137" s="165"/>
    </row>
    <row r="140" spans="1:9" ht="18.5" x14ac:dyDescent="0.45">
      <c r="A140" s="15" t="s">
        <v>118</v>
      </c>
    </row>
    <row r="141" spans="1:9" hidden="1" x14ac:dyDescent="0.35">
      <c r="B141" s="9"/>
    </row>
    <row r="142" spans="1:9" hidden="1" x14ac:dyDescent="0.35">
      <c r="A142" s="14" t="s">
        <v>119</v>
      </c>
      <c r="E142" s="25"/>
    </row>
    <row r="143" spans="1:9" hidden="1" x14ac:dyDescent="0.35">
      <c r="B143" s="166" t="s">
        <v>120</v>
      </c>
      <c r="C143" s="167"/>
      <c r="D143" s="167"/>
      <c r="E143" s="167"/>
      <c r="F143" s="167"/>
      <c r="G143" s="168"/>
      <c r="H143" s="9"/>
    </row>
    <row r="144" spans="1:9" hidden="1" x14ac:dyDescent="0.35">
      <c r="A144" s="13" t="s">
        <v>121</v>
      </c>
      <c r="B144" s="36" t="s">
        <v>63</v>
      </c>
      <c r="C144" s="40" t="s">
        <v>108</v>
      </c>
      <c r="D144" s="40" t="s">
        <v>109</v>
      </c>
      <c r="E144" s="40" t="s">
        <v>122</v>
      </c>
      <c r="F144" s="40" t="s">
        <v>123</v>
      </c>
      <c r="G144" s="40" t="s">
        <v>124</v>
      </c>
    </row>
    <row r="145" spans="1:7" hidden="1" x14ac:dyDescent="0.35">
      <c r="A145" s="19" t="str">
        <f>'Summary Tables'!A10</f>
        <v>Admin</v>
      </c>
      <c r="B145" s="22">
        <f>SUM(C145:G145)</f>
        <v>0</v>
      </c>
      <c r="C145" s="21">
        <f t="shared" ref="C145:C157" si="12">SUMIF($B$14:$B$73, $A145, K$14:K$73)</f>
        <v>0</v>
      </c>
      <c r="D145" s="21">
        <f t="shared" ref="D145:D157" si="13">SUMIF($B$14:$B$73, $A145, L$14:L$73)</f>
        <v>0</v>
      </c>
      <c r="E145" s="21">
        <f t="shared" ref="E145:E157" si="14">SUMIF($B$14:$B$73, $A145, M$14:M$73)</f>
        <v>0</v>
      </c>
      <c r="F145" s="21">
        <f t="shared" ref="F145:F157" si="15">SUMIF($B$14:$B$73, $A145, N$14:N$73)</f>
        <v>0</v>
      </c>
      <c r="G145" s="21">
        <f t="shared" ref="G145:G157" si="16">SUMIF($B$14:$B$73, $A145, O$14:O$73)</f>
        <v>0</v>
      </c>
    </row>
    <row r="146" spans="1:7" hidden="1" x14ac:dyDescent="0.35">
      <c r="A146" s="19" t="str">
        <f>'Summary Tables'!A11</f>
        <v>[Fill in Initiative name]1</v>
      </c>
      <c r="B146" s="22">
        <f t="shared" ref="B146:B157" si="17">SUM(C146:G146)</f>
        <v>0</v>
      </c>
      <c r="C146" s="21">
        <f t="shared" si="12"/>
        <v>0</v>
      </c>
      <c r="D146" s="21">
        <f t="shared" si="13"/>
        <v>0</v>
      </c>
      <c r="E146" s="21">
        <f t="shared" si="14"/>
        <v>0</v>
      </c>
      <c r="F146" s="21">
        <f t="shared" si="15"/>
        <v>0</v>
      </c>
      <c r="G146" s="21">
        <f t="shared" si="16"/>
        <v>0</v>
      </c>
    </row>
    <row r="147" spans="1:7" hidden="1" x14ac:dyDescent="0.35">
      <c r="A147" s="19" t="str">
        <f>'Summary Tables'!A12</f>
        <v>[Fill in Initiative name]2</v>
      </c>
      <c r="B147" s="22">
        <f t="shared" si="17"/>
        <v>0</v>
      </c>
      <c r="C147" s="21">
        <f t="shared" si="12"/>
        <v>0</v>
      </c>
      <c r="D147" s="21">
        <f t="shared" si="13"/>
        <v>0</v>
      </c>
      <c r="E147" s="21">
        <f t="shared" si="14"/>
        <v>0</v>
      </c>
      <c r="F147" s="21">
        <f t="shared" si="15"/>
        <v>0</v>
      </c>
      <c r="G147" s="21">
        <f t="shared" si="16"/>
        <v>0</v>
      </c>
    </row>
    <row r="148" spans="1:7" hidden="1" x14ac:dyDescent="0.35">
      <c r="A148" s="19" t="str">
        <f>'Summary Tables'!A13</f>
        <v>[Fill in Initiative name]3</v>
      </c>
      <c r="B148" s="22">
        <f t="shared" si="17"/>
        <v>0</v>
      </c>
      <c r="C148" s="21">
        <f t="shared" si="12"/>
        <v>0</v>
      </c>
      <c r="D148" s="21">
        <f t="shared" si="13"/>
        <v>0</v>
      </c>
      <c r="E148" s="21">
        <f t="shared" si="14"/>
        <v>0</v>
      </c>
      <c r="F148" s="21">
        <f t="shared" si="15"/>
        <v>0</v>
      </c>
      <c r="G148" s="21">
        <f t="shared" si="16"/>
        <v>0</v>
      </c>
    </row>
    <row r="149" spans="1:7" hidden="1" x14ac:dyDescent="0.35">
      <c r="A149" s="19" t="str">
        <f>'Summary Tables'!A14</f>
        <v>[Fill in Initiative name]4</v>
      </c>
      <c r="B149" s="22">
        <f t="shared" si="17"/>
        <v>0</v>
      </c>
      <c r="C149" s="21">
        <f t="shared" si="12"/>
        <v>0</v>
      </c>
      <c r="D149" s="21">
        <f t="shared" si="13"/>
        <v>0</v>
      </c>
      <c r="E149" s="21">
        <f t="shared" si="14"/>
        <v>0</v>
      </c>
      <c r="F149" s="21">
        <f t="shared" si="15"/>
        <v>0</v>
      </c>
      <c r="G149" s="21">
        <f t="shared" si="16"/>
        <v>0</v>
      </c>
    </row>
    <row r="150" spans="1:7" hidden="1" x14ac:dyDescent="0.35">
      <c r="A150" s="19" t="str">
        <f>'Summary Tables'!A15</f>
        <v>[Fill in Initiative name]5</v>
      </c>
      <c r="B150" s="22">
        <f t="shared" si="17"/>
        <v>0</v>
      </c>
      <c r="C150" s="21">
        <f t="shared" si="12"/>
        <v>0</v>
      </c>
      <c r="D150" s="21">
        <f t="shared" si="13"/>
        <v>0</v>
      </c>
      <c r="E150" s="21">
        <f t="shared" si="14"/>
        <v>0</v>
      </c>
      <c r="F150" s="21">
        <f t="shared" si="15"/>
        <v>0</v>
      </c>
      <c r="G150" s="21">
        <f t="shared" si="16"/>
        <v>0</v>
      </c>
    </row>
    <row r="151" spans="1:7" hidden="1" x14ac:dyDescent="0.35">
      <c r="A151" s="19" t="str">
        <f>'Summary Tables'!A16</f>
        <v>[Fill in Initiative name]6</v>
      </c>
      <c r="B151" s="22">
        <f t="shared" si="17"/>
        <v>0</v>
      </c>
      <c r="C151" s="21">
        <f t="shared" si="12"/>
        <v>0</v>
      </c>
      <c r="D151" s="21">
        <f t="shared" si="13"/>
        <v>0</v>
      </c>
      <c r="E151" s="21">
        <f t="shared" si="14"/>
        <v>0</v>
      </c>
      <c r="F151" s="21">
        <f t="shared" si="15"/>
        <v>0</v>
      </c>
      <c r="G151" s="21">
        <f t="shared" si="16"/>
        <v>0</v>
      </c>
    </row>
    <row r="152" spans="1:7" hidden="1" x14ac:dyDescent="0.35">
      <c r="A152" s="19" t="str">
        <f>'Summary Tables'!A17</f>
        <v>[Fill in Initiative name]7</v>
      </c>
      <c r="B152" s="22">
        <f t="shared" si="17"/>
        <v>0</v>
      </c>
      <c r="C152" s="21">
        <f t="shared" si="12"/>
        <v>0</v>
      </c>
      <c r="D152" s="21">
        <f t="shared" si="13"/>
        <v>0</v>
      </c>
      <c r="E152" s="21">
        <f t="shared" si="14"/>
        <v>0</v>
      </c>
      <c r="F152" s="21">
        <f t="shared" si="15"/>
        <v>0</v>
      </c>
      <c r="G152" s="21">
        <f t="shared" si="16"/>
        <v>0</v>
      </c>
    </row>
    <row r="153" spans="1:7" hidden="1" x14ac:dyDescent="0.35">
      <c r="A153" s="19" t="str">
        <f>'Summary Tables'!A18</f>
        <v>[Fill in Initiative name]8</v>
      </c>
      <c r="B153" s="22">
        <f t="shared" si="17"/>
        <v>0</v>
      </c>
      <c r="C153" s="21">
        <f t="shared" si="12"/>
        <v>0</v>
      </c>
      <c r="D153" s="21">
        <f t="shared" si="13"/>
        <v>0</v>
      </c>
      <c r="E153" s="21">
        <f t="shared" si="14"/>
        <v>0</v>
      </c>
      <c r="F153" s="21">
        <f t="shared" si="15"/>
        <v>0</v>
      </c>
      <c r="G153" s="21">
        <f t="shared" si="16"/>
        <v>0</v>
      </c>
    </row>
    <row r="154" spans="1:7" hidden="1" x14ac:dyDescent="0.35">
      <c r="A154" s="19" t="str">
        <f>'Summary Tables'!A19</f>
        <v>[Fill in Initiative name]9</v>
      </c>
      <c r="B154" s="22">
        <f t="shared" si="17"/>
        <v>0</v>
      </c>
      <c r="C154" s="21">
        <f t="shared" si="12"/>
        <v>0</v>
      </c>
      <c r="D154" s="21">
        <f t="shared" si="13"/>
        <v>0</v>
      </c>
      <c r="E154" s="21">
        <f t="shared" si="14"/>
        <v>0</v>
      </c>
      <c r="F154" s="21">
        <f t="shared" si="15"/>
        <v>0</v>
      </c>
      <c r="G154" s="21">
        <f t="shared" si="16"/>
        <v>0</v>
      </c>
    </row>
    <row r="155" spans="1:7" hidden="1" x14ac:dyDescent="0.35">
      <c r="A155" s="19" t="str">
        <f>'Summary Tables'!A20</f>
        <v>[Fill in Initiative name]10</v>
      </c>
      <c r="B155" s="22">
        <f t="shared" si="17"/>
        <v>0</v>
      </c>
      <c r="C155" s="21">
        <f t="shared" si="12"/>
        <v>0</v>
      </c>
      <c r="D155" s="21">
        <f t="shared" si="13"/>
        <v>0</v>
      </c>
      <c r="E155" s="21">
        <f t="shared" si="14"/>
        <v>0</v>
      </c>
      <c r="F155" s="21">
        <f t="shared" si="15"/>
        <v>0</v>
      </c>
      <c r="G155" s="21">
        <f t="shared" si="16"/>
        <v>0</v>
      </c>
    </row>
    <row r="156" spans="1:7" hidden="1" x14ac:dyDescent="0.35">
      <c r="A156" s="19" t="str">
        <f>'Summary Tables'!A21</f>
        <v>[Fill in Initiative name]11</v>
      </c>
      <c r="B156" s="22">
        <f t="shared" si="17"/>
        <v>0</v>
      </c>
      <c r="C156" s="21">
        <f t="shared" si="12"/>
        <v>0</v>
      </c>
      <c r="D156" s="21">
        <f t="shared" si="13"/>
        <v>0</v>
      </c>
      <c r="E156" s="21">
        <f t="shared" si="14"/>
        <v>0</v>
      </c>
      <c r="F156" s="21">
        <f t="shared" si="15"/>
        <v>0</v>
      </c>
      <c r="G156" s="21">
        <f t="shared" si="16"/>
        <v>0</v>
      </c>
    </row>
    <row r="157" spans="1:7" hidden="1" x14ac:dyDescent="0.35">
      <c r="A157" s="19" t="str">
        <f>'Summary Tables'!A22</f>
        <v>[Fill in Initiative name]12</v>
      </c>
      <c r="B157" s="22">
        <f t="shared" si="17"/>
        <v>0</v>
      </c>
      <c r="C157" s="21">
        <f t="shared" si="12"/>
        <v>0</v>
      </c>
      <c r="D157" s="21">
        <f t="shared" si="13"/>
        <v>0</v>
      </c>
      <c r="E157" s="21">
        <f t="shared" si="14"/>
        <v>0</v>
      </c>
      <c r="F157" s="21">
        <f t="shared" si="15"/>
        <v>0</v>
      </c>
      <c r="G157" s="21">
        <f t="shared" si="16"/>
        <v>0</v>
      </c>
    </row>
    <row r="158" spans="1:7" hidden="1" x14ac:dyDescent="0.35">
      <c r="A158" s="19" t="str">
        <f>'Summary Tables'!A23</f>
        <v>[Fill in Initiative name]13</v>
      </c>
      <c r="B158" s="22">
        <f t="shared" ref="B158:B165" si="18">SUM(C158:G158)</f>
        <v>0</v>
      </c>
      <c r="C158" s="21">
        <f t="shared" ref="C158:C165" si="19">SUMIF($B$14:$B$73, $A158, K$14:K$73)</f>
        <v>0</v>
      </c>
      <c r="D158" s="21">
        <f t="shared" ref="D158:D165" si="20">SUMIF($B$14:$B$73, $A158, L$14:L$73)</f>
        <v>0</v>
      </c>
      <c r="E158" s="21">
        <f t="shared" ref="E158:E165" si="21">SUMIF($B$14:$B$73, $A158, M$14:M$73)</f>
        <v>0</v>
      </c>
      <c r="F158" s="21">
        <f t="shared" ref="F158:F165" si="22">SUMIF($B$14:$B$73, $A158, N$14:N$73)</f>
        <v>0</v>
      </c>
      <c r="G158" s="21">
        <f t="shared" ref="G158:G165" si="23">SUMIF($B$14:$B$73, $A158, O$14:O$73)</f>
        <v>0</v>
      </c>
    </row>
    <row r="159" spans="1:7" hidden="1" x14ac:dyDescent="0.35">
      <c r="A159" s="19" t="str">
        <f>'Summary Tables'!A24</f>
        <v>[Fill in Initiative name]14</v>
      </c>
      <c r="B159" s="22">
        <f t="shared" si="18"/>
        <v>0</v>
      </c>
      <c r="C159" s="21">
        <f t="shared" si="19"/>
        <v>0</v>
      </c>
      <c r="D159" s="21">
        <f t="shared" si="20"/>
        <v>0</v>
      </c>
      <c r="E159" s="21">
        <f t="shared" si="21"/>
        <v>0</v>
      </c>
      <c r="F159" s="21">
        <f t="shared" si="22"/>
        <v>0</v>
      </c>
      <c r="G159" s="21">
        <f t="shared" si="23"/>
        <v>0</v>
      </c>
    </row>
    <row r="160" spans="1:7" hidden="1" x14ac:dyDescent="0.35">
      <c r="A160" s="19" t="str">
        <f>'Summary Tables'!A25</f>
        <v>[Fill in Initiative name]15</v>
      </c>
      <c r="B160" s="22">
        <f t="shared" si="18"/>
        <v>0</v>
      </c>
      <c r="C160" s="21">
        <f t="shared" si="19"/>
        <v>0</v>
      </c>
      <c r="D160" s="21">
        <f t="shared" si="20"/>
        <v>0</v>
      </c>
      <c r="E160" s="21">
        <f t="shared" si="21"/>
        <v>0</v>
      </c>
      <c r="F160" s="21">
        <f t="shared" si="22"/>
        <v>0</v>
      </c>
      <c r="G160" s="21">
        <f t="shared" si="23"/>
        <v>0</v>
      </c>
    </row>
    <row r="161" spans="1:7" hidden="1" x14ac:dyDescent="0.35">
      <c r="A161" s="19" t="str">
        <f>'Summary Tables'!A26</f>
        <v>[Fill in Initiative name]16</v>
      </c>
      <c r="B161" s="22">
        <f t="shared" si="18"/>
        <v>0</v>
      </c>
      <c r="C161" s="21">
        <f t="shared" si="19"/>
        <v>0</v>
      </c>
      <c r="D161" s="21">
        <f t="shared" si="20"/>
        <v>0</v>
      </c>
      <c r="E161" s="21">
        <f t="shared" si="21"/>
        <v>0</v>
      </c>
      <c r="F161" s="21">
        <f t="shared" si="22"/>
        <v>0</v>
      </c>
      <c r="G161" s="21">
        <f t="shared" si="23"/>
        <v>0</v>
      </c>
    </row>
    <row r="162" spans="1:7" hidden="1" x14ac:dyDescent="0.35">
      <c r="A162" s="19" t="str">
        <f>'Summary Tables'!A27</f>
        <v>[Fill in Initiative name]17</v>
      </c>
      <c r="B162" s="22">
        <f t="shared" si="18"/>
        <v>0</v>
      </c>
      <c r="C162" s="21">
        <f t="shared" si="19"/>
        <v>0</v>
      </c>
      <c r="D162" s="21">
        <f t="shared" si="20"/>
        <v>0</v>
      </c>
      <c r="E162" s="21">
        <f t="shared" si="21"/>
        <v>0</v>
      </c>
      <c r="F162" s="21">
        <f t="shared" si="22"/>
        <v>0</v>
      </c>
      <c r="G162" s="21">
        <f t="shared" si="23"/>
        <v>0</v>
      </c>
    </row>
    <row r="163" spans="1:7" hidden="1" x14ac:dyDescent="0.35">
      <c r="A163" s="19" t="str">
        <f>'Summary Tables'!A28</f>
        <v>[Fill in Initiative name]18</v>
      </c>
      <c r="B163" s="22">
        <f t="shared" si="18"/>
        <v>0</v>
      </c>
      <c r="C163" s="21">
        <f t="shared" si="19"/>
        <v>0</v>
      </c>
      <c r="D163" s="21">
        <f t="shared" si="20"/>
        <v>0</v>
      </c>
      <c r="E163" s="21">
        <f t="shared" si="21"/>
        <v>0</v>
      </c>
      <c r="F163" s="21">
        <f t="shared" si="22"/>
        <v>0</v>
      </c>
      <c r="G163" s="21">
        <f t="shared" si="23"/>
        <v>0</v>
      </c>
    </row>
    <row r="164" spans="1:7" hidden="1" x14ac:dyDescent="0.35">
      <c r="A164" s="19" t="str">
        <f>'Summary Tables'!A29</f>
        <v>[Fill in Initiative name]19</v>
      </c>
      <c r="B164" s="22">
        <f t="shared" si="18"/>
        <v>0</v>
      </c>
      <c r="C164" s="21">
        <f t="shared" si="19"/>
        <v>0</v>
      </c>
      <c r="D164" s="21">
        <f t="shared" si="20"/>
        <v>0</v>
      </c>
      <c r="E164" s="21">
        <f t="shared" si="21"/>
        <v>0</v>
      </c>
      <c r="F164" s="21">
        <f t="shared" si="22"/>
        <v>0</v>
      </c>
      <c r="G164" s="21">
        <f t="shared" si="23"/>
        <v>0</v>
      </c>
    </row>
    <row r="165" spans="1:7" hidden="1" x14ac:dyDescent="0.35">
      <c r="A165" s="19" t="str">
        <f>'Summary Tables'!A30</f>
        <v>[Fill in Initiative name]20</v>
      </c>
      <c r="B165" s="22">
        <f t="shared" si="18"/>
        <v>0</v>
      </c>
      <c r="C165" s="21">
        <f t="shared" si="19"/>
        <v>0</v>
      </c>
      <c r="D165" s="21">
        <f t="shared" si="20"/>
        <v>0</v>
      </c>
      <c r="E165" s="21">
        <f t="shared" si="21"/>
        <v>0</v>
      </c>
      <c r="F165" s="21">
        <f t="shared" si="22"/>
        <v>0</v>
      </c>
      <c r="G165" s="21">
        <f t="shared" si="23"/>
        <v>0</v>
      </c>
    </row>
    <row r="166" spans="1:7" hidden="1" x14ac:dyDescent="0.35">
      <c r="A166" s="19" t="str">
        <f>'Summary Tables'!A31</f>
        <v>[Fill in Initiative name]21</v>
      </c>
      <c r="B166" s="22">
        <f t="shared" ref="B166:B169" si="24">SUM(C166:G166)</f>
        <v>0</v>
      </c>
      <c r="C166" s="21">
        <f t="shared" ref="C166:C169" si="25">SUMIF($B$14:$B$73, $A166, K$14:K$73)</f>
        <v>0</v>
      </c>
      <c r="D166" s="21">
        <f t="shared" ref="D166:D169" si="26">SUMIF($B$14:$B$73, $A166, L$14:L$73)</f>
        <v>0</v>
      </c>
      <c r="E166" s="21">
        <f t="shared" ref="E166:E169" si="27">SUMIF($B$14:$B$73, $A166, M$14:M$73)</f>
        <v>0</v>
      </c>
      <c r="F166" s="21">
        <f t="shared" ref="F166:F169" si="28">SUMIF($B$14:$B$73, $A166, N$14:N$73)</f>
        <v>0</v>
      </c>
      <c r="G166" s="21">
        <f t="shared" ref="G166:G169" si="29">SUMIF($B$14:$B$73, $A166, O$14:O$73)</f>
        <v>0</v>
      </c>
    </row>
    <row r="167" spans="1:7" hidden="1" x14ac:dyDescent="0.35">
      <c r="A167" s="19" t="str">
        <f>'Summary Tables'!A32</f>
        <v>[Fill in Initiative name]22</v>
      </c>
      <c r="B167" s="22">
        <f t="shared" si="24"/>
        <v>0</v>
      </c>
      <c r="C167" s="21">
        <f t="shared" si="25"/>
        <v>0</v>
      </c>
      <c r="D167" s="21">
        <f t="shared" si="26"/>
        <v>0</v>
      </c>
      <c r="E167" s="21">
        <f t="shared" si="27"/>
        <v>0</v>
      </c>
      <c r="F167" s="21">
        <f t="shared" si="28"/>
        <v>0</v>
      </c>
      <c r="G167" s="21">
        <f t="shared" si="29"/>
        <v>0</v>
      </c>
    </row>
    <row r="168" spans="1:7" hidden="1" x14ac:dyDescent="0.35">
      <c r="A168" s="19" t="str">
        <f>'Summary Tables'!A33</f>
        <v>[Fill in Initiative name]23</v>
      </c>
      <c r="B168" s="22">
        <f t="shared" si="24"/>
        <v>0</v>
      </c>
      <c r="C168" s="21">
        <f t="shared" si="25"/>
        <v>0</v>
      </c>
      <c r="D168" s="21">
        <f t="shared" si="26"/>
        <v>0</v>
      </c>
      <c r="E168" s="21">
        <f t="shared" si="27"/>
        <v>0</v>
      </c>
      <c r="F168" s="21">
        <f t="shared" si="28"/>
        <v>0</v>
      </c>
      <c r="G168" s="21">
        <f t="shared" si="29"/>
        <v>0</v>
      </c>
    </row>
    <row r="169" spans="1:7" hidden="1" x14ac:dyDescent="0.35">
      <c r="A169" s="19" t="str">
        <f>'Summary Tables'!A34</f>
        <v>[Fill in Initiative name]24</v>
      </c>
      <c r="B169" s="22">
        <f t="shared" si="24"/>
        <v>0</v>
      </c>
      <c r="C169" s="21">
        <f t="shared" si="25"/>
        <v>0</v>
      </c>
      <c r="D169" s="21">
        <f t="shared" si="26"/>
        <v>0</v>
      </c>
      <c r="E169" s="21">
        <f t="shared" si="27"/>
        <v>0</v>
      </c>
      <c r="F169" s="21">
        <f t="shared" si="28"/>
        <v>0</v>
      </c>
      <c r="G169" s="21">
        <f t="shared" si="29"/>
        <v>0</v>
      </c>
    </row>
  </sheetData>
  <sheetProtection algorithmName="SHA-512" hashValue="myzzYccofvj0leUQ8exrsMjwOdg1w8vN93vL4RQx9GzxYYHJlBf74CfMgzyS3xUEslasjCS4I9L1GrzvTf8Kag==" saltValue="onh499K35K5I7Wvp8MtaAQ==" spinCount="100000" sheet="1" objects="1" scenarios="1"/>
  <mergeCells count="65">
    <mergeCell ref="B105:I105"/>
    <mergeCell ref="B106:I106"/>
    <mergeCell ref="B107:I107"/>
    <mergeCell ref="B108:I108"/>
    <mergeCell ref="B100:I100"/>
    <mergeCell ref="B101:I101"/>
    <mergeCell ref="B102:I102"/>
    <mergeCell ref="B103:I103"/>
    <mergeCell ref="B104:I104"/>
    <mergeCell ref="B95:I95"/>
    <mergeCell ref="B96:I96"/>
    <mergeCell ref="B97:I97"/>
    <mergeCell ref="B98:I98"/>
    <mergeCell ref="B99:I99"/>
    <mergeCell ref="B90:I90"/>
    <mergeCell ref="B91:I91"/>
    <mergeCell ref="B92:I92"/>
    <mergeCell ref="B93:I93"/>
    <mergeCell ref="B94:I94"/>
    <mergeCell ref="B119:I119"/>
    <mergeCell ref="B121:I121"/>
    <mergeCell ref="B122:I122"/>
    <mergeCell ref="B114:I114"/>
    <mergeCell ref="B115:I115"/>
    <mergeCell ref="B116:I116"/>
    <mergeCell ref="B117:I117"/>
    <mergeCell ref="B118:I118"/>
    <mergeCell ref="C1:D1"/>
    <mergeCell ref="B110:I110"/>
    <mergeCell ref="B111:I111"/>
    <mergeCell ref="B112:I112"/>
    <mergeCell ref="B113:I113"/>
    <mergeCell ref="B79:I79"/>
    <mergeCell ref="B80:I80"/>
    <mergeCell ref="B81:I81"/>
    <mergeCell ref="B82:I82"/>
    <mergeCell ref="B83:I83"/>
    <mergeCell ref="B84:I84"/>
    <mergeCell ref="B85:I85"/>
    <mergeCell ref="B86:I86"/>
    <mergeCell ref="B87:I87"/>
    <mergeCell ref="B88:I88"/>
    <mergeCell ref="B89:I89"/>
    <mergeCell ref="B143:G143"/>
    <mergeCell ref="A7:F7"/>
    <mergeCell ref="B76:I76"/>
    <mergeCell ref="B77:I77"/>
    <mergeCell ref="B78:I78"/>
    <mergeCell ref="B109:I109"/>
    <mergeCell ref="B120:I120"/>
    <mergeCell ref="B126:I126"/>
    <mergeCell ref="B127:I127"/>
    <mergeCell ref="B128:I128"/>
    <mergeCell ref="B129:I129"/>
    <mergeCell ref="B130:I130"/>
    <mergeCell ref="B131:I131"/>
    <mergeCell ref="B135:I135"/>
    <mergeCell ref="B136:I136"/>
    <mergeCell ref="B137:I137"/>
    <mergeCell ref="B132:I132"/>
    <mergeCell ref="B133:I133"/>
    <mergeCell ref="B134:I134"/>
    <mergeCell ref="B123:I123"/>
    <mergeCell ref="B124:I124"/>
    <mergeCell ref="B125:I125"/>
  </mergeCells>
  <phoneticPr fontId="14" type="noConversion"/>
  <conditionalFormatting sqref="D11">
    <cfRule type="cellIs" dxfId="6" priority="2" operator="greaterThan">
      <formula>225700</formula>
    </cfRule>
  </conditionalFormatting>
  <conditionalFormatting sqref="D14:D73">
    <cfRule type="cellIs" dxfId="5" priority="3" operator="greaterThan">
      <formula>225700</formula>
    </cfRule>
  </conditionalFormatting>
  <conditionalFormatting sqref="M14:M73">
    <cfRule type="containsText" dxfId="4" priority="1" operator="containsText" text="UPDATE">
      <formula>NOT(ISERROR(SEARCH("UPDATE",M14)))</formula>
    </cfRule>
  </conditionalFormatting>
  <dataValidations count="2">
    <dataValidation type="list" allowBlank="1" showInputMessage="1" showErrorMessage="1" sqref="H11" xr:uid="{3E1C40E8-1471-4818-897F-E58DA4064A4B}">
      <formula1>#REF!</formula1>
    </dataValidation>
    <dataValidation type="list" allowBlank="1" showInputMessage="1" showErrorMessage="1" sqref="H14:H73" xr:uid="{75DE2B3E-2ABB-4508-ACA7-D8DD26DA22C0}">
      <formula1>$H$74:$H$75</formula1>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r:uid="{93EC21A3-2B3E-4203-B1AC-FD8FAB1EC3E6}">
          <x14:formula1>
            <xm:f>'Summary Tables'!$A$10:$A$22</xm:f>
          </x14:formula1>
          <xm:sqref>A145:A169</xm:sqref>
        </x14:dataValidation>
        <x14:dataValidation type="list" allowBlank="1" showInputMessage="1" showErrorMessage="1" xr:uid="{83C50A0C-A897-40EE-A3CA-129147002469}">
          <x14:formula1>
            <xm:f>'Summary Tables'!$A$10:$A$34</xm:f>
          </x14:formula1>
          <xm:sqref>B14:B73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0B0C4-4EE9-4C74-A440-B360E5965816}">
  <dimension ref="A1:L105"/>
  <sheetViews>
    <sheetView showGridLines="0" topLeftCell="A10" zoomScale="120" zoomScaleNormal="120" workbookViewId="0">
      <selection activeCell="I16" sqref="I16"/>
    </sheetView>
  </sheetViews>
  <sheetFormatPr defaultRowHeight="14.5" x14ac:dyDescent="0.35"/>
  <cols>
    <col min="1" max="1" width="29.54296875" customWidth="1"/>
    <col min="2" max="2" width="22.453125" customWidth="1"/>
    <col min="3" max="4" width="19" customWidth="1"/>
    <col min="5" max="5" width="20" customWidth="1"/>
    <col min="6" max="6" width="19" customWidth="1"/>
    <col min="7" max="7" width="14.7265625" customWidth="1"/>
    <col min="8" max="13" width="18" customWidth="1"/>
    <col min="14" max="16" width="15.453125" customWidth="1"/>
    <col min="17" max="17" width="14" customWidth="1"/>
  </cols>
  <sheetData>
    <row r="1" spans="1:12" ht="26" x14ac:dyDescent="0.7">
      <c r="A1" s="120" t="s">
        <v>30</v>
      </c>
      <c r="B1" s="118" t="s">
        <v>61</v>
      </c>
      <c r="C1" s="162">
        <f>'Subrecipient Info'!B5</f>
        <v>0</v>
      </c>
      <c r="D1" s="162"/>
    </row>
    <row r="3" spans="1:12" ht="29" x14ac:dyDescent="0.35">
      <c r="B3" s="40" t="s">
        <v>64</v>
      </c>
      <c r="C3" s="40" t="s">
        <v>65</v>
      </c>
    </row>
    <row r="4" spans="1:12" x14ac:dyDescent="0.35">
      <c r="A4" s="2" t="s">
        <v>125</v>
      </c>
      <c r="B4" s="43">
        <f>H74</f>
        <v>0</v>
      </c>
      <c r="C4" s="43">
        <f>I74</f>
        <v>0</v>
      </c>
      <c r="H4" s="1"/>
    </row>
    <row r="5" spans="1:12" x14ac:dyDescent="0.35">
      <c r="B5" s="16"/>
    </row>
    <row r="6" spans="1:12" x14ac:dyDescent="0.35">
      <c r="D6" s="9"/>
    </row>
    <row r="7" spans="1:12" ht="46.5" customHeight="1" x14ac:dyDescent="0.35">
      <c r="A7" s="169" t="s">
        <v>126</v>
      </c>
      <c r="B7" s="169"/>
      <c r="C7" s="169"/>
      <c r="D7" s="169"/>
      <c r="E7" s="169"/>
      <c r="F7" s="169"/>
    </row>
    <row r="8" spans="1:12" ht="15" customHeight="1" x14ac:dyDescent="0.35">
      <c r="D8" s="9"/>
    </row>
    <row r="9" spans="1:12" ht="19" customHeight="1" x14ac:dyDescent="0.45">
      <c r="A9" s="15" t="s">
        <v>127</v>
      </c>
      <c r="D9" s="9"/>
    </row>
    <row r="10" spans="1:12" ht="43.5" x14ac:dyDescent="0.35">
      <c r="A10" s="24" t="s">
        <v>68</v>
      </c>
      <c r="B10" s="24" t="s">
        <v>113</v>
      </c>
      <c r="C10" s="24" t="s">
        <v>99</v>
      </c>
      <c r="D10" s="60" t="s">
        <v>100</v>
      </c>
      <c r="E10" s="48" t="s">
        <v>128</v>
      </c>
      <c r="F10" s="48" t="s">
        <v>129</v>
      </c>
      <c r="G10" s="61" t="s">
        <v>63</v>
      </c>
      <c r="H10" s="48" t="s">
        <v>108</v>
      </c>
      <c r="I10" s="48" t="s">
        <v>109</v>
      </c>
    </row>
    <row r="11" spans="1:12" ht="29" x14ac:dyDescent="0.35">
      <c r="A11" s="62" t="str">
        <f>Personnel!B11</f>
        <v>Sample Initiative</v>
      </c>
      <c r="B11" s="110" t="str">
        <f>Personnel!H11</f>
        <v>Yes, Admin</v>
      </c>
      <c r="C11" s="62" t="str">
        <f>Personnel!A11</f>
        <v>Example Position (John Doe)</v>
      </c>
      <c r="D11" s="63">
        <f>Personnel!C11</f>
        <v>1</v>
      </c>
      <c r="E11" s="64">
        <v>30</v>
      </c>
      <c r="F11" s="65" t="s">
        <v>130</v>
      </c>
      <c r="G11" s="66">
        <f>SUM(H11:I11)</f>
        <v>30000</v>
      </c>
      <c r="H11" s="57">
        <f>IF($F11="%",Personnel!K11*(E11/100),($D11*$E11/12)*MAX(0,(YEAR(MIN(Personnel!$G11,DATE(2027,9,30)))*12+MONTH(MIN(Personnel!$G11,DATE(2027,9,30))))-(YEAR(MAX(Personnel!$F11,DATE(2026,9,1)))*12+MONTH(MAX(Personnel!$F11,DATE(2026,9,1))))+1))</f>
        <v>15000</v>
      </c>
      <c r="I11" s="57">
        <f>IF($F11="%",Personnel!L11*(E11/100),($D11*$E11/12)*MAX(0,(YEAR(MIN(Personnel!$G11,DATE(2028,9,30)))*12+MONTH(MIN(Personnel!$G11,DATE(2028,9,30))))-(YEAR(MAX(Personnel!$F11,DATE(2027,10,1)))*12+MONTH(MAX(Personnel!$F11,DATE(2027,10,1))))+1))</f>
        <v>15000</v>
      </c>
    </row>
    <row r="12" spans="1:12" x14ac:dyDescent="0.35">
      <c r="C12" s="9"/>
    </row>
    <row r="13" spans="1:12" s="20" customFormat="1" ht="29" x14ac:dyDescent="0.35">
      <c r="A13" s="24" t="s">
        <v>68</v>
      </c>
      <c r="B13" s="24" t="s">
        <v>113</v>
      </c>
      <c r="C13" s="24" t="s">
        <v>99</v>
      </c>
      <c r="D13" s="60" t="s">
        <v>100</v>
      </c>
      <c r="E13" s="48" t="s">
        <v>128</v>
      </c>
      <c r="F13" s="48" t="s">
        <v>131</v>
      </c>
      <c r="G13" s="61" t="s">
        <v>63</v>
      </c>
      <c r="H13" s="48" t="s">
        <v>64</v>
      </c>
      <c r="I13" s="48" t="s">
        <v>65</v>
      </c>
      <c r="J13"/>
      <c r="K13"/>
      <c r="L13"/>
    </row>
    <row r="14" spans="1:12" x14ac:dyDescent="0.35">
      <c r="A14" s="32">
        <f>Personnel!B14</f>
        <v>0</v>
      </c>
      <c r="B14" s="90">
        <f>Personnel!H14</f>
        <v>0</v>
      </c>
      <c r="C14" s="32">
        <f>Personnel!A14</f>
        <v>0</v>
      </c>
      <c r="D14" s="26">
        <f>Personnel!C14</f>
        <v>0</v>
      </c>
      <c r="E14" s="134"/>
      <c r="F14" s="134"/>
      <c r="G14" s="29">
        <f>SUM(H14:I14)</f>
        <v>0</v>
      </c>
      <c r="H14" s="17">
        <f>IF($F14="%",Personnel!K14*(E14/100),($D14*$E14/12)*MAX(0,(YEAR(MIN(Personnel!$G14,DATE(2027,9,30)))*12+MONTH(MIN(Personnel!$G14,DATE(2027,9,30))))-(YEAR(MAX(Personnel!$F14,DATE(2026,9,1)))*12+MONTH(MAX(Personnel!$F14,DATE(2026,9,1))))+1))</f>
        <v>0</v>
      </c>
      <c r="I14" s="17">
        <f>IF($F14="%",Personnel!L14*(E14/100),($D14*$E14/12)*MAX(0,(YEAR(MIN(Personnel!$G14,DATE(2028,9,30)))*12+MONTH(MIN(Personnel!$G14,DATE(2028,9,30))))-(YEAR(MAX(Personnel!$F14,DATE(2027,10,1)))*12+MONTH(MAX(Personnel!$F14,DATE(2027,10,1))))+1))</f>
        <v>0</v>
      </c>
    </row>
    <row r="15" spans="1:12" x14ac:dyDescent="0.35">
      <c r="A15" s="32">
        <f>Personnel!B15</f>
        <v>0</v>
      </c>
      <c r="B15" s="90">
        <f>Personnel!H15</f>
        <v>0</v>
      </c>
      <c r="C15" s="32">
        <f>Personnel!A15</f>
        <v>0</v>
      </c>
      <c r="D15" s="26">
        <f>Personnel!C15</f>
        <v>0</v>
      </c>
      <c r="E15" s="134"/>
      <c r="F15" s="134"/>
      <c r="G15" s="29">
        <f t="shared" ref="G15:G73" si="0">SUM(H15:I15)</f>
        <v>0</v>
      </c>
      <c r="H15" s="17">
        <f>IF($F15="%",Personnel!K15*(E15/100),($D15*$E15/12)*MAX(0,(YEAR(MIN(Personnel!$G15,DATE(2027,9,30)))*12+MONTH(MIN(Personnel!$G15,DATE(2027,9,30))))-(YEAR(MAX(Personnel!$F15,DATE(2026,9,1)))*12+MONTH(MAX(Personnel!$F15,DATE(2026,9,1))))+1))</f>
        <v>0</v>
      </c>
      <c r="I15" s="17">
        <f>IF($F15="%",Personnel!L15*(E15/100),($D15*$E15/12)*MAX(0,(YEAR(MIN(Personnel!$G15,DATE(2028,9,30)))*12+MONTH(MIN(Personnel!$G15,DATE(2028,9,30))))-(YEAR(MAX(Personnel!$F15,DATE(2027,10,1)))*12+MONTH(MAX(Personnel!$F15,DATE(2027,10,1))))+1))</f>
        <v>0</v>
      </c>
    </row>
    <row r="16" spans="1:12" x14ac:dyDescent="0.35">
      <c r="A16" s="32">
        <f>Personnel!B16</f>
        <v>0</v>
      </c>
      <c r="B16" s="90">
        <f>Personnel!H16</f>
        <v>0</v>
      </c>
      <c r="C16" s="32">
        <f>Personnel!A16</f>
        <v>0</v>
      </c>
      <c r="D16" s="26">
        <f>Personnel!C16</f>
        <v>0</v>
      </c>
      <c r="E16" s="134"/>
      <c r="F16" s="134"/>
      <c r="G16" s="29">
        <f t="shared" si="0"/>
        <v>0</v>
      </c>
      <c r="H16" s="17">
        <f>IF($F16="%",Personnel!K16*(E16/100),($D16*$E16/12)*MAX(0,(YEAR(MIN(Personnel!$G16,DATE(2027,9,30)))*12+MONTH(MIN(Personnel!$G16,DATE(2027,9,30))))-(YEAR(MAX(Personnel!$F16,DATE(2026,9,1)))*12+MONTH(MAX(Personnel!$F16,DATE(2026,9,1))))+1))</f>
        <v>0</v>
      </c>
      <c r="I16" s="17">
        <f>IF($F16="%",Personnel!L16*(E16/100),($D16*$E16/12)*MAX(0,(YEAR(MIN(Personnel!$G16,DATE(2028,9,30)))*12+MONTH(MIN(Personnel!$G16,DATE(2028,9,30))))-(YEAR(MAX(Personnel!$F16,DATE(2027,10,1)))*12+MONTH(MAX(Personnel!$F16,DATE(2027,10,1))))+1))</f>
        <v>0</v>
      </c>
    </row>
    <row r="17" spans="1:9" x14ac:dyDescent="0.35">
      <c r="A17" s="32">
        <f>Personnel!B17</f>
        <v>0</v>
      </c>
      <c r="B17" s="90">
        <f>Personnel!H17</f>
        <v>0</v>
      </c>
      <c r="C17" s="32">
        <f>Personnel!A17</f>
        <v>0</v>
      </c>
      <c r="D17" s="26">
        <f>Personnel!C17</f>
        <v>0</v>
      </c>
      <c r="E17" s="134"/>
      <c r="F17" s="134"/>
      <c r="G17" s="29">
        <f t="shared" si="0"/>
        <v>0</v>
      </c>
      <c r="H17" s="17">
        <f>IF($F17="%",Personnel!K17*(E17/100),($D17*$E17/12)*MAX(0,(YEAR(MIN(Personnel!$G17,DATE(2027,9,30)))*12+MONTH(MIN(Personnel!$G17,DATE(2027,9,30))))-(YEAR(MAX(Personnel!$F17,DATE(2026,9,1)))*12+MONTH(MAX(Personnel!$F17,DATE(2026,9,1))))+1))</f>
        <v>0</v>
      </c>
      <c r="I17" s="17">
        <f>IF($F17="%",Personnel!L17*(E17/100),($D17*$E17/12)*MAX(0,(YEAR(MIN(Personnel!$G17,DATE(2028,9,30)))*12+MONTH(MIN(Personnel!$G17,DATE(2028,9,30))))-(YEAR(MAX(Personnel!$F17,DATE(2027,10,1)))*12+MONTH(MAX(Personnel!$F17,DATE(2027,10,1))))+1))</f>
        <v>0</v>
      </c>
    </row>
    <row r="18" spans="1:9" x14ac:dyDescent="0.35">
      <c r="A18" s="32">
        <f>Personnel!B18</f>
        <v>0</v>
      </c>
      <c r="B18" s="90">
        <f>Personnel!H18</f>
        <v>0</v>
      </c>
      <c r="C18" s="32">
        <f>Personnel!A18</f>
        <v>0</v>
      </c>
      <c r="D18" s="26">
        <f>Personnel!C18</f>
        <v>0</v>
      </c>
      <c r="E18" s="134"/>
      <c r="F18" s="134"/>
      <c r="G18" s="29">
        <f t="shared" si="0"/>
        <v>0</v>
      </c>
      <c r="H18" s="17">
        <f>IF($F18="%",Personnel!K18*(E18/100),($D18*$E18/12)*MAX(0,(YEAR(MIN(Personnel!$G18,DATE(2027,9,30)))*12+MONTH(MIN(Personnel!$G18,DATE(2027,9,30))))-(YEAR(MAX(Personnel!$F18,DATE(2026,9,1)))*12+MONTH(MAX(Personnel!$F18,DATE(2026,9,1))))+1))</f>
        <v>0</v>
      </c>
      <c r="I18" s="17">
        <f>IF($F18="%",Personnel!L18*(E18/100),($D18*$E18/12)*MAX(0,(YEAR(MIN(Personnel!$G18,DATE(2028,9,30)))*12+MONTH(MIN(Personnel!$G18,DATE(2028,9,30))))-(YEAR(MAX(Personnel!$F18,DATE(2027,10,1)))*12+MONTH(MAX(Personnel!$F18,DATE(2027,10,1))))+1))</f>
        <v>0</v>
      </c>
    </row>
    <row r="19" spans="1:9" x14ac:dyDescent="0.35">
      <c r="A19" s="32">
        <f>Personnel!B19</f>
        <v>0</v>
      </c>
      <c r="B19" s="90">
        <f>Personnel!H19</f>
        <v>0</v>
      </c>
      <c r="C19" s="32">
        <f>Personnel!A19</f>
        <v>0</v>
      </c>
      <c r="D19" s="26">
        <f>Personnel!C19</f>
        <v>0</v>
      </c>
      <c r="E19" s="134"/>
      <c r="F19" s="134"/>
      <c r="G19" s="29">
        <f t="shared" si="0"/>
        <v>0</v>
      </c>
      <c r="H19" s="17">
        <f>IF($F19="%",Personnel!K19*(E19/100),($D19*$E19/12)*MAX(0,(YEAR(MIN(Personnel!$G19,DATE(2027,9,30)))*12+MONTH(MIN(Personnel!$G19,DATE(2027,9,30))))-(YEAR(MAX(Personnel!$F19,DATE(2026,9,1)))*12+MONTH(MAX(Personnel!$F19,DATE(2026,9,1))))+1))</f>
        <v>0</v>
      </c>
      <c r="I19" s="17">
        <f>IF($F19="%",Personnel!L19*(E19/100),($D19*$E19/12)*MAX(0,(YEAR(MIN(Personnel!$G19,DATE(2028,9,30)))*12+MONTH(MIN(Personnel!$G19,DATE(2028,9,30))))-(YEAR(MAX(Personnel!$F19,DATE(2027,10,1)))*12+MONTH(MAX(Personnel!$F19,DATE(2027,10,1))))+1))</f>
        <v>0</v>
      </c>
    </row>
    <row r="20" spans="1:9" x14ac:dyDescent="0.35">
      <c r="A20" s="32">
        <f>Personnel!B20</f>
        <v>0</v>
      </c>
      <c r="B20" s="90">
        <f>Personnel!H20</f>
        <v>0</v>
      </c>
      <c r="C20" s="32">
        <f>Personnel!A20</f>
        <v>0</v>
      </c>
      <c r="D20" s="26">
        <f>Personnel!C20</f>
        <v>0</v>
      </c>
      <c r="E20" s="134"/>
      <c r="F20" s="134"/>
      <c r="G20" s="29">
        <f t="shared" si="0"/>
        <v>0</v>
      </c>
      <c r="H20" s="17">
        <f>IF($F20="%",Personnel!K20*(E20/100),($D20*$E20/12)*MAX(0,(YEAR(MIN(Personnel!$G20,DATE(2027,9,30)))*12+MONTH(MIN(Personnel!$G20,DATE(2027,9,30))))-(YEAR(MAX(Personnel!$F20,DATE(2026,9,1)))*12+MONTH(MAX(Personnel!$F20,DATE(2026,9,1))))+1))</f>
        <v>0</v>
      </c>
      <c r="I20" s="17">
        <f>IF($F20="%",Personnel!L20*(E20/100),($D20*$E20/12)*MAX(0,(YEAR(MIN(Personnel!$G20,DATE(2028,9,30)))*12+MONTH(MIN(Personnel!$G20,DATE(2028,9,30))))-(YEAR(MAX(Personnel!$F20,DATE(2027,10,1)))*12+MONTH(MAX(Personnel!$F20,DATE(2027,10,1))))+1))</f>
        <v>0</v>
      </c>
    </row>
    <row r="21" spans="1:9" x14ac:dyDescent="0.35">
      <c r="A21" s="32">
        <f>Personnel!B21</f>
        <v>0</v>
      </c>
      <c r="B21" s="90">
        <f>Personnel!H21</f>
        <v>0</v>
      </c>
      <c r="C21" s="32">
        <f>Personnel!A21</f>
        <v>0</v>
      </c>
      <c r="D21" s="26">
        <f>Personnel!C21</f>
        <v>0</v>
      </c>
      <c r="E21" s="134"/>
      <c r="F21" s="134"/>
      <c r="G21" s="29">
        <f t="shared" si="0"/>
        <v>0</v>
      </c>
      <c r="H21" s="17">
        <f>IF($F21="%",Personnel!K21*(E21/100),($D21*$E21/12)*MAX(0,(YEAR(MIN(Personnel!$G21,DATE(2027,9,30)))*12+MONTH(MIN(Personnel!$G21,DATE(2027,9,30))))-(YEAR(MAX(Personnel!$F21,DATE(2026,9,1)))*12+MONTH(MAX(Personnel!$F21,DATE(2026,9,1))))+1))</f>
        <v>0</v>
      </c>
      <c r="I21" s="17">
        <f>IF($F21="%",Personnel!L21*(E21/100),($D21*$E21/12)*MAX(0,(YEAR(MIN(Personnel!$G21,DATE(2028,9,30)))*12+MONTH(MIN(Personnel!$G21,DATE(2028,9,30))))-(YEAR(MAX(Personnel!$F21,DATE(2027,10,1)))*12+MONTH(MAX(Personnel!$F21,DATE(2027,10,1))))+1))</f>
        <v>0</v>
      </c>
    </row>
    <row r="22" spans="1:9" x14ac:dyDescent="0.35">
      <c r="A22" s="32">
        <f>Personnel!B22</f>
        <v>0</v>
      </c>
      <c r="B22" s="90">
        <f>Personnel!H22</f>
        <v>0</v>
      </c>
      <c r="C22" s="32">
        <f>Personnel!A22</f>
        <v>0</v>
      </c>
      <c r="D22" s="26">
        <f>Personnel!C22</f>
        <v>0</v>
      </c>
      <c r="E22" s="134"/>
      <c r="F22" s="134"/>
      <c r="G22" s="29">
        <f t="shared" si="0"/>
        <v>0</v>
      </c>
      <c r="H22" s="17">
        <f>IF($F22="%",Personnel!K22*(E22/100),($D22*$E22/12)*MAX(0,(YEAR(MIN(Personnel!$G22,DATE(2027,9,30)))*12+MONTH(MIN(Personnel!$G22,DATE(2027,9,30))))-(YEAR(MAX(Personnel!$F22,DATE(2026,9,1)))*12+MONTH(MAX(Personnel!$F22,DATE(2026,9,1))))+1))</f>
        <v>0</v>
      </c>
      <c r="I22" s="17">
        <f>IF($F22="%",Personnel!L22*(E22/100),($D22*$E22/12)*MAX(0,(YEAR(MIN(Personnel!$G22,DATE(2028,9,30)))*12+MONTH(MIN(Personnel!$G22,DATE(2028,9,30))))-(YEAR(MAX(Personnel!$F22,DATE(2027,10,1)))*12+MONTH(MAX(Personnel!$F22,DATE(2027,10,1))))+1))</f>
        <v>0</v>
      </c>
    </row>
    <row r="23" spans="1:9" x14ac:dyDescent="0.35">
      <c r="A23" s="32">
        <f>Personnel!B23</f>
        <v>0</v>
      </c>
      <c r="B23" s="90">
        <f>Personnel!H23</f>
        <v>0</v>
      </c>
      <c r="C23" s="32">
        <f>Personnel!A23</f>
        <v>0</v>
      </c>
      <c r="D23" s="26">
        <f>Personnel!C23</f>
        <v>0</v>
      </c>
      <c r="E23" s="134"/>
      <c r="F23" s="134"/>
      <c r="G23" s="29">
        <f t="shared" si="0"/>
        <v>0</v>
      </c>
      <c r="H23" s="17">
        <f>IF($F23="%",Personnel!K23*(E23/100),($D23*$E23/12)*MAX(0,(YEAR(MIN(Personnel!$G23,DATE(2027,9,30)))*12+MONTH(MIN(Personnel!$G23,DATE(2027,9,30))))-(YEAR(MAX(Personnel!$F23,DATE(2026,9,1)))*12+MONTH(MAX(Personnel!$F23,DATE(2026,9,1))))+1))</f>
        <v>0</v>
      </c>
      <c r="I23" s="17">
        <f>IF($F23="%",Personnel!L23*(E23/100),($D23*$E23/12)*MAX(0,(YEAR(MIN(Personnel!$G23,DATE(2028,9,30)))*12+MONTH(MIN(Personnel!$G23,DATE(2028,9,30))))-(YEAR(MAX(Personnel!$F23,DATE(2027,10,1)))*12+MONTH(MAX(Personnel!$F23,DATE(2027,10,1))))+1))</f>
        <v>0</v>
      </c>
    </row>
    <row r="24" spans="1:9" x14ac:dyDescent="0.35">
      <c r="A24" s="32">
        <f>Personnel!B24</f>
        <v>0</v>
      </c>
      <c r="B24" s="90">
        <f>Personnel!H24</f>
        <v>0</v>
      </c>
      <c r="C24" s="32">
        <f>Personnel!A24</f>
        <v>0</v>
      </c>
      <c r="D24" s="26">
        <f>Personnel!C24</f>
        <v>0</v>
      </c>
      <c r="E24" s="134"/>
      <c r="F24" s="134"/>
      <c r="G24" s="29">
        <f t="shared" si="0"/>
        <v>0</v>
      </c>
      <c r="H24" s="17">
        <f>IF($F24="%",Personnel!K24*(E24/100),($D24*$E24/12)*MAX(0,(YEAR(MIN(Personnel!$G24,DATE(2027,9,30)))*12+MONTH(MIN(Personnel!$G24,DATE(2027,9,30))))-(YEAR(MAX(Personnel!$F24,DATE(2026,9,1)))*12+MONTH(MAX(Personnel!$F24,DATE(2026,9,1))))+1))</f>
        <v>0</v>
      </c>
      <c r="I24" s="17">
        <f>IF($F24="%",Personnel!L24*(E24/100),($D24*$E24/12)*MAX(0,(YEAR(MIN(Personnel!$G24,DATE(2028,9,30)))*12+MONTH(MIN(Personnel!$G24,DATE(2028,9,30))))-(YEAR(MAX(Personnel!$F24,DATE(2027,10,1)))*12+MONTH(MAX(Personnel!$F24,DATE(2027,10,1))))+1))</f>
        <v>0</v>
      </c>
    </row>
    <row r="25" spans="1:9" x14ac:dyDescent="0.35">
      <c r="A25" s="32">
        <f>Personnel!B25</f>
        <v>0</v>
      </c>
      <c r="B25" s="90">
        <f>Personnel!H25</f>
        <v>0</v>
      </c>
      <c r="C25" s="32">
        <f>Personnel!A25</f>
        <v>0</v>
      </c>
      <c r="D25" s="26">
        <f>Personnel!C25</f>
        <v>0</v>
      </c>
      <c r="E25" s="134"/>
      <c r="F25" s="134"/>
      <c r="G25" s="29">
        <f t="shared" si="0"/>
        <v>0</v>
      </c>
      <c r="H25" s="17">
        <f>IF($F25="%",Personnel!K25*(E25/100),($D25*$E25/12)*MAX(0,(YEAR(MIN(Personnel!$G25,DATE(2027,9,30)))*12+MONTH(MIN(Personnel!$G25,DATE(2027,9,30))))-(YEAR(MAX(Personnel!$F25,DATE(2026,9,1)))*12+MONTH(MAX(Personnel!$F25,DATE(2026,9,1))))+1))</f>
        <v>0</v>
      </c>
      <c r="I25" s="17">
        <f>IF($F25="%",Personnel!L25*(E25/100),($D25*$E25/12)*MAX(0,(YEAR(MIN(Personnel!$G25,DATE(2028,9,30)))*12+MONTH(MIN(Personnel!$G25,DATE(2028,9,30))))-(YEAR(MAX(Personnel!$F25,DATE(2027,10,1)))*12+MONTH(MAX(Personnel!$F25,DATE(2027,10,1))))+1))</f>
        <v>0</v>
      </c>
    </row>
    <row r="26" spans="1:9" x14ac:dyDescent="0.35">
      <c r="A26" s="32">
        <f>Personnel!B26</f>
        <v>0</v>
      </c>
      <c r="B26" s="90">
        <f>Personnel!H26</f>
        <v>0</v>
      </c>
      <c r="C26" s="32">
        <f>Personnel!A26</f>
        <v>0</v>
      </c>
      <c r="D26" s="26">
        <f>Personnel!C26</f>
        <v>0</v>
      </c>
      <c r="E26" s="134"/>
      <c r="F26" s="134"/>
      <c r="G26" s="29">
        <f t="shared" si="0"/>
        <v>0</v>
      </c>
      <c r="H26" s="17">
        <f>IF($F26="%",Personnel!K26*(E26/100),($D26*$E26/12)*MAX(0,(YEAR(MIN(Personnel!$G26,DATE(2027,9,30)))*12+MONTH(MIN(Personnel!$G26,DATE(2027,9,30))))-(YEAR(MAX(Personnel!$F26,DATE(2026,9,1)))*12+MONTH(MAX(Personnel!$F26,DATE(2026,9,1))))+1))</f>
        <v>0</v>
      </c>
      <c r="I26" s="17">
        <f>IF($F26="%",Personnel!L26*(E26/100),($D26*$E26/12)*MAX(0,(YEAR(MIN(Personnel!$G26,DATE(2028,9,30)))*12+MONTH(MIN(Personnel!$G26,DATE(2028,9,30))))-(YEAR(MAX(Personnel!$F26,DATE(2027,10,1)))*12+MONTH(MAX(Personnel!$F26,DATE(2027,10,1))))+1))</f>
        <v>0</v>
      </c>
    </row>
    <row r="27" spans="1:9" x14ac:dyDescent="0.35">
      <c r="A27" s="32">
        <f>Personnel!B27</f>
        <v>0</v>
      </c>
      <c r="B27" s="90">
        <f>Personnel!H27</f>
        <v>0</v>
      </c>
      <c r="C27" s="32">
        <f>Personnel!A27</f>
        <v>0</v>
      </c>
      <c r="D27" s="26">
        <f>Personnel!C27</f>
        <v>0</v>
      </c>
      <c r="E27" s="134"/>
      <c r="F27" s="134"/>
      <c r="G27" s="29">
        <f t="shared" si="0"/>
        <v>0</v>
      </c>
      <c r="H27" s="17">
        <f>IF($F27="%",Personnel!K27*(E27/100),($D27*$E27/12)*MAX(0,(YEAR(MIN(Personnel!$G27,DATE(2027,9,30)))*12+MONTH(MIN(Personnel!$G27,DATE(2027,9,30))))-(YEAR(MAX(Personnel!$F27,DATE(2026,9,1)))*12+MONTH(MAX(Personnel!$F27,DATE(2026,9,1))))+1))</f>
        <v>0</v>
      </c>
      <c r="I27" s="17">
        <f>IF($F27="%",Personnel!L27*(E27/100),($D27*$E27/12)*MAX(0,(YEAR(MIN(Personnel!$G27,DATE(2028,9,30)))*12+MONTH(MIN(Personnel!$G27,DATE(2028,9,30))))-(YEAR(MAX(Personnel!$F27,DATE(2027,10,1)))*12+MONTH(MAX(Personnel!$F27,DATE(2027,10,1))))+1))</f>
        <v>0</v>
      </c>
    </row>
    <row r="28" spans="1:9" x14ac:dyDescent="0.35">
      <c r="A28" s="32">
        <f>Personnel!B28</f>
        <v>0</v>
      </c>
      <c r="B28" s="90">
        <f>Personnel!H28</f>
        <v>0</v>
      </c>
      <c r="C28" s="32">
        <f>Personnel!A28</f>
        <v>0</v>
      </c>
      <c r="D28" s="26">
        <f>Personnel!C28</f>
        <v>0</v>
      </c>
      <c r="E28" s="134"/>
      <c r="F28" s="134"/>
      <c r="G28" s="29">
        <f t="shared" si="0"/>
        <v>0</v>
      </c>
      <c r="H28" s="17">
        <f>IF($F28="%",Personnel!K28*(E28/100),($D28*$E28/12)*MAX(0,(YEAR(MIN(Personnel!$G28,DATE(2027,9,30)))*12+MONTH(MIN(Personnel!$G28,DATE(2027,9,30))))-(YEAR(MAX(Personnel!$F28,DATE(2026,9,1)))*12+MONTH(MAX(Personnel!$F28,DATE(2026,9,1))))+1))</f>
        <v>0</v>
      </c>
      <c r="I28" s="17">
        <f>IF($F28="%",Personnel!L28*(E28/100),($D28*$E28/12)*MAX(0,(YEAR(MIN(Personnel!$G28,DATE(2028,9,30)))*12+MONTH(MIN(Personnel!$G28,DATE(2028,9,30))))-(YEAR(MAX(Personnel!$F28,DATE(2027,10,1)))*12+MONTH(MAX(Personnel!$F28,DATE(2027,10,1))))+1))</f>
        <v>0</v>
      </c>
    </row>
    <row r="29" spans="1:9" x14ac:dyDescent="0.35">
      <c r="A29" s="32">
        <f>Personnel!B29</f>
        <v>0</v>
      </c>
      <c r="B29" s="90">
        <f>Personnel!H29</f>
        <v>0</v>
      </c>
      <c r="C29" s="32">
        <f>Personnel!A29</f>
        <v>0</v>
      </c>
      <c r="D29" s="26">
        <f>Personnel!C29</f>
        <v>0</v>
      </c>
      <c r="E29" s="134"/>
      <c r="F29" s="134"/>
      <c r="G29" s="29">
        <f t="shared" si="0"/>
        <v>0</v>
      </c>
      <c r="H29" s="17">
        <f>IF($F29="%",Personnel!K29*(E29/100),($D29*$E29/12)*MAX(0,(YEAR(MIN(Personnel!$G29,DATE(2027,9,30)))*12+MONTH(MIN(Personnel!$G29,DATE(2027,9,30))))-(YEAR(MAX(Personnel!$F29,DATE(2026,9,1)))*12+MONTH(MAX(Personnel!$F29,DATE(2026,9,1))))+1))</f>
        <v>0</v>
      </c>
      <c r="I29" s="17">
        <f>IF($F29="%",Personnel!L29*(E29/100),($D29*$E29/12)*MAX(0,(YEAR(MIN(Personnel!$G29,DATE(2028,9,30)))*12+MONTH(MIN(Personnel!$G29,DATE(2028,9,30))))-(YEAR(MAX(Personnel!$F29,DATE(2027,10,1)))*12+MONTH(MAX(Personnel!$F29,DATE(2027,10,1))))+1))</f>
        <v>0</v>
      </c>
    </row>
    <row r="30" spans="1:9" x14ac:dyDescent="0.35">
      <c r="A30" s="32">
        <f>Personnel!B30</f>
        <v>0</v>
      </c>
      <c r="B30" s="90">
        <f>Personnel!H30</f>
        <v>0</v>
      </c>
      <c r="C30" s="32">
        <f>Personnel!A30</f>
        <v>0</v>
      </c>
      <c r="D30" s="26">
        <f>Personnel!C30</f>
        <v>0</v>
      </c>
      <c r="E30" s="134"/>
      <c r="F30" s="134"/>
      <c r="G30" s="29">
        <f t="shared" si="0"/>
        <v>0</v>
      </c>
      <c r="H30" s="17">
        <f>IF($F30="%",Personnel!K30*(E30/100),($D30*$E30/12)*MAX(0,(YEAR(MIN(Personnel!$G30,DATE(2027,9,30)))*12+MONTH(MIN(Personnel!$G30,DATE(2027,9,30))))-(YEAR(MAX(Personnel!$F30,DATE(2026,9,1)))*12+MONTH(MAX(Personnel!$F30,DATE(2026,9,1))))+1))</f>
        <v>0</v>
      </c>
      <c r="I30" s="17">
        <f>IF($F30="%",Personnel!L30*(E30/100),($D30*$E30/12)*MAX(0,(YEAR(MIN(Personnel!$G30,DATE(2028,9,30)))*12+MONTH(MIN(Personnel!$G30,DATE(2028,9,30))))-(YEAR(MAX(Personnel!$F30,DATE(2027,10,1)))*12+MONTH(MAX(Personnel!$F30,DATE(2027,10,1))))+1))</f>
        <v>0</v>
      </c>
    </row>
    <row r="31" spans="1:9" x14ac:dyDescent="0.35">
      <c r="A31" s="32">
        <f>Personnel!B31</f>
        <v>0</v>
      </c>
      <c r="B31" s="90">
        <f>Personnel!H31</f>
        <v>0</v>
      </c>
      <c r="C31" s="32">
        <f>Personnel!A31</f>
        <v>0</v>
      </c>
      <c r="D31" s="26">
        <f>Personnel!C31</f>
        <v>0</v>
      </c>
      <c r="E31" s="134"/>
      <c r="F31" s="134"/>
      <c r="G31" s="29">
        <f t="shared" si="0"/>
        <v>0</v>
      </c>
      <c r="H31" s="17">
        <f>IF($F31="%",Personnel!K31*(E31/100),($D31*$E31/12)*MAX(0,(YEAR(MIN(Personnel!$G31,DATE(2027,9,30)))*12+MONTH(MIN(Personnel!$G31,DATE(2027,9,30))))-(YEAR(MAX(Personnel!$F31,DATE(2026,9,1)))*12+MONTH(MAX(Personnel!$F31,DATE(2026,9,1))))+1))</f>
        <v>0</v>
      </c>
      <c r="I31" s="17">
        <f>IF($F31="%",Personnel!L31*(E31/100),($D31*$E31/12)*MAX(0,(YEAR(MIN(Personnel!$G31,DATE(2028,9,30)))*12+MONTH(MIN(Personnel!$G31,DATE(2028,9,30))))-(YEAR(MAX(Personnel!$F31,DATE(2027,10,1)))*12+MONTH(MAX(Personnel!$F31,DATE(2027,10,1))))+1))</f>
        <v>0</v>
      </c>
    </row>
    <row r="32" spans="1:9" x14ac:dyDescent="0.35">
      <c r="A32" s="32">
        <f>Personnel!B32</f>
        <v>0</v>
      </c>
      <c r="B32" s="90">
        <f>Personnel!H32</f>
        <v>0</v>
      </c>
      <c r="C32" s="32">
        <f>Personnel!A32</f>
        <v>0</v>
      </c>
      <c r="D32" s="26">
        <f>Personnel!C32</f>
        <v>0</v>
      </c>
      <c r="E32" s="134"/>
      <c r="F32" s="134"/>
      <c r="G32" s="29">
        <f t="shared" si="0"/>
        <v>0</v>
      </c>
      <c r="H32" s="17">
        <f>IF($F32="%",Personnel!K32*(E32/100),($D32*$E32/12)*MAX(0,(YEAR(MIN(Personnel!$G32,DATE(2027,9,30)))*12+MONTH(MIN(Personnel!$G32,DATE(2027,9,30))))-(YEAR(MAX(Personnel!$F32,DATE(2026,9,1)))*12+MONTH(MAX(Personnel!$F32,DATE(2026,9,1))))+1))</f>
        <v>0</v>
      </c>
      <c r="I32" s="17">
        <f>IF($F32="%",Personnel!L32*(E32/100),($D32*$E32/12)*MAX(0,(YEAR(MIN(Personnel!$G32,DATE(2028,9,30)))*12+MONTH(MIN(Personnel!$G32,DATE(2028,9,30))))-(YEAR(MAX(Personnel!$F32,DATE(2027,10,1)))*12+MONTH(MAX(Personnel!$F32,DATE(2027,10,1))))+1))</f>
        <v>0</v>
      </c>
    </row>
    <row r="33" spans="1:9" x14ac:dyDescent="0.35">
      <c r="A33" s="32">
        <f>Personnel!B33</f>
        <v>0</v>
      </c>
      <c r="B33" s="90">
        <f>Personnel!H33</f>
        <v>0</v>
      </c>
      <c r="C33" s="32">
        <f>Personnel!A33</f>
        <v>0</v>
      </c>
      <c r="D33" s="26">
        <f>Personnel!C33</f>
        <v>0</v>
      </c>
      <c r="E33" s="134"/>
      <c r="F33" s="134"/>
      <c r="G33" s="29">
        <f t="shared" si="0"/>
        <v>0</v>
      </c>
      <c r="H33" s="17">
        <f>IF($F33="%",Personnel!K33*(E33/100),($D33*$E33/12)*MAX(0,(YEAR(MIN(Personnel!$G33,DATE(2027,9,30)))*12+MONTH(MIN(Personnel!$G33,DATE(2027,9,30))))-(YEAR(MAX(Personnel!$F33,DATE(2026,9,1)))*12+MONTH(MAX(Personnel!$F33,DATE(2026,9,1))))+1))</f>
        <v>0</v>
      </c>
      <c r="I33" s="17">
        <f>IF($F33="%",Personnel!L33*(E33/100),($D33*$E33/12)*MAX(0,(YEAR(MIN(Personnel!$G33,DATE(2028,9,30)))*12+MONTH(MIN(Personnel!$G33,DATE(2028,9,30))))-(YEAR(MAX(Personnel!$F33,DATE(2027,10,1)))*12+MONTH(MAX(Personnel!$F33,DATE(2027,10,1))))+1))</f>
        <v>0</v>
      </c>
    </row>
    <row r="34" spans="1:9" x14ac:dyDescent="0.35">
      <c r="A34" s="32">
        <f>Personnel!B34</f>
        <v>0</v>
      </c>
      <c r="B34" s="90">
        <f>Personnel!H34</f>
        <v>0</v>
      </c>
      <c r="C34" s="32">
        <f>Personnel!A34</f>
        <v>0</v>
      </c>
      <c r="D34" s="26">
        <f>Personnel!C34</f>
        <v>0</v>
      </c>
      <c r="E34" s="134"/>
      <c r="F34" s="134"/>
      <c r="G34" s="29">
        <f t="shared" si="0"/>
        <v>0</v>
      </c>
      <c r="H34" s="17">
        <f>IF($F34="%",Personnel!K34*(E34/100),($D34*$E34/12)*MAX(0,(YEAR(MIN(Personnel!$G34,DATE(2027,9,30)))*12+MONTH(MIN(Personnel!$G34,DATE(2027,9,30))))-(YEAR(MAX(Personnel!$F34,DATE(2026,9,1)))*12+MONTH(MAX(Personnel!$F34,DATE(2026,9,1))))+1))</f>
        <v>0</v>
      </c>
      <c r="I34" s="17">
        <f>IF($F34="%",Personnel!L34*(E34/100),($D34*$E34/12)*MAX(0,(YEAR(MIN(Personnel!$G34,DATE(2028,9,30)))*12+MONTH(MIN(Personnel!$G34,DATE(2028,9,30))))-(YEAR(MAX(Personnel!$F34,DATE(2027,10,1)))*12+MONTH(MAX(Personnel!$F34,DATE(2027,10,1))))+1))</f>
        <v>0</v>
      </c>
    </row>
    <row r="35" spans="1:9" x14ac:dyDescent="0.35">
      <c r="A35" s="32">
        <f>Personnel!B35</f>
        <v>0</v>
      </c>
      <c r="B35" s="90">
        <f>Personnel!H35</f>
        <v>0</v>
      </c>
      <c r="C35" s="32">
        <f>Personnel!A35</f>
        <v>0</v>
      </c>
      <c r="D35" s="26">
        <f>Personnel!C35</f>
        <v>0</v>
      </c>
      <c r="E35" s="134"/>
      <c r="F35" s="134"/>
      <c r="G35" s="29">
        <f t="shared" si="0"/>
        <v>0</v>
      </c>
      <c r="H35" s="17">
        <f>IF($F35="%",Personnel!K35*(E35/100),($D35*$E35/12)*MAX(0,(YEAR(MIN(Personnel!$G35,DATE(2027,9,30)))*12+MONTH(MIN(Personnel!$G35,DATE(2027,9,30))))-(YEAR(MAX(Personnel!$F35,DATE(2026,9,1)))*12+MONTH(MAX(Personnel!$F35,DATE(2026,9,1))))+1))</f>
        <v>0</v>
      </c>
      <c r="I35" s="17">
        <f>IF($F35="%",Personnel!L35*(E35/100),($D35*$E35/12)*MAX(0,(YEAR(MIN(Personnel!$G35,DATE(2028,9,30)))*12+MONTH(MIN(Personnel!$G35,DATE(2028,9,30))))-(YEAR(MAX(Personnel!$F35,DATE(2027,10,1)))*12+MONTH(MAX(Personnel!$F35,DATE(2027,10,1))))+1))</f>
        <v>0</v>
      </c>
    </row>
    <row r="36" spans="1:9" x14ac:dyDescent="0.35">
      <c r="A36" s="32">
        <f>Personnel!B36</f>
        <v>0</v>
      </c>
      <c r="B36" s="90">
        <f>Personnel!H36</f>
        <v>0</v>
      </c>
      <c r="C36" s="32">
        <f>Personnel!A36</f>
        <v>0</v>
      </c>
      <c r="D36" s="26">
        <f>Personnel!C36</f>
        <v>0</v>
      </c>
      <c r="E36" s="134"/>
      <c r="F36" s="134"/>
      <c r="G36" s="29">
        <f t="shared" si="0"/>
        <v>0</v>
      </c>
      <c r="H36" s="17">
        <f>IF($F36="%",Personnel!K36*(E36/100),($D36*$E36/12)*MAX(0,(YEAR(MIN(Personnel!$G36,DATE(2027,9,30)))*12+MONTH(MIN(Personnel!$G36,DATE(2027,9,30))))-(YEAR(MAX(Personnel!$F36,DATE(2026,9,1)))*12+MONTH(MAX(Personnel!$F36,DATE(2026,9,1))))+1))</f>
        <v>0</v>
      </c>
      <c r="I36" s="17">
        <f>IF($F36="%",Personnel!L36*(E36/100),($D36*$E36/12)*MAX(0,(YEAR(MIN(Personnel!$G36,DATE(2028,9,30)))*12+MONTH(MIN(Personnel!$G36,DATE(2028,9,30))))-(YEAR(MAX(Personnel!$F36,DATE(2027,10,1)))*12+MONTH(MAX(Personnel!$F36,DATE(2027,10,1))))+1))</f>
        <v>0</v>
      </c>
    </row>
    <row r="37" spans="1:9" x14ac:dyDescent="0.35">
      <c r="A37" s="32">
        <f>Personnel!B37</f>
        <v>0</v>
      </c>
      <c r="B37" s="90">
        <f>Personnel!H37</f>
        <v>0</v>
      </c>
      <c r="C37" s="32">
        <f>Personnel!A37</f>
        <v>0</v>
      </c>
      <c r="D37" s="26">
        <f>Personnel!C37</f>
        <v>0</v>
      </c>
      <c r="E37" s="134"/>
      <c r="F37" s="134"/>
      <c r="G37" s="29">
        <f t="shared" si="0"/>
        <v>0</v>
      </c>
      <c r="H37" s="17">
        <f>IF($F37="%",Personnel!K37*(E37/100),($D37*$E37/12)*MAX(0,(YEAR(MIN(Personnel!$G37,DATE(2027,9,30)))*12+MONTH(MIN(Personnel!$G37,DATE(2027,9,30))))-(YEAR(MAX(Personnel!$F37,DATE(2026,9,1)))*12+MONTH(MAX(Personnel!$F37,DATE(2026,9,1))))+1))</f>
        <v>0</v>
      </c>
      <c r="I37" s="17">
        <f>IF($F37="%",Personnel!L37*(E37/100),($D37*$E37/12)*MAX(0,(YEAR(MIN(Personnel!$G37,DATE(2028,9,30)))*12+MONTH(MIN(Personnel!$G37,DATE(2028,9,30))))-(YEAR(MAX(Personnel!$F37,DATE(2027,10,1)))*12+MONTH(MAX(Personnel!$F37,DATE(2027,10,1))))+1))</f>
        <v>0</v>
      </c>
    </row>
    <row r="38" spans="1:9" x14ac:dyDescent="0.35">
      <c r="A38" s="32">
        <f>Personnel!B38</f>
        <v>0</v>
      </c>
      <c r="B38" s="90">
        <f>Personnel!H38</f>
        <v>0</v>
      </c>
      <c r="C38" s="32">
        <f>Personnel!A38</f>
        <v>0</v>
      </c>
      <c r="D38" s="26">
        <f>Personnel!C38</f>
        <v>0</v>
      </c>
      <c r="E38" s="134"/>
      <c r="F38" s="134"/>
      <c r="G38" s="29">
        <f t="shared" si="0"/>
        <v>0</v>
      </c>
      <c r="H38" s="17">
        <f>IF($F38="%",Personnel!K38*(E38/100),($D38*$E38/12)*MAX(0,(YEAR(MIN(Personnel!$G38,DATE(2027,9,30)))*12+MONTH(MIN(Personnel!$G38,DATE(2027,9,30))))-(YEAR(MAX(Personnel!$F38,DATE(2026,9,1)))*12+MONTH(MAX(Personnel!$F38,DATE(2026,9,1))))+1))</f>
        <v>0</v>
      </c>
      <c r="I38" s="17">
        <f>IF($F38="%",Personnel!L38*(E38/100),($D38*$E38/12)*MAX(0,(YEAR(MIN(Personnel!$G38,DATE(2028,9,30)))*12+MONTH(MIN(Personnel!$G38,DATE(2028,9,30))))-(YEAR(MAX(Personnel!$F38,DATE(2027,10,1)))*12+MONTH(MAX(Personnel!$F38,DATE(2027,10,1))))+1))</f>
        <v>0</v>
      </c>
    </row>
    <row r="39" spans="1:9" x14ac:dyDescent="0.35">
      <c r="A39" s="32">
        <f>Personnel!B39</f>
        <v>0</v>
      </c>
      <c r="B39" s="90">
        <f>Personnel!H39</f>
        <v>0</v>
      </c>
      <c r="C39" s="32">
        <f>Personnel!A39</f>
        <v>0</v>
      </c>
      <c r="D39" s="26">
        <f>Personnel!C39</f>
        <v>0</v>
      </c>
      <c r="E39" s="134"/>
      <c r="F39" s="134"/>
      <c r="G39" s="29">
        <f t="shared" si="0"/>
        <v>0</v>
      </c>
      <c r="H39" s="17">
        <f>IF($F39="%",Personnel!K39*(E39/100),($D39*$E39/12)*MAX(0,(YEAR(MIN(Personnel!$G39,DATE(2027,9,30)))*12+MONTH(MIN(Personnel!$G39,DATE(2027,9,30))))-(YEAR(MAX(Personnel!$F39,DATE(2026,9,1)))*12+MONTH(MAX(Personnel!$F39,DATE(2026,9,1))))+1))</f>
        <v>0</v>
      </c>
      <c r="I39" s="17">
        <f>IF($F39="%",Personnel!L39*(E39/100),($D39*$E39/12)*MAX(0,(YEAR(MIN(Personnel!$G39,DATE(2028,9,30)))*12+MONTH(MIN(Personnel!$G39,DATE(2028,9,30))))-(YEAR(MAX(Personnel!$F39,DATE(2027,10,1)))*12+MONTH(MAX(Personnel!$F39,DATE(2027,10,1))))+1))</f>
        <v>0</v>
      </c>
    </row>
    <row r="40" spans="1:9" x14ac:dyDescent="0.35">
      <c r="A40" s="32">
        <f>Personnel!B40</f>
        <v>0</v>
      </c>
      <c r="B40" s="90">
        <f>Personnel!H40</f>
        <v>0</v>
      </c>
      <c r="C40" s="32">
        <f>Personnel!A40</f>
        <v>0</v>
      </c>
      <c r="D40" s="26">
        <f>Personnel!C40</f>
        <v>0</v>
      </c>
      <c r="E40" s="134"/>
      <c r="F40" s="134"/>
      <c r="G40" s="29">
        <f t="shared" si="0"/>
        <v>0</v>
      </c>
      <c r="H40" s="17">
        <f>IF($F40="%",Personnel!K40*(E40/100),($D40*$E40/12)*MAX(0,(YEAR(MIN(Personnel!$G40,DATE(2027,9,30)))*12+MONTH(MIN(Personnel!$G40,DATE(2027,9,30))))-(YEAR(MAX(Personnel!$F40,DATE(2026,9,1)))*12+MONTH(MAX(Personnel!$F40,DATE(2026,9,1))))+1))</f>
        <v>0</v>
      </c>
      <c r="I40" s="17">
        <f>IF($F40="%",Personnel!L40*(E40/100),($D40*$E40/12)*MAX(0,(YEAR(MIN(Personnel!$G40,DATE(2028,9,30)))*12+MONTH(MIN(Personnel!$G40,DATE(2028,9,30))))-(YEAR(MAX(Personnel!$F40,DATE(2027,10,1)))*12+MONTH(MAX(Personnel!$F40,DATE(2027,10,1))))+1))</f>
        <v>0</v>
      </c>
    </row>
    <row r="41" spans="1:9" x14ac:dyDescent="0.35">
      <c r="A41" s="32">
        <f>Personnel!B41</f>
        <v>0</v>
      </c>
      <c r="B41" s="90">
        <f>Personnel!H41</f>
        <v>0</v>
      </c>
      <c r="C41" s="32">
        <f>Personnel!A41</f>
        <v>0</v>
      </c>
      <c r="D41" s="26">
        <f>Personnel!C41</f>
        <v>0</v>
      </c>
      <c r="E41" s="134"/>
      <c r="F41" s="134"/>
      <c r="G41" s="29">
        <f t="shared" si="0"/>
        <v>0</v>
      </c>
      <c r="H41" s="17">
        <f>IF($F41="%",Personnel!K41*(E41/100),($D41*$E41/12)*MAX(0,(YEAR(MIN(Personnel!$G41,DATE(2027,9,30)))*12+MONTH(MIN(Personnel!$G41,DATE(2027,9,30))))-(YEAR(MAX(Personnel!$F41,DATE(2026,9,1)))*12+MONTH(MAX(Personnel!$F41,DATE(2026,9,1))))+1))</f>
        <v>0</v>
      </c>
      <c r="I41" s="17">
        <f>IF($F41="%",Personnel!L41*(E41/100),($D41*$E41/12)*MAX(0,(YEAR(MIN(Personnel!$G41,DATE(2028,9,30)))*12+MONTH(MIN(Personnel!$G41,DATE(2028,9,30))))-(YEAR(MAX(Personnel!$F41,DATE(2027,10,1)))*12+MONTH(MAX(Personnel!$F41,DATE(2027,10,1))))+1))</f>
        <v>0</v>
      </c>
    </row>
    <row r="42" spans="1:9" x14ac:dyDescent="0.35">
      <c r="A42" s="32">
        <f>Personnel!B42</f>
        <v>0</v>
      </c>
      <c r="B42" s="90">
        <f>Personnel!H42</f>
        <v>0</v>
      </c>
      <c r="C42" s="32">
        <f>Personnel!A42</f>
        <v>0</v>
      </c>
      <c r="D42" s="26">
        <f>Personnel!C42</f>
        <v>0</v>
      </c>
      <c r="E42" s="134"/>
      <c r="F42" s="134"/>
      <c r="G42" s="29">
        <f t="shared" si="0"/>
        <v>0</v>
      </c>
      <c r="H42" s="17">
        <f>IF($F42="%",Personnel!K42*(E42/100),($D42*$E42/12)*MAX(0,(YEAR(MIN(Personnel!$G42,DATE(2027,9,30)))*12+MONTH(MIN(Personnel!$G42,DATE(2027,9,30))))-(YEAR(MAX(Personnel!$F42,DATE(2026,9,1)))*12+MONTH(MAX(Personnel!$F42,DATE(2026,9,1))))+1))</f>
        <v>0</v>
      </c>
      <c r="I42" s="17">
        <f>IF($F42="%",Personnel!L42*(E42/100),($D42*$E42/12)*MAX(0,(YEAR(MIN(Personnel!$G42,DATE(2028,9,30)))*12+MONTH(MIN(Personnel!$G42,DATE(2028,9,30))))-(YEAR(MAX(Personnel!$F42,DATE(2027,10,1)))*12+MONTH(MAX(Personnel!$F42,DATE(2027,10,1))))+1))</f>
        <v>0</v>
      </c>
    </row>
    <row r="43" spans="1:9" x14ac:dyDescent="0.35">
      <c r="A43" s="32">
        <f>Personnel!B43</f>
        <v>0</v>
      </c>
      <c r="B43" s="90">
        <f>Personnel!H43</f>
        <v>0</v>
      </c>
      <c r="C43" s="32">
        <f>Personnel!A43</f>
        <v>0</v>
      </c>
      <c r="D43" s="26">
        <f>Personnel!C43</f>
        <v>0</v>
      </c>
      <c r="E43" s="134"/>
      <c r="F43" s="134"/>
      <c r="G43" s="29">
        <f t="shared" si="0"/>
        <v>0</v>
      </c>
      <c r="H43" s="17">
        <f>IF($F43="%",Personnel!K43*(E43/100),($D43*$E43/12)*MAX(0,(YEAR(MIN(Personnel!$G43,DATE(2027,9,30)))*12+MONTH(MIN(Personnel!$G43,DATE(2027,9,30))))-(YEAR(MAX(Personnel!$F43,DATE(2026,9,1)))*12+MONTH(MAX(Personnel!$F43,DATE(2026,9,1))))+1))</f>
        <v>0</v>
      </c>
      <c r="I43" s="17">
        <f>IF($F43="%",Personnel!L43*(E43/100),($D43*$E43/12)*MAX(0,(YEAR(MIN(Personnel!$G43,DATE(2028,9,30)))*12+MONTH(MIN(Personnel!$G43,DATE(2028,9,30))))-(YEAR(MAX(Personnel!$F43,DATE(2027,10,1)))*12+MONTH(MAX(Personnel!$F43,DATE(2027,10,1))))+1))</f>
        <v>0</v>
      </c>
    </row>
    <row r="44" spans="1:9" x14ac:dyDescent="0.35">
      <c r="A44" s="32">
        <f>Personnel!B44</f>
        <v>0</v>
      </c>
      <c r="B44" s="90">
        <f>Personnel!H44</f>
        <v>0</v>
      </c>
      <c r="C44" s="32">
        <f>Personnel!A44</f>
        <v>0</v>
      </c>
      <c r="D44" s="26">
        <f>Personnel!C44</f>
        <v>0</v>
      </c>
      <c r="E44" s="134"/>
      <c r="F44" s="134"/>
      <c r="G44" s="29">
        <f t="shared" si="0"/>
        <v>0</v>
      </c>
      <c r="H44" s="17">
        <f>IF($F44="%",Personnel!K44*(E44/100),($D44*$E44/12)*MAX(0,(YEAR(MIN(Personnel!$G44,DATE(2027,9,30)))*12+MONTH(MIN(Personnel!$G44,DATE(2027,9,30))))-(YEAR(MAX(Personnel!$F44,DATE(2026,9,1)))*12+MONTH(MAX(Personnel!$F44,DATE(2026,9,1))))+1))</f>
        <v>0</v>
      </c>
      <c r="I44" s="17">
        <f>IF($F44="%",Personnel!L44*(E44/100),($D44*$E44/12)*MAX(0,(YEAR(MIN(Personnel!$G44,DATE(2028,9,30)))*12+MONTH(MIN(Personnel!$G44,DATE(2028,9,30))))-(YEAR(MAX(Personnel!$F44,DATE(2027,10,1)))*12+MONTH(MAX(Personnel!$F44,DATE(2027,10,1))))+1))</f>
        <v>0</v>
      </c>
    </row>
    <row r="45" spans="1:9" x14ac:dyDescent="0.35">
      <c r="A45" s="32">
        <f>Personnel!B45</f>
        <v>0</v>
      </c>
      <c r="B45" s="90">
        <f>Personnel!H45</f>
        <v>0</v>
      </c>
      <c r="C45" s="32">
        <f>Personnel!A45</f>
        <v>0</v>
      </c>
      <c r="D45" s="26">
        <f>Personnel!C45</f>
        <v>0</v>
      </c>
      <c r="E45" s="134"/>
      <c r="F45" s="134"/>
      <c r="G45" s="29">
        <f t="shared" si="0"/>
        <v>0</v>
      </c>
      <c r="H45" s="17">
        <f>IF($F45="%",Personnel!K45*(E45/100),($D45*$E45/12)*MAX(0,(YEAR(MIN(Personnel!$G45,DATE(2027,9,30)))*12+MONTH(MIN(Personnel!$G45,DATE(2027,9,30))))-(YEAR(MAX(Personnel!$F45,DATE(2026,9,1)))*12+MONTH(MAX(Personnel!$F45,DATE(2026,9,1))))+1))</f>
        <v>0</v>
      </c>
      <c r="I45" s="17">
        <f>IF($F45="%",Personnel!L45*(E45/100),($D45*$E45/12)*MAX(0,(YEAR(MIN(Personnel!$G45,DATE(2028,9,30)))*12+MONTH(MIN(Personnel!$G45,DATE(2028,9,30))))-(YEAR(MAX(Personnel!$F45,DATE(2027,10,1)))*12+MONTH(MAX(Personnel!$F45,DATE(2027,10,1))))+1))</f>
        <v>0</v>
      </c>
    </row>
    <row r="46" spans="1:9" x14ac:dyDescent="0.35">
      <c r="A46" s="32">
        <f>Personnel!B46</f>
        <v>0</v>
      </c>
      <c r="B46" s="90">
        <f>Personnel!H46</f>
        <v>0</v>
      </c>
      <c r="C46" s="32">
        <f>Personnel!A46</f>
        <v>0</v>
      </c>
      <c r="D46" s="26">
        <f>Personnel!C46</f>
        <v>0</v>
      </c>
      <c r="E46" s="134"/>
      <c r="F46" s="134"/>
      <c r="G46" s="29">
        <f t="shared" si="0"/>
        <v>0</v>
      </c>
      <c r="H46" s="17">
        <f>IF($F46="%",Personnel!K46*(E46/100),($D46*$E46/12)*MAX(0,(YEAR(MIN(Personnel!$G46,DATE(2027,9,30)))*12+MONTH(MIN(Personnel!$G46,DATE(2027,9,30))))-(YEAR(MAX(Personnel!$F46,DATE(2026,9,1)))*12+MONTH(MAX(Personnel!$F46,DATE(2026,9,1))))+1))</f>
        <v>0</v>
      </c>
      <c r="I46" s="17">
        <f>IF($F46="%",Personnel!L46*(E46/100),($D46*$E46/12)*MAX(0,(YEAR(MIN(Personnel!$G46,DATE(2028,9,30)))*12+MONTH(MIN(Personnel!$G46,DATE(2028,9,30))))-(YEAR(MAX(Personnel!$F46,DATE(2027,10,1)))*12+MONTH(MAX(Personnel!$F46,DATE(2027,10,1))))+1))</f>
        <v>0</v>
      </c>
    </row>
    <row r="47" spans="1:9" x14ac:dyDescent="0.35">
      <c r="A47" s="32">
        <f>Personnel!B47</f>
        <v>0</v>
      </c>
      <c r="B47" s="90">
        <f>Personnel!H47</f>
        <v>0</v>
      </c>
      <c r="C47" s="32">
        <f>Personnel!A47</f>
        <v>0</v>
      </c>
      <c r="D47" s="26">
        <f>Personnel!C47</f>
        <v>0</v>
      </c>
      <c r="E47" s="134"/>
      <c r="F47" s="134"/>
      <c r="G47" s="29">
        <f t="shared" si="0"/>
        <v>0</v>
      </c>
      <c r="H47" s="17">
        <f>IF($F47="%",Personnel!K47*(E47/100),($D47*$E47/12)*MAX(0,(YEAR(MIN(Personnel!$G47,DATE(2027,9,30)))*12+MONTH(MIN(Personnel!$G47,DATE(2027,9,30))))-(YEAR(MAX(Personnel!$F47,DATE(2026,9,1)))*12+MONTH(MAX(Personnel!$F47,DATE(2026,9,1))))+1))</f>
        <v>0</v>
      </c>
      <c r="I47" s="17">
        <f>IF($F47="%",Personnel!L47*(E47/100),($D47*$E47/12)*MAX(0,(YEAR(MIN(Personnel!$G47,DATE(2028,9,30)))*12+MONTH(MIN(Personnel!$G47,DATE(2028,9,30))))-(YEAR(MAX(Personnel!$F47,DATE(2027,10,1)))*12+MONTH(MAX(Personnel!$F47,DATE(2027,10,1))))+1))</f>
        <v>0</v>
      </c>
    </row>
    <row r="48" spans="1:9" x14ac:dyDescent="0.35">
      <c r="A48" s="32">
        <f>Personnel!B48</f>
        <v>0</v>
      </c>
      <c r="B48" s="90">
        <f>Personnel!H48</f>
        <v>0</v>
      </c>
      <c r="C48" s="32">
        <f>Personnel!A48</f>
        <v>0</v>
      </c>
      <c r="D48" s="26">
        <f>Personnel!C48</f>
        <v>0</v>
      </c>
      <c r="E48" s="134"/>
      <c r="F48" s="134"/>
      <c r="G48" s="29">
        <f t="shared" si="0"/>
        <v>0</v>
      </c>
      <c r="H48" s="17">
        <f>IF($F48="%",Personnel!K48*(E48/100),($D48*$E48/12)*MAX(0,(YEAR(MIN(Personnel!$G48,DATE(2027,9,30)))*12+MONTH(MIN(Personnel!$G48,DATE(2027,9,30))))-(YEAR(MAX(Personnel!$F48,DATE(2026,9,1)))*12+MONTH(MAX(Personnel!$F48,DATE(2026,9,1))))+1))</f>
        <v>0</v>
      </c>
      <c r="I48" s="17">
        <f>IF($F48="%",Personnel!L48*(E48/100),($D48*$E48/12)*MAX(0,(YEAR(MIN(Personnel!$G48,DATE(2028,9,30)))*12+MONTH(MIN(Personnel!$G48,DATE(2028,9,30))))-(YEAR(MAX(Personnel!$F48,DATE(2027,10,1)))*12+MONTH(MAX(Personnel!$F48,DATE(2027,10,1))))+1))</f>
        <v>0</v>
      </c>
    </row>
    <row r="49" spans="1:9" x14ac:dyDescent="0.35">
      <c r="A49" s="32">
        <f>Personnel!B49</f>
        <v>0</v>
      </c>
      <c r="B49" s="90">
        <f>Personnel!H49</f>
        <v>0</v>
      </c>
      <c r="C49" s="32">
        <f>Personnel!A49</f>
        <v>0</v>
      </c>
      <c r="D49" s="26">
        <f>Personnel!C49</f>
        <v>0</v>
      </c>
      <c r="E49" s="134"/>
      <c r="F49" s="134"/>
      <c r="G49" s="29">
        <f t="shared" si="0"/>
        <v>0</v>
      </c>
      <c r="H49" s="17">
        <f>IF($F49="%",Personnel!K49*(E49/100),($D49*$E49/12)*MAX(0,(YEAR(MIN(Personnel!$G49,DATE(2027,9,30)))*12+MONTH(MIN(Personnel!$G49,DATE(2027,9,30))))-(YEAR(MAX(Personnel!$F49,DATE(2026,9,1)))*12+MONTH(MAX(Personnel!$F49,DATE(2026,9,1))))+1))</f>
        <v>0</v>
      </c>
      <c r="I49" s="17">
        <f>IF($F49="%",Personnel!L49*(E49/100),($D49*$E49/12)*MAX(0,(YEAR(MIN(Personnel!$G49,DATE(2028,9,30)))*12+MONTH(MIN(Personnel!$G49,DATE(2028,9,30))))-(YEAR(MAX(Personnel!$F49,DATE(2027,10,1)))*12+MONTH(MAX(Personnel!$F49,DATE(2027,10,1))))+1))</f>
        <v>0</v>
      </c>
    </row>
    <row r="50" spans="1:9" x14ac:dyDescent="0.35">
      <c r="A50" s="32">
        <f>Personnel!B50</f>
        <v>0</v>
      </c>
      <c r="B50" s="90">
        <f>Personnel!H50</f>
        <v>0</v>
      </c>
      <c r="C50" s="32">
        <f>Personnel!A50</f>
        <v>0</v>
      </c>
      <c r="D50" s="26">
        <f>Personnel!C50</f>
        <v>0</v>
      </c>
      <c r="E50" s="134"/>
      <c r="F50" s="134"/>
      <c r="G50" s="29">
        <f t="shared" si="0"/>
        <v>0</v>
      </c>
      <c r="H50" s="17">
        <f>IF($F50="%",Personnel!K50*(E50/100),($D50*$E50/12)*MAX(0,(YEAR(MIN(Personnel!$G50,DATE(2027,9,30)))*12+MONTH(MIN(Personnel!$G50,DATE(2027,9,30))))-(YEAR(MAX(Personnel!$F50,DATE(2026,9,1)))*12+MONTH(MAX(Personnel!$F50,DATE(2026,9,1))))+1))</f>
        <v>0</v>
      </c>
      <c r="I50" s="17">
        <f>IF($F50="%",Personnel!L50*(E50/100),($D50*$E50/12)*MAX(0,(YEAR(MIN(Personnel!$G50,DATE(2028,9,30)))*12+MONTH(MIN(Personnel!$G50,DATE(2028,9,30))))-(YEAR(MAX(Personnel!$F50,DATE(2027,10,1)))*12+MONTH(MAX(Personnel!$F50,DATE(2027,10,1))))+1))</f>
        <v>0</v>
      </c>
    </row>
    <row r="51" spans="1:9" x14ac:dyDescent="0.35">
      <c r="A51" s="32">
        <f>Personnel!B51</f>
        <v>0</v>
      </c>
      <c r="B51" s="90">
        <f>Personnel!H51</f>
        <v>0</v>
      </c>
      <c r="C51" s="32">
        <f>Personnel!A51</f>
        <v>0</v>
      </c>
      <c r="D51" s="26">
        <f>Personnel!C51</f>
        <v>0</v>
      </c>
      <c r="E51" s="134"/>
      <c r="F51" s="134"/>
      <c r="G51" s="29">
        <f t="shared" si="0"/>
        <v>0</v>
      </c>
      <c r="H51" s="17">
        <f>IF($F51="%",Personnel!K51*(E51/100),($D51*$E51/12)*MAX(0,(YEAR(MIN(Personnel!$G51,DATE(2027,9,30)))*12+MONTH(MIN(Personnel!$G51,DATE(2027,9,30))))-(YEAR(MAX(Personnel!$F51,DATE(2026,9,1)))*12+MONTH(MAX(Personnel!$F51,DATE(2026,9,1))))+1))</f>
        <v>0</v>
      </c>
      <c r="I51" s="17">
        <f>IF($F51="%",Personnel!L51*(E51/100),($D51*$E51/12)*MAX(0,(YEAR(MIN(Personnel!$G51,DATE(2028,9,30)))*12+MONTH(MIN(Personnel!$G51,DATE(2028,9,30))))-(YEAR(MAX(Personnel!$F51,DATE(2027,10,1)))*12+MONTH(MAX(Personnel!$F51,DATE(2027,10,1))))+1))</f>
        <v>0</v>
      </c>
    </row>
    <row r="52" spans="1:9" x14ac:dyDescent="0.35">
      <c r="A52" s="32">
        <f>Personnel!B52</f>
        <v>0</v>
      </c>
      <c r="B52" s="90">
        <f>Personnel!H52</f>
        <v>0</v>
      </c>
      <c r="C52" s="32">
        <f>Personnel!A52</f>
        <v>0</v>
      </c>
      <c r="D52" s="26">
        <f>Personnel!C52</f>
        <v>0</v>
      </c>
      <c r="E52" s="134"/>
      <c r="F52" s="134"/>
      <c r="G52" s="29">
        <f t="shared" si="0"/>
        <v>0</v>
      </c>
      <c r="H52" s="17">
        <f>IF($F52="%",Personnel!K52*(E52/100),($D52*$E52/12)*MAX(0,(YEAR(MIN(Personnel!$G52,DATE(2027,9,30)))*12+MONTH(MIN(Personnel!$G52,DATE(2027,9,30))))-(YEAR(MAX(Personnel!$F52,DATE(2026,9,1)))*12+MONTH(MAX(Personnel!$F52,DATE(2026,9,1))))+1))</f>
        <v>0</v>
      </c>
      <c r="I52" s="17">
        <f>IF($F52="%",Personnel!L52*(E52/100),($D52*$E52/12)*MAX(0,(YEAR(MIN(Personnel!$G52,DATE(2028,9,30)))*12+MONTH(MIN(Personnel!$G52,DATE(2028,9,30))))-(YEAR(MAX(Personnel!$F52,DATE(2027,10,1)))*12+MONTH(MAX(Personnel!$F52,DATE(2027,10,1))))+1))</f>
        <v>0</v>
      </c>
    </row>
    <row r="53" spans="1:9" x14ac:dyDescent="0.35">
      <c r="A53" s="32">
        <f>Personnel!B53</f>
        <v>0</v>
      </c>
      <c r="B53" s="90">
        <f>Personnel!H53</f>
        <v>0</v>
      </c>
      <c r="C53" s="32">
        <f>Personnel!A53</f>
        <v>0</v>
      </c>
      <c r="D53" s="26">
        <f>Personnel!C53</f>
        <v>0</v>
      </c>
      <c r="E53" s="134"/>
      <c r="F53" s="134"/>
      <c r="G53" s="29">
        <f t="shared" si="0"/>
        <v>0</v>
      </c>
      <c r="H53" s="17">
        <f>IF($F53="%",Personnel!K53*(E53/100),($D53*$E53/12)*MAX(0,(YEAR(MIN(Personnel!$G53,DATE(2027,9,30)))*12+MONTH(MIN(Personnel!$G53,DATE(2027,9,30))))-(YEAR(MAX(Personnel!$F53,DATE(2026,9,1)))*12+MONTH(MAX(Personnel!$F53,DATE(2026,9,1))))+1))</f>
        <v>0</v>
      </c>
      <c r="I53" s="17">
        <f>IF($F53="%",Personnel!L53*(E53/100),($D53*$E53/12)*MAX(0,(YEAR(MIN(Personnel!$G53,DATE(2028,9,30)))*12+MONTH(MIN(Personnel!$G53,DATE(2028,9,30))))-(YEAR(MAX(Personnel!$F53,DATE(2027,10,1)))*12+MONTH(MAX(Personnel!$F53,DATE(2027,10,1))))+1))</f>
        <v>0</v>
      </c>
    </row>
    <row r="54" spans="1:9" x14ac:dyDescent="0.35">
      <c r="A54" s="32">
        <f>Personnel!B54</f>
        <v>0</v>
      </c>
      <c r="B54" s="90">
        <f>Personnel!H54</f>
        <v>0</v>
      </c>
      <c r="C54" s="32">
        <f>Personnel!A54</f>
        <v>0</v>
      </c>
      <c r="D54" s="26">
        <f>Personnel!C54</f>
        <v>0</v>
      </c>
      <c r="E54" s="134"/>
      <c r="F54" s="134"/>
      <c r="G54" s="29">
        <f t="shared" si="0"/>
        <v>0</v>
      </c>
      <c r="H54" s="17">
        <f>IF($F54="%",Personnel!K54*(E54/100),($D54*$E54/12)*MAX(0,(YEAR(MIN(Personnel!$G54,DATE(2027,9,30)))*12+MONTH(MIN(Personnel!$G54,DATE(2027,9,30))))-(YEAR(MAX(Personnel!$F54,DATE(2026,9,1)))*12+MONTH(MAX(Personnel!$F54,DATE(2026,9,1))))+1))</f>
        <v>0</v>
      </c>
      <c r="I54" s="17">
        <f>IF($F54="%",Personnel!L54*(E54/100),($D54*$E54/12)*MAX(0,(YEAR(MIN(Personnel!$G54,DATE(2028,9,30)))*12+MONTH(MIN(Personnel!$G54,DATE(2028,9,30))))-(YEAR(MAX(Personnel!$F54,DATE(2027,10,1)))*12+MONTH(MAX(Personnel!$F54,DATE(2027,10,1))))+1))</f>
        <v>0</v>
      </c>
    </row>
    <row r="55" spans="1:9" x14ac:dyDescent="0.35">
      <c r="A55" s="32">
        <f>Personnel!B55</f>
        <v>0</v>
      </c>
      <c r="B55" s="90">
        <f>Personnel!H55</f>
        <v>0</v>
      </c>
      <c r="C55" s="32">
        <f>Personnel!A55</f>
        <v>0</v>
      </c>
      <c r="D55" s="26">
        <f>Personnel!C55</f>
        <v>0</v>
      </c>
      <c r="E55" s="134"/>
      <c r="F55" s="134"/>
      <c r="G55" s="29">
        <f t="shared" si="0"/>
        <v>0</v>
      </c>
      <c r="H55" s="17">
        <f>IF($F55="%",Personnel!K55*(E55/100),($D55*$E55/12)*MAX(0,(YEAR(MIN(Personnel!$G55,DATE(2027,9,30)))*12+MONTH(MIN(Personnel!$G55,DATE(2027,9,30))))-(YEAR(MAX(Personnel!$F55,DATE(2026,9,1)))*12+MONTH(MAX(Personnel!$F55,DATE(2026,9,1))))+1))</f>
        <v>0</v>
      </c>
      <c r="I55" s="17">
        <f>IF($F55="%",Personnel!L55*(E55/100),($D55*$E55/12)*MAX(0,(YEAR(MIN(Personnel!$G55,DATE(2028,9,30)))*12+MONTH(MIN(Personnel!$G55,DATE(2028,9,30))))-(YEAR(MAX(Personnel!$F55,DATE(2027,10,1)))*12+MONTH(MAX(Personnel!$F55,DATE(2027,10,1))))+1))</f>
        <v>0</v>
      </c>
    </row>
    <row r="56" spans="1:9" x14ac:dyDescent="0.35">
      <c r="A56" s="32">
        <f>Personnel!B56</f>
        <v>0</v>
      </c>
      <c r="B56" s="90">
        <f>Personnel!H56</f>
        <v>0</v>
      </c>
      <c r="C56" s="32">
        <f>Personnel!A56</f>
        <v>0</v>
      </c>
      <c r="D56" s="26">
        <f>Personnel!C56</f>
        <v>0</v>
      </c>
      <c r="E56" s="134"/>
      <c r="F56" s="134"/>
      <c r="G56" s="29">
        <f t="shared" si="0"/>
        <v>0</v>
      </c>
      <c r="H56" s="17">
        <f>IF($F56="%",Personnel!K56*(E56/100),($D56*$E56/12)*MAX(0,(YEAR(MIN(Personnel!$G56,DATE(2027,9,30)))*12+MONTH(MIN(Personnel!$G56,DATE(2027,9,30))))-(YEAR(MAX(Personnel!$F56,DATE(2026,9,1)))*12+MONTH(MAX(Personnel!$F56,DATE(2026,9,1))))+1))</f>
        <v>0</v>
      </c>
      <c r="I56" s="17">
        <f>IF($F56="%",Personnel!L56*(E56/100),($D56*$E56/12)*MAX(0,(YEAR(MIN(Personnel!$G56,DATE(2028,9,30)))*12+MONTH(MIN(Personnel!$G56,DATE(2028,9,30))))-(YEAR(MAX(Personnel!$F56,DATE(2027,10,1)))*12+MONTH(MAX(Personnel!$F56,DATE(2027,10,1))))+1))</f>
        <v>0</v>
      </c>
    </row>
    <row r="57" spans="1:9" x14ac:dyDescent="0.35">
      <c r="A57" s="32">
        <f>Personnel!B57</f>
        <v>0</v>
      </c>
      <c r="B57" s="90">
        <f>Personnel!H57</f>
        <v>0</v>
      </c>
      <c r="C57" s="32">
        <f>Personnel!A57</f>
        <v>0</v>
      </c>
      <c r="D57" s="26">
        <f>Personnel!C57</f>
        <v>0</v>
      </c>
      <c r="E57" s="134"/>
      <c r="F57" s="134"/>
      <c r="G57" s="29">
        <f t="shared" si="0"/>
        <v>0</v>
      </c>
      <c r="H57" s="17">
        <f>IF($F57="%",Personnel!K57*(E57/100),($D57*$E57/12)*MAX(0,(YEAR(MIN(Personnel!$G57,DATE(2027,9,30)))*12+MONTH(MIN(Personnel!$G57,DATE(2027,9,30))))-(YEAR(MAX(Personnel!$F57,DATE(2026,9,1)))*12+MONTH(MAX(Personnel!$F57,DATE(2026,9,1))))+1))</f>
        <v>0</v>
      </c>
      <c r="I57" s="17">
        <f>IF($F57="%",Personnel!L57*(E57/100),($D57*$E57/12)*MAX(0,(YEAR(MIN(Personnel!$G57,DATE(2028,9,30)))*12+MONTH(MIN(Personnel!$G57,DATE(2028,9,30))))-(YEAR(MAX(Personnel!$F57,DATE(2027,10,1)))*12+MONTH(MAX(Personnel!$F57,DATE(2027,10,1))))+1))</f>
        <v>0</v>
      </c>
    </row>
    <row r="58" spans="1:9" x14ac:dyDescent="0.35">
      <c r="A58" s="32">
        <f>Personnel!B58</f>
        <v>0</v>
      </c>
      <c r="B58" s="90">
        <f>Personnel!H58</f>
        <v>0</v>
      </c>
      <c r="C58" s="32">
        <f>Personnel!A58</f>
        <v>0</v>
      </c>
      <c r="D58" s="26">
        <f>Personnel!C58</f>
        <v>0</v>
      </c>
      <c r="E58" s="134"/>
      <c r="F58" s="134"/>
      <c r="G58" s="29">
        <f t="shared" si="0"/>
        <v>0</v>
      </c>
      <c r="H58" s="17">
        <f>IF($F58="%",Personnel!K58*(E58/100),($D58*$E58/12)*MAX(0,(YEAR(MIN(Personnel!$G58,DATE(2027,9,30)))*12+MONTH(MIN(Personnel!$G58,DATE(2027,9,30))))-(YEAR(MAX(Personnel!$F58,DATE(2026,9,1)))*12+MONTH(MAX(Personnel!$F58,DATE(2026,9,1))))+1))</f>
        <v>0</v>
      </c>
      <c r="I58" s="17">
        <f>IF($F58="%",Personnel!L58*(E58/100),($D58*$E58/12)*MAX(0,(YEAR(MIN(Personnel!$G58,DATE(2028,9,30)))*12+MONTH(MIN(Personnel!$G58,DATE(2028,9,30))))-(YEAR(MAX(Personnel!$F58,DATE(2027,10,1)))*12+MONTH(MAX(Personnel!$F58,DATE(2027,10,1))))+1))</f>
        <v>0</v>
      </c>
    </row>
    <row r="59" spans="1:9" x14ac:dyDescent="0.35">
      <c r="A59" s="32">
        <f>Personnel!B59</f>
        <v>0</v>
      </c>
      <c r="B59" s="90">
        <f>Personnel!H59</f>
        <v>0</v>
      </c>
      <c r="C59" s="32">
        <f>Personnel!A59</f>
        <v>0</v>
      </c>
      <c r="D59" s="26">
        <f>Personnel!C59</f>
        <v>0</v>
      </c>
      <c r="E59" s="134"/>
      <c r="F59" s="134"/>
      <c r="G59" s="29">
        <f t="shared" si="0"/>
        <v>0</v>
      </c>
      <c r="H59" s="17">
        <f>IF($F59="%",Personnel!K59*(E59/100),($D59*$E59/12)*MAX(0,(YEAR(MIN(Personnel!$G59,DATE(2027,9,30)))*12+MONTH(MIN(Personnel!$G59,DATE(2027,9,30))))-(YEAR(MAX(Personnel!$F59,DATE(2026,9,1)))*12+MONTH(MAX(Personnel!$F59,DATE(2026,9,1))))+1))</f>
        <v>0</v>
      </c>
      <c r="I59" s="17">
        <f>IF($F59="%",Personnel!L59*(E59/100),($D59*$E59/12)*MAX(0,(YEAR(MIN(Personnel!$G59,DATE(2028,9,30)))*12+MONTH(MIN(Personnel!$G59,DATE(2028,9,30))))-(YEAR(MAX(Personnel!$F59,DATE(2027,10,1)))*12+MONTH(MAX(Personnel!$F59,DATE(2027,10,1))))+1))</f>
        <v>0</v>
      </c>
    </row>
    <row r="60" spans="1:9" x14ac:dyDescent="0.35">
      <c r="A60" s="32">
        <f>Personnel!B60</f>
        <v>0</v>
      </c>
      <c r="B60" s="90">
        <f>Personnel!H60</f>
        <v>0</v>
      </c>
      <c r="C60" s="32">
        <f>Personnel!A60</f>
        <v>0</v>
      </c>
      <c r="D60" s="26">
        <f>Personnel!C60</f>
        <v>0</v>
      </c>
      <c r="E60" s="134"/>
      <c r="F60" s="134"/>
      <c r="G60" s="29">
        <f t="shared" si="0"/>
        <v>0</v>
      </c>
      <c r="H60" s="17">
        <f>IF($F60="%",Personnel!K60*(E60/100),($D60*$E60/12)*MAX(0,(YEAR(MIN(Personnel!$G60,DATE(2027,9,30)))*12+MONTH(MIN(Personnel!$G60,DATE(2027,9,30))))-(YEAR(MAX(Personnel!$F60,DATE(2026,9,1)))*12+MONTH(MAX(Personnel!$F60,DATE(2026,9,1))))+1))</f>
        <v>0</v>
      </c>
      <c r="I60" s="17">
        <f>IF($F60="%",Personnel!L60*(E60/100),($D60*$E60/12)*MAX(0,(YEAR(MIN(Personnel!$G60,DATE(2028,9,30)))*12+MONTH(MIN(Personnel!$G60,DATE(2028,9,30))))-(YEAR(MAX(Personnel!$F60,DATE(2027,10,1)))*12+MONTH(MAX(Personnel!$F60,DATE(2027,10,1))))+1))</f>
        <v>0</v>
      </c>
    </row>
    <row r="61" spans="1:9" x14ac:dyDescent="0.35">
      <c r="A61" s="32">
        <f>Personnel!B61</f>
        <v>0</v>
      </c>
      <c r="B61" s="90">
        <f>Personnel!H61</f>
        <v>0</v>
      </c>
      <c r="C61" s="32">
        <f>Personnel!A61</f>
        <v>0</v>
      </c>
      <c r="D61" s="26">
        <f>Personnel!C61</f>
        <v>0</v>
      </c>
      <c r="E61" s="134"/>
      <c r="F61" s="134"/>
      <c r="G61" s="29">
        <f t="shared" si="0"/>
        <v>0</v>
      </c>
      <c r="H61" s="17">
        <f>IF($F61="%",Personnel!K61*(E61/100),($D61*$E61/12)*MAX(0,(YEAR(MIN(Personnel!$G61,DATE(2027,9,30)))*12+MONTH(MIN(Personnel!$G61,DATE(2027,9,30))))-(YEAR(MAX(Personnel!$F61,DATE(2026,9,1)))*12+MONTH(MAX(Personnel!$F61,DATE(2026,9,1))))+1))</f>
        <v>0</v>
      </c>
      <c r="I61" s="17">
        <f>IF($F61="%",Personnel!L61*(E61/100),($D61*$E61/12)*MAX(0,(YEAR(MIN(Personnel!$G61,DATE(2028,9,30)))*12+MONTH(MIN(Personnel!$G61,DATE(2028,9,30))))-(YEAR(MAX(Personnel!$F61,DATE(2027,10,1)))*12+MONTH(MAX(Personnel!$F61,DATE(2027,10,1))))+1))</f>
        <v>0</v>
      </c>
    </row>
    <row r="62" spans="1:9" x14ac:dyDescent="0.35">
      <c r="A62" s="32">
        <f>Personnel!B62</f>
        <v>0</v>
      </c>
      <c r="B62" s="90">
        <f>Personnel!H62</f>
        <v>0</v>
      </c>
      <c r="C62" s="32">
        <f>Personnel!A62</f>
        <v>0</v>
      </c>
      <c r="D62" s="26">
        <f>Personnel!C62</f>
        <v>0</v>
      </c>
      <c r="E62" s="134"/>
      <c r="F62" s="134"/>
      <c r="G62" s="29">
        <f t="shared" si="0"/>
        <v>0</v>
      </c>
      <c r="H62" s="17">
        <f>IF($F62="%",Personnel!K62*(E62/100),($D62*$E62/12)*MAX(0,(YEAR(MIN(Personnel!$G62,DATE(2027,9,30)))*12+MONTH(MIN(Personnel!$G62,DATE(2027,9,30))))-(YEAR(MAX(Personnel!$F62,DATE(2026,9,1)))*12+MONTH(MAX(Personnel!$F62,DATE(2026,9,1))))+1))</f>
        <v>0</v>
      </c>
      <c r="I62" s="17">
        <f>IF($F62="%",Personnel!L62*(E62/100),($D62*$E62/12)*MAX(0,(YEAR(MIN(Personnel!$G62,DATE(2028,9,30)))*12+MONTH(MIN(Personnel!$G62,DATE(2028,9,30))))-(YEAR(MAX(Personnel!$F62,DATE(2027,10,1)))*12+MONTH(MAX(Personnel!$F62,DATE(2027,10,1))))+1))</f>
        <v>0</v>
      </c>
    </row>
    <row r="63" spans="1:9" x14ac:dyDescent="0.35">
      <c r="A63" s="32">
        <f>Personnel!B63</f>
        <v>0</v>
      </c>
      <c r="B63" s="90">
        <f>Personnel!H63</f>
        <v>0</v>
      </c>
      <c r="C63" s="32">
        <f>Personnel!A63</f>
        <v>0</v>
      </c>
      <c r="D63" s="26">
        <f>Personnel!C63</f>
        <v>0</v>
      </c>
      <c r="E63" s="134"/>
      <c r="F63" s="134"/>
      <c r="G63" s="29">
        <f t="shared" si="0"/>
        <v>0</v>
      </c>
      <c r="H63" s="17">
        <f>IF($F63="%",Personnel!K63*(E63/100),($D63*$E63/12)*MAX(0,(YEAR(MIN(Personnel!$G63,DATE(2027,9,30)))*12+MONTH(MIN(Personnel!$G63,DATE(2027,9,30))))-(YEAR(MAX(Personnel!$F63,DATE(2026,9,1)))*12+MONTH(MAX(Personnel!$F63,DATE(2026,9,1))))+1))</f>
        <v>0</v>
      </c>
      <c r="I63" s="17">
        <f>IF($F63="%",Personnel!L63*(E63/100),($D63*$E63/12)*MAX(0,(YEAR(MIN(Personnel!$G63,DATE(2028,9,30)))*12+MONTH(MIN(Personnel!$G63,DATE(2028,9,30))))-(YEAR(MAX(Personnel!$F63,DATE(2027,10,1)))*12+MONTH(MAX(Personnel!$F63,DATE(2027,10,1))))+1))</f>
        <v>0</v>
      </c>
    </row>
    <row r="64" spans="1:9" x14ac:dyDescent="0.35">
      <c r="A64" s="32">
        <f>Personnel!B64</f>
        <v>0</v>
      </c>
      <c r="B64" s="90">
        <f>Personnel!H64</f>
        <v>0</v>
      </c>
      <c r="C64" s="32">
        <f>Personnel!A64</f>
        <v>0</v>
      </c>
      <c r="D64" s="26">
        <f>Personnel!C64</f>
        <v>0</v>
      </c>
      <c r="E64" s="134"/>
      <c r="F64" s="134"/>
      <c r="G64" s="29">
        <f t="shared" si="0"/>
        <v>0</v>
      </c>
      <c r="H64" s="17">
        <f>IF($F64="%",Personnel!K64*(E64/100),($D64*$E64/12)*MAX(0,(YEAR(MIN(Personnel!$G64,DATE(2027,9,30)))*12+MONTH(MIN(Personnel!$G64,DATE(2027,9,30))))-(YEAR(MAX(Personnel!$F64,DATE(2026,9,1)))*12+MONTH(MAX(Personnel!$F64,DATE(2026,9,1))))+1))</f>
        <v>0</v>
      </c>
      <c r="I64" s="17">
        <f>IF($F64="%",Personnel!L64*(E64/100),($D64*$E64/12)*MAX(0,(YEAR(MIN(Personnel!$G64,DATE(2028,9,30)))*12+MONTH(MIN(Personnel!$G64,DATE(2028,9,30))))-(YEAR(MAX(Personnel!$F64,DATE(2027,10,1)))*12+MONTH(MAX(Personnel!$F64,DATE(2027,10,1))))+1))</f>
        <v>0</v>
      </c>
    </row>
    <row r="65" spans="1:9" x14ac:dyDescent="0.35">
      <c r="A65" s="32">
        <f>Personnel!B65</f>
        <v>0</v>
      </c>
      <c r="B65" s="90">
        <f>Personnel!H65</f>
        <v>0</v>
      </c>
      <c r="C65" s="32">
        <f>Personnel!A65</f>
        <v>0</v>
      </c>
      <c r="D65" s="26">
        <f>Personnel!C65</f>
        <v>0</v>
      </c>
      <c r="E65" s="134"/>
      <c r="F65" s="134"/>
      <c r="G65" s="29">
        <f t="shared" si="0"/>
        <v>0</v>
      </c>
      <c r="H65" s="17">
        <f>IF($F65="%",Personnel!K65*(E65/100),($D65*$E65/12)*MAX(0,(YEAR(MIN(Personnel!$G65,DATE(2027,9,30)))*12+MONTH(MIN(Personnel!$G65,DATE(2027,9,30))))-(YEAR(MAX(Personnel!$F65,DATE(2026,9,1)))*12+MONTH(MAX(Personnel!$F65,DATE(2026,9,1))))+1))</f>
        <v>0</v>
      </c>
      <c r="I65" s="17">
        <f>IF($F65="%",Personnel!L65*(E65/100),($D65*$E65/12)*MAX(0,(YEAR(MIN(Personnel!$G65,DATE(2028,9,30)))*12+MONTH(MIN(Personnel!$G65,DATE(2028,9,30))))-(YEAR(MAX(Personnel!$F65,DATE(2027,10,1)))*12+MONTH(MAX(Personnel!$F65,DATE(2027,10,1))))+1))</f>
        <v>0</v>
      </c>
    </row>
    <row r="66" spans="1:9" x14ac:dyDescent="0.35">
      <c r="A66" s="32">
        <f>Personnel!B66</f>
        <v>0</v>
      </c>
      <c r="B66" s="90">
        <f>Personnel!H66</f>
        <v>0</v>
      </c>
      <c r="C66" s="32">
        <f>Personnel!A66</f>
        <v>0</v>
      </c>
      <c r="D66" s="26">
        <f>Personnel!C66</f>
        <v>0</v>
      </c>
      <c r="E66" s="134"/>
      <c r="F66" s="134"/>
      <c r="G66" s="29">
        <f t="shared" si="0"/>
        <v>0</v>
      </c>
      <c r="H66" s="17">
        <f>IF($F66="%",Personnel!K66*(E66/100),($D66*$E66/12)*MAX(0,(YEAR(MIN(Personnel!$G66,DATE(2027,9,30)))*12+MONTH(MIN(Personnel!$G66,DATE(2027,9,30))))-(YEAR(MAX(Personnel!$F66,DATE(2026,9,1)))*12+MONTH(MAX(Personnel!$F66,DATE(2026,9,1))))+1))</f>
        <v>0</v>
      </c>
      <c r="I66" s="17">
        <f>IF($F66="%",Personnel!L66*(E66/100),($D66*$E66/12)*MAX(0,(YEAR(MIN(Personnel!$G66,DATE(2028,9,30)))*12+MONTH(MIN(Personnel!$G66,DATE(2028,9,30))))-(YEAR(MAX(Personnel!$F66,DATE(2027,10,1)))*12+MONTH(MAX(Personnel!$F66,DATE(2027,10,1))))+1))</f>
        <v>0</v>
      </c>
    </row>
    <row r="67" spans="1:9" x14ac:dyDescent="0.35">
      <c r="A67" s="32">
        <f>Personnel!B67</f>
        <v>0</v>
      </c>
      <c r="B67" s="90">
        <f>Personnel!H67</f>
        <v>0</v>
      </c>
      <c r="C67" s="32">
        <f>Personnel!A67</f>
        <v>0</v>
      </c>
      <c r="D67" s="26">
        <f>Personnel!C67</f>
        <v>0</v>
      </c>
      <c r="E67" s="134"/>
      <c r="F67" s="134"/>
      <c r="G67" s="29">
        <f t="shared" si="0"/>
        <v>0</v>
      </c>
      <c r="H67" s="17">
        <f>IF($F67="%",Personnel!K67*(E67/100),($D67*$E67/12)*MAX(0,(YEAR(MIN(Personnel!$G67,DATE(2027,9,30)))*12+MONTH(MIN(Personnel!$G67,DATE(2027,9,30))))-(YEAR(MAX(Personnel!$F67,DATE(2026,9,1)))*12+MONTH(MAX(Personnel!$F67,DATE(2026,9,1))))+1))</f>
        <v>0</v>
      </c>
      <c r="I67" s="17">
        <f>IF($F67="%",Personnel!L67*(E67/100),($D67*$E67/12)*MAX(0,(YEAR(MIN(Personnel!$G67,DATE(2028,9,30)))*12+MONTH(MIN(Personnel!$G67,DATE(2028,9,30))))-(YEAR(MAX(Personnel!$F67,DATE(2027,10,1)))*12+MONTH(MAX(Personnel!$F67,DATE(2027,10,1))))+1))</f>
        <v>0</v>
      </c>
    </row>
    <row r="68" spans="1:9" x14ac:dyDescent="0.35">
      <c r="A68" s="32">
        <f>Personnel!B68</f>
        <v>0</v>
      </c>
      <c r="B68" s="90">
        <f>Personnel!H68</f>
        <v>0</v>
      </c>
      <c r="C68" s="32">
        <f>Personnel!A68</f>
        <v>0</v>
      </c>
      <c r="D68" s="26">
        <f>Personnel!C68</f>
        <v>0</v>
      </c>
      <c r="E68" s="134"/>
      <c r="F68" s="134"/>
      <c r="G68" s="29">
        <f t="shared" si="0"/>
        <v>0</v>
      </c>
      <c r="H68" s="17">
        <f>IF($F68="%",Personnel!K68*(E68/100),($D68*$E68/12)*MAX(0,(YEAR(MIN(Personnel!$G68,DATE(2027,9,30)))*12+MONTH(MIN(Personnel!$G68,DATE(2027,9,30))))-(YEAR(MAX(Personnel!$F68,DATE(2026,9,1)))*12+MONTH(MAX(Personnel!$F68,DATE(2026,9,1))))+1))</f>
        <v>0</v>
      </c>
      <c r="I68" s="17">
        <f>IF($F68="%",Personnel!L68*(E68/100),($D68*$E68/12)*MAX(0,(YEAR(MIN(Personnel!$G68,DATE(2028,9,30)))*12+MONTH(MIN(Personnel!$G68,DATE(2028,9,30))))-(YEAR(MAX(Personnel!$F68,DATE(2027,10,1)))*12+MONTH(MAX(Personnel!$F68,DATE(2027,10,1))))+1))</f>
        <v>0</v>
      </c>
    </row>
    <row r="69" spans="1:9" x14ac:dyDescent="0.35">
      <c r="A69" s="32">
        <f>Personnel!B69</f>
        <v>0</v>
      </c>
      <c r="B69" s="90">
        <f>Personnel!H69</f>
        <v>0</v>
      </c>
      <c r="C69" s="32">
        <f>Personnel!A69</f>
        <v>0</v>
      </c>
      <c r="D69" s="26">
        <f>Personnel!C69</f>
        <v>0</v>
      </c>
      <c r="E69" s="134"/>
      <c r="F69" s="134"/>
      <c r="G69" s="29">
        <f t="shared" si="0"/>
        <v>0</v>
      </c>
      <c r="H69" s="17">
        <f>IF($F69="%",Personnel!K69*(E69/100),($D69*$E69/12)*MAX(0,(YEAR(MIN(Personnel!$G69,DATE(2027,9,30)))*12+MONTH(MIN(Personnel!$G69,DATE(2027,9,30))))-(YEAR(MAX(Personnel!$F69,DATE(2026,9,1)))*12+MONTH(MAX(Personnel!$F69,DATE(2026,9,1))))+1))</f>
        <v>0</v>
      </c>
      <c r="I69" s="17">
        <f>IF($F69="%",Personnel!L69*(E69/100),($D69*$E69/12)*MAX(0,(YEAR(MIN(Personnel!$G69,DATE(2028,9,30)))*12+MONTH(MIN(Personnel!$G69,DATE(2028,9,30))))-(YEAR(MAX(Personnel!$F69,DATE(2027,10,1)))*12+MONTH(MAX(Personnel!$F69,DATE(2027,10,1))))+1))</f>
        <v>0</v>
      </c>
    </row>
    <row r="70" spans="1:9" x14ac:dyDescent="0.35">
      <c r="A70" s="32">
        <f>Personnel!B70</f>
        <v>0</v>
      </c>
      <c r="B70" s="90">
        <f>Personnel!H70</f>
        <v>0</v>
      </c>
      <c r="C70" s="32">
        <f>Personnel!A70</f>
        <v>0</v>
      </c>
      <c r="D70" s="26">
        <f>Personnel!C70</f>
        <v>0</v>
      </c>
      <c r="E70" s="134"/>
      <c r="F70" s="134"/>
      <c r="G70" s="29">
        <f t="shared" si="0"/>
        <v>0</v>
      </c>
      <c r="H70" s="17">
        <f>IF($F70="%",Personnel!K70*(E70/100),($D70*$E70/12)*MAX(0,(YEAR(MIN(Personnel!$G70,DATE(2027,9,30)))*12+MONTH(MIN(Personnel!$G70,DATE(2027,9,30))))-(YEAR(MAX(Personnel!$F70,DATE(2026,9,1)))*12+MONTH(MAX(Personnel!$F70,DATE(2026,9,1))))+1))</f>
        <v>0</v>
      </c>
      <c r="I70" s="17">
        <f>IF($F70="%",Personnel!L70*(E70/100),($D70*$E70/12)*MAX(0,(YEAR(MIN(Personnel!$G70,DATE(2028,9,30)))*12+MONTH(MIN(Personnel!$G70,DATE(2028,9,30))))-(YEAR(MAX(Personnel!$F70,DATE(2027,10,1)))*12+MONTH(MAX(Personnel!$F70,DATE(2027,10,1))))+1))</f>
        <v>0</v>
      </c>
    </row>
    <row r="71" spans="1:9" x14ac:dyDescent="0.35">
      <c r="A71" s="32">
        <f>Personnel!B71</f>
        <v>0</v>
      </c>
      <c r="B71" s="90">
        <f>Personnel!H71</f>
        <v>0</v>
      </c>
      <c r="C71" s="32">
        <f>Personnel!A71</f>
        <v>0</v>
      </c>
      <c r="D71" s="26">
        <f>Personnel!C71</f>
        <v>0</v>
      </c>
      <c r="E71" s="134"/>
      <c r="F71" s="134"/>
      <c r="G71" s="29">
        <f t="shared" si="0"/>
        <v>0</v>
      </c>
      <c r="H71" s="17">
        <f>IF($F71="%",Personnel!K71*(E71/100),($D71*$E71/12)*MAX(0,(YEAR(MIN(Personnel!$G71,DATE(2027,9,30)))*12+MONTH(MIN(Personnel!$G71,DATE(2027,9,30))))-(YEAR(MAX(Personnel!$F71,DATE(2026,9,1)))*12+MONTH(MAX(Personnel!$F71,DATE(2026,9,1))))+1))</f>
        <v>0</v>
      </c>
      <c r="I71" s="17">
        <f>IF($F71="%",Personnel!L71*(E71/100),($D71*$E71/12)*MAX(0,(YEAR(MIN(Personnel!$G71,DATE(2028,9,30)))*12+MONTH(MIN(Personnel!$G71,DATE(2028,9,30))))-(YEAR(MAX(Personnel!$F71,DATE(2027,10,1)))*12+MONTH(MAX(Personnel!$F71,DATE(2027,10,1))))+1))</f>
        <v>0</v>
      </c>
    </row>
    <row r="72" spans="1:9" x14ac:dyDescent="0.35">
      <c r="A72" s="32">
        <f>Personnel!B72</f>
        <v>0</v>
      </c>
      <c r="B72" s="90">
        <f>Personnel!H72</f>
        <v>0</v>
      </c>
      <c r="C72" s="32">
        <f>Personnel!A72</f>
        <v>0</v>
      </c>
      <c r="D72" s="26">
        <f>Personnel!C72</f>
        <v>0</v>
      </c>
      <c r="E72" s="134"/>
      <c r="F72" s="134"/>
      <c r="G72" s="29">
        <f t="shared" si="0"/>
        <v>0</v>
      </c>
      <c r="H72" s="17">
        <f>IF($F72="%",Personnel!K72*(E72/100),($D72*$E72/12)*MAX(0,(YEAR(MIN(Personnel!$G72,DATE(2027,9,30)))*12+MONTH(MIN(Personnel!$G72,DATE(2027,9,30))))-(YEAR(MAX(Personnel!$F72,DATE(2026,9,1)))*12+MONTH(MAX(Personnel!$F72,DATE(2026,9,1))))+1))</f>
        <v>0</v>
      </c>
      <c r="I72" s="17">
        <f>IF($F72="%",Personnel!L72*(E72/100),($D72*$E72/12)*MAX(0,(YEAR(MIN(Personnel!$G72,DATE(2028,9,30)))*12+MONTH(MIN(Personnel!$G72,DATE(2028,9,30))))-(YEAR(MAX(Personnel!$F72,DATE(2027,10,1)))*12+MONTH(MAX(Personnel!$F72,DATE(2027,10,1))))+1))</f>
        <v>0</v>
      </c>
    </row>
    <row r="73" spans="1:9" x14ac:dyDescent="0.35">
      <c r="A73" s="32">
        <f>Personnel!B73</f>
        <v>0</v>
      </c>
      <c r="B73" s="90">
        <f>Personnel!H73</f>
        <v>0</v>
      </c>
      <c r="C73" s="32">
        <f>Personnel!A73</f>
        <v>0</v>
      </c>
      <c r="D73" s="26">
        <f>Personnel!C73</f>
        <v>0</v>
      </c>
      <c r="E73" s="134"/>
      <c r="F73" s="134"/>
      <c r="G73" s="29">
        <f t="shared" si="0"/>
        <v>0</v>
      </c>
      <c r="H73" s="17">
        <f>IF($F73="%",Personnel!K73*(E73/100),($D73*$E73/12)*MAX(0,(YEAR(MIN(Personnel!$G73,DATE(2027,9,30)))*12+MONTH(MIN(Personnel!$G73,DATE(2027,9,30))))-(YEAR(MAX(Personnel!$F73,DATE(2026,9,1)))*12+MONTH(MAX(Personnel!$F73,DATE(2026,9,1))))+1))</f>
        <v>0</v>
      </c>
      <c r="I73" s="17">
        <f>IF($F73="%",Personnel!L73*(E73/100),($D73*$E73/12)*MAX(0,(YEAR(MIN(Personnel!$G73,DATE(2028,9,30)))*12+MONTH(MIN(Personnel!$G73,DATE(2028,9,30))))-(YEAR(MAX(Personnel!$F73,DATE(2027,10,1)))*12+MONTH(MAX(Personnel!$F73,DATE(2027,10,1))))+1))</f>
        <v>0</v>
      </c>
    </row>
    <row r="74" spans="1:9" x14ac:dyDescent="0.35">
      <c r="E74" s="45"/>
      <c r="G74" s="6">
        <f>SUM(G14:G73)</f>
        <v>0</v>
      </c>
      <c r="H74" s="6">
        <f>SUM(H14:H73)</f>
        <v>0</v>
      </c>
      <c r="I74" s="6">
        <f t="shared" ref="I74" si="1">SUM(I14:I73)</f>
        <v>0</v>
      </c>
    </row>
    <row r="75" spans="1:9" x14ac:dyDescent="0.35">
      <c r="G75" s="46" t="s">
        <v>130</v>
      </c>
    </row>
    <row r="76" spans="1:9" ht="18.5" x14ac:dyDescent="0.45">
      <c r="A76" s="15" t="s">
        <v>132</v>
      </c>
      <c r="G76" s="46" t="s">
        <v>133</v>
      </c>
    </row>
    <row r="77" spans="1:9" hidden="1" x14ac:dyDescent="0.35"/>
    <row r="78" spans="1:9" hidden="1" x14ac:dyDescent="0.35">
      <c r="A78" s="14" t="s">
        <v>134</v>
      </c>
    </row>
    <row r="79" spans="1:9" ht="16.5" hidden="1" customHeight="1" x14ac:dyDescent="0.35">
      <c r="A79" s="4"/>
      <c r="B79" s="176" t="s">
        <v>135</v>
      </c>
      <c r="C79" s="177"/>
      <c r="D79" s="177"/>
      <c r="E79" s="177"/>
      <c r="F79" s="177"/>
      <c r="G79" s="178"/>
    </row>
    <row r="80" spans="1:9" s="25" customFormat="1" hidden="1" x14ac:dyDescent="0.35">
      <c r="A80" s="13" t="s">
        <v>121</v>
      </c>
      <c r="B80" s="36" t="s">
        <v>63</v>
      </c>
      <c r="C80" s="40" t="s">
        <v>108</v>
      </c>
      <c r="D80" s="40" t="s">
        <v>109</v>
      </c>
      <c r="E80" s="40" t="s">
        <v>122</v>
      </c>
      <c r="F80" s="40" t="s">
        <v>123</v>
      </c>
      <c r="G80" s="40" t="s">
        <v>124</v>
      </c>
    </row>
    <row r="81" spans="1:7" hidden="1" x14ac:dyDescent="0.35">
      <c r="A81" s="19" t="str">
        <f>'Summary Tables'!A10</f>
        <v>Admin</v>
      </c>
      <c r="B81" s="22">
        <f>SUM(C81:G81)</f>
        <v>0</v>
      </c>
      <c r="C81" s="21">
        <f t="shared" ref="C81:C93" si="2">SUMIF($A$14:$A$73, $A81, H$14:H$73)</f>
        <v>0</v>
      </c>
      <c r="D81" s="21">
        <f t="shared" ref="D81:D93" si="3">SUMIF($A$14:$A$73, $A81, I$14:I$73)</f>
        <v>0</v>
      </c>
      <c r="E81" s="21">
        <f t="shared" ref="E81:E93" si="4">SUMIF($A$14:$A$73, $A81, J$14:J$73)</f>
        <v>0</v>
      </c>
      <c r="F81" s="21">
        <f t="shared" ref="F81:F93" si="5">SUMIF($A$14:$A$73, $A81, K$14:K$73)</f>
        <v>0</v>
      </c>
      <c r="G81" s="21">
        <f t="shared" ref="G81:G93" si="6">SUMIF($A$14:$A$73, $A81, L$14:L$73)</f>
        <v>0</v>
      </c>
    </row>
    <row r="82" spans="1:7" hidden="1" x14ac:dyDescent="0.35">
      <c r="A82" s="19" t="str">
        <f>'Summary Tables'!A11</f>
        <v>[Fill in Initiative name]1</v>
      </c>
      <c r="B82" s="22">
        <f t="shared" ref="B82:B93" si="7">SUM(C82:G82)</f>
        <v>0</v>
      </c>
      <c r="C82" s="21">
        <f t="shared" si="2"/>
        <v>0</v>
      </c>
      <c r="D82" s="21">
        <f t="shared" si="3"/>
        <v>0</v>
      </c>
      <c r="E82" s="21">
        <f t="shared" si="4"/>
        <v>0</v>
      </c>
      <c r="F82" s="21">
        <f t="shared" si="5"/>
        <v>0</v>
      </c>
      <c r="G82" s="21">
        <f t="shared" si="6"/>
        <v>0</v>
      </c>
    </row>
    <row r="83" spans="1:7" hidden="1" x14ac:dyDescent="0.35">
      <c r="A83" s="19" t="str">
        <f>'Summary Tables'!A12</f>
        <v>[Fill in Initiative name]2</v>
      </c>
      <c r="B83" s="22">
        <f t="shared" si="7"/>
        <v>0</v>
      </c>
      <c r="C83" s="21">
        <f t="shared" si="2"/>
        <v>0</v>
      </c>
      <c r="D83" s="21">
        <f t="shared" si="3"/>
        <v>0</v>
      </c>
      <c r="E83" s="21">
        <f t="shared" si="4"/>
        <v>0</v>
      </c>
      <c r="F83" s="21">
        <f t="shared" si="5"/>
        <v>0</v>
      </c>
      <c r="G83" s="21">
        <f t="shared" si="6"/>
        <v>0</v>
      </c>
    </row>
    <row r="84" spans="1:7" hidden="1" x14ac:dyDescent="0.35">
      <c r="A84" s="19" t="str">
        <f>'Summary Tables'!A13</f>
        <v>[Fill in Initiative name]3</v>
      </c>
      <c r="B84" s="22">
        <f t="shared" si="7"/>
        <v>0</v>
      </c>
      <c r="C84" s="21">
        <f t="shared" si="2"/>
        <v>0</v>
      </c>
      <c r="D84" s="21">
        <f t="shared" si="3"/>
        <v>0</v>
      </c>
      <c r="E84" s="21">
        <f t="shared" si="4"/>
        <v>0</v>
      </c>
      <c r="F84" s="21">
        <f t="shared" si="5"/>
        <v>0</v>
      </c>
      <c r="G84" s="21">
        <f t="shared" si="6"/>
        <v>0</v>
      </c>
    </row>
    <row r="85" spans="1:7" hidden="1" x14ac:dyDescent="0.35">
      <c r="A85" s="19" t="str">
        <f>'Summary Tables'!A14</f>
        <v>[Fill in Initiative name]4</v>
      </c>
      <c r="B85" s="22">
        <f t="shared" si="7"/>
        <v>0</v>
      </c>
      <c r="C85" s="21">
        <f t="shared" si="2"/>
        <v>0</v>
      </c>
      <c r="D85" s="21">
        <f t="shared" si="3"/>
        <v>0</v>
      </c>
      <c r="E85" s="21">
        <f t="shared" si="4"/>
        <v>0</v>
      </c>
      <c r="F85" s="21">
        <f t="shared" si="5"/>
        <v>0</v>
      </c>
      <c r="G85" s="21">
        <f t="shared" si="6"/>
        <v>0</v>
      </c>
    </row>
    <row r="86" spans="1:7" hidden="1" x14ac:dyDescent="0.35">
      <c r="A86" s="19" t="str">
        <f>'Summary Tables'!A15</f>
        <v>[Fill in Initiative name]5</v>
      </c>
      <c r="B86" s="22">
        <f t="shared" si="7"/>
        <v>0</v>
      </c>
      <c r="C86" s="21">
        <f t="shared" si="2"/>
        <v>0</v>
      </c>
      <c r="D86" s="21">
        <f t="shared" si="3"/>
        <v>0</v>
      </c>
      <c r="E86" s="21">
        <f t="shared" si="4"/>
        <v>0</v>
      </c>
      <c r="F86" s="21">
        <f t="shared" si="5"/>
        <v>0</v>
      </c>
      <c r="G86" s="21">
        <f t="shared" si="6"/>
        <v>0</v>
      </c>
    </row>
    <row r="87" spans="1:7" hidden="1" x14ac:dyDescent="0.35">
      <c r="A87" s="19" t="str">
        <f>'Summary Tables'!A16</f>
        <v>[Fill in Initiative name]6</v>
      </c>
      <c r="B87" s="22">
        <f t="shared" si="7"/>
        <v>0</v>
      </c>
      <c r="C87" s="21">
        <f t="shared" si="2"/>
        <v>0</v>
      </c>
      <c r="D87" s="21">
        <f t="shared" si="3"/>
        <v>0</v>
      </c>
      <c r="E87" s="21">
        <f t="shared" si="4"/>
        <v>0</v>
      </c>
      <c r="F87" s="21">
        <f t="shared" si="5"/>
        <v>0</v>
      </c>
      <c r="G87" s="21">
        <f t="shared" si="6"/>
        <v>0</v>
      </c>
    </row>
    <row r="88" spans="1:7" hidden="1" x14ac:dyDescent="0.35">
      <c r="A88" s="19" t="str">
        <f>'Summary Tables'!A17</f>
        <v>[Fill in Initiative name]7</v>
      </c>
      <c r="B88" s="22">
        <f t="shared" si="7"/>
        <v>0</v>
      </c>
      <c r="C88" s="21">
        <f t="shared" si="2"/>
        <v>0</v>
      </c>
      <c r="D88" s="21">
        <f t="shared" si="3"/>
        <v>0</v>
      </c>
      <c r="E88" s="21">
        <f t="shared" si="4"/>
        <v>0</v>
      </c>
      <c r="F88" s="21">
        <f t="shared" si="5"/>
        <v>0</v>
      </c>
      <c r="G88" s="21">
        <f t="shared" si="6"/>
        <v>0</v>
      </c>
    </row>
    <row r="89" spans="1:7" hidden="1" x14ac:dyDescent="0.35">
      <c r="A89" s="19" t="str">
        <f>'Summary Tables'!A18</f>
        <v>[Fill in Initiative name]8</v>
      </c>
      <c r="B89" s="22">
        <f t="shared" si="7"/>
        <v>0</v>
      </c>
      <c r="C89" s="21">
        <f t="shared" si="2"/>
        <v>0</v>
      </c>
      <c r="D89" s="21">
        <f t="shared" si="3"/>
        <v>0</v>
      </c>
      <c r="E89" s="21">
        <f t="shared" si="4"/>
        <v>0</v>
      </c>
      <c r="F89" s="21">
        <f t="shared" si="5"/>
        <v>0</v>
      </c>
      <c r="G89" s="21">
        <f t="shared" si="6"/>
        <v>0</v>
      </c>
    </row>
    <row r="90" spans="1:7" hidden="1" x14ac:dyDescent="0.35">
      <c r="A90" s="19" t="str">
        <f>'Summary Tables'!A19</f>
        <v>[Fill in Initiative name]9</v>
      </c>
      <c r="B90" s="22">
        <f t="shared" si="7"/>
        <v>0</v>
      </c>
      <c r="C90" s="21">
        <f t="shared" si="2"/>
        <v>0</v>
      </c>
      <c r="D90" s="21">
        <f t="shared" si="3"/>
        <v>0</v>
      </c>
      <c r="E90" s="21">
        <f t="shared" si="4"/>
        <v>0</v>
      </c>
      <c r="F90" s="21">
        <f t="shared" si="5"/>
        <v>0</v>
      </c>
      <c r="G90" s="21">
        <f t="shared" si="6"/>
        <v>0</v>
      </c>
    </row>
    <row r="91" spans="1:7" hidden="1" x14ac:dyDescent="0.35">
      <c r="A91" s="19" t="str">
        <f>'Summary Tables'!A20</f>
        <v>[Fill in Initiative name]10</v>
      </c>
      <c r="B91" s="22">
        <f t="shared" si="7"/>
        <v>0</v>
      </c>
      <c r="C91" s="21">
        <f t="shared" si="2"/>
        <v>0</v>
      </c>
      <c r="D91" s="21">
        <f t="shared" si="3"/>
        <v>0</v>
      </c>
      <c r="E91" s="21">
        <f t="shared" si="4"/>
        <v>0</v>
      </c>
      <c r="F91" s="21">
        <f t="shared" si="5"/>
        <v>0</v>
      </c>
      <c r="G91" s="21">
        <f t="shared" si="6"/>
        <v>0</v>
      </c>
    </row>
    <row r="92" spans="1:7" hidden="1" x14ac:dyDescent="0.35">
      <c r="A92" s="19" t="str">
        <f>'Summary Tables'!A21</f>
        <v>[Fill in Initiative name]11</v>
      </c>
      <c r="B92" s="22">
        <f t="shared" si="7"/>
        <v>0</v>
      </c>
      <c r="C92" s="21">
        <f t="shared" si="2"/>
        <v>0</v>
      </c>
      <c r="D92" s="21">
        <f t="shared" si="3"/>
        <v>0</v>
      </c>
      <c r="E92" s="21">
        <f t="shared" si="4"/>
        <v>0</v>
      </c>
      <c r="F92" s="21">
        <f t="shared" si="5"/>
        <v>0</v>
      </c>
      <c r="G92" s="21">
        <f t="shared" si="6"/>
        <v>0</v>
      </c>
    </row>
    <row r="93" spans="1:7" hidden="1" x14ac:dyDescent="0.35">
      <c r="A93" s="19" t="str">
        <f>'Summary Tables'!A22</f>
        <v>[Fill in Initiative name]12</v>
      </c>
      <c r="B93" s="22">
        <f t="shared" si="7"/>
        <v>0</v>
      </c>
      <c r="C93" s="21">
        <f t="shared" si="2"/>
        <v>0</v>
      </c>
      <c r="D93" s="21">
        <f t="shared" si="3"/>
        <v>0</v>
      </c>
      <c r="E93" s="21">
        <f t="shared" si="4"/>
        <v>0</v>
      </c>
      <c r="F93" s="21">
        <f t="shared" si="5"/>
        <v>0</v>
      </c>
      <c r="G93" s="21">
        <f t="shared" si="6"/>
        <v>0</v>
      </c>
    </row>
    <row r="94" spans="1:7" hidden="1" x14ac:dyDescent="0.35">
      <c r="A94" s="19" t="str">
        <f>'Summary Tables'!A23</f>
        <v>[Fill in Initiative name]13</v>
      </c>
      <c r="B94" s="22">
        <f t="shared" ref="B94:B105" si="8">SUM(C94:G94)</f>
        <v>0</v>
      </c>
      <c r="C94" s="21">
        <f t="shared" ref="C94:C105" si="9">SUMIF($A$14:$A$73, $A94, H$14:H$73)</f>
        <v>0</v>
      </c>
      <c r="D94" s="21">
        <f t="shared" ref="D94:D105" si="10">SUMIF($A$14:$A$73, $A94, I$14:I$73)</f>
        <v>0</v>
      </c>
      <c r="E94" s="21">
        <f t="shared" ref="E94:E105" si="11">SUMIF($A$14:$A$73, $A94, J$14:J$73)</f>
        <v>0</v>
      </c>
      <c r="F94" s="21">
        <f t="shared" ref="F94:F105" si="12">SUMIF($A$14:$A$73, $A94, K$14:K$73)</f>
        <v>0</v>
      </c>
      <c r="G94" s="21">
        <f t="shared" ref="G94:G105" si="13">SUMIF($A$14:$A$73, $A94, L$14:L$73)</f>
        <v>0</v>
      </c>
    </row>
    <row r="95" spans="1:7" hidden="1" x14ac:dyDescent="0.35">
      <c r="A95" s="19" t="str">
        <f>'Summary Tables'!A24</f>
        <v>[Fill in Initiative name]14</v>
      </c>
      <c r="B95" s="22">
        <f t="shared" si="8"/>
        <v>0</v>
      </c>
      <c r="C95" s="21">
        <f t="shared" si="9"/>
        <v>0</v>
      </c>
      <c r="D95" s="21">
        <f t="shared" si="10"/>
        <v>0</v>
      </c>
      <c r="E95" s="21">
        <f t="shared" si="11"/>
        <v>0</v>
      </c>
      <c r="F95" s="21">
        <f t="shared" si="12"/>
        <v>0</v>
      </c>
      <c r="G95" s="21">
        <f t="shared" si="13"/>
        <v>0</v>
      </c>
    </row>
    <row r="96" spans="1:7" hidden="1" x14ac:dyDescent="0.35">
      <c r="A96" s="19" t="str">
        <f>'Summary Tables'!A25</f>
        <v>[Fill in Initiative name]15</v>
      </c>
      <c r="B96" s="22">
        <f t="shared" si="8"/>
        <v>0</v>
      </c>
      <c r="C96" s="21">
        <f t="shared" si="9"/>
        <v>0</v>
      </c>
      <c r="D96" s="21">
        <f t="shared" si="10"/>
        <v>0</v>
      </c>
      <c r="E96" s="21">
        <f t="shared" si="11"/>
        <v>0</v>
      </c>
      <c r="F96" s="21">
        <f t="shared" si="12"/>
        <v>0</v>
      </c>
      <c r="G96" s="21">
        <f t="shared" si="13"/>
        <v>0</v>
      </c>
    </row>
    <row r="97" spans="1:7" hidden="1" x14ac:dyDescent="0.35">
      <c r="A97" s="19" t="str">
        <f>'Summary Tables'!A26</f>
        <v>[Fill in Initiative name]16</v>
      </c>
      <c r="B97" s="22">
        <f t="shared" si="8"/>
        <v>0</v>
      </c>
      <c r="C97" s="21">
        <f t="shared" si="9"/>
        <v>0</v>
      </c>
      <c r="D97" s="21">
        <f t="shared" si="10"/>
        <v>0</v>
      </c>
      <c r="E97" s="21">
        <f t="shared" si="11"/>
        <v>0</v>
      </c>
      <c r="F97" s="21">
        <f t="shared" si="12"/>
        <v>0</v>
      </c>
      <c r="G97" s="21">
        <f t="shared" si="13"/>
        <v>0</v>
      </c>
    </row>
    <row r="98" spans="1:7" hidden="1" x14ac:dyDescent="0.35">
      <c r="A98" s="19" t="str">
        <f>'Summary Tables'!A27</f>
        <v>[Fill in Initiative name]17</v>
      </c>
      <c r="B98" s="22">
        <f t="shared" si="8"/>
        <v>0</v>
      </c>
      <c r="C98" s="21">
        <f t="shared" si="9"/>
        <v>0</v>
      </c>
      <c r="D98" s="21">
        <f t="shared" si="10"/>
        <v>0</v>
      </c>
      <c r="E98" s="21">
        <f t="shared" si="11"/>
        <v>0</v>
      </c>
      <c r="F98" s="21">
        <f t="shared" si="12"/>
        <v>0</v>
      </c>
      <c r="G98" s="21">
        <f t="shared" si="13"/>
        <v>0</v>
      </c>
    </row>
    <row r="99" spans="1:7" hidden="1" x14ac:dyDescent="0.35">
      <c r="A99" s="19" t="str">
        <f>'Summary Tables'!A28</f>
        <v>[Fill in Initiative name]18</v>
      </c>
      <c r="B99" s="22">
        <f t="shared" si="8"/>
        <v>0</v>
      </c>
      <c r="C99" s="21">
        <f t="shared" si="9"/>
        <v>0</v>
      </c>
      <c r="D99" s="21">
        <f t="shared" si="10"/>
        <v>0</v>
      </c>
      <c r="E99" s="21">
        <f t="shared" si="11"/>
        <v>0</v>
      </c>
      <c r="F99" s="21">
        <f t="shared" si="12"/>
        <v>0</v>
      </c>
      <c r="G99" s="21">
        <f t="shared" si="13"/>
        <v>0</v>
      </c>
    </row>
    <row r="100" spans="1:7" hidden="1" x14ac:dyDescent="0.35">
      <c r="A100" s="19" t="str">
        <f>'Summary Tables'!A29</f>
        <v>[Fill in Initiative name]19</v>
      </c>
      <c r="B100" s="22">
        <f t="shared" si="8"/>
        <v>0</v>
      </c>
      <c r="C100" s="21">
        <f t="shared" si="9"/>
        <v>0</v>
      </c>
      <c r="D100" s="21">
        <f t="shared" si="10"/>
        <v>0</v>
      </c>
      <c r="E100" s="21">
        <f t="shared" si="11"/>
        <v>0</v>
      </c>
      <c r="F100" s="21">
        <f t="shared" si="12"/>
        <v>0</v>
      </c>
      <c r="G100" s="21">
        <f t="shared" si="13"/>
        <v>0</v>
      </c>
    </row>
    <row r="101" spans="1:7" hidden="1" x14ac:dyDescent="0.35">
      <c r="A101" s="19" t="str">
        <f>'Summary Tables'!A30</f>
        <v>[Fill in Initiative name]20</v>
      </c>
      <c r="B101" s="22">
        <f t="shared" si="8"/>
        <v>0</v>
      </c>
      <c r="C101" s="21">
        <f t="shared" si="9"/>
        <v>0</v>
      </c>
      <c r="D101" s="21">
        <f t="shared" si="10"/>
        <v>0</v>
      </c>
      <c r="E101" s="21">
        <f t="shared" si="11"/>
        <v>0</v>
      </c>
      <c r="F101" s="21">
        <f t="shared" si="12"/>
        <v>0</v>
      </c>
      <c r="G101" s="21">
        <f t="shared" si="13"/>
        <v>0</v>
      </c>
    </row>
    <row r="102" spans="1:7" hidden="1" x14ac:dyDescent="0.35">
      <c r="A102" s="19" t="str">
        <f>'Summary Tables'!A31</f>
        <v>[Fill in Initiative name]21</v>
      </c>
      <c r="B102" s="22">
        <f t="shared" si="8"/>
        <v>0</v>
      </c>
      <c r="C102" s="21">
        <f t="shared" si="9"/>
        <v>0</v>
      </c>
      <c r="D102" s="21">
        <f t="shared" si="10"/>
        <v>0</v>
      </c>
      <c r="E102" s="21">
        <f t="shared" si="11"/>
        <v>0</v>
      </c>
      <c r="F102" s="21">
        <f t="shared" si="12"/>
        <v>0</v>
      </c>
      <c r="G102" s="21">
        <f t="shared" si="13"/>
        <v>0</v>
      </c>
    </row>
    <row r="103" spans="1:7" hidden="1" x14ac:dyDescent="0.35">
      <c r="A103" s="19" t="str">
        <f>'Summary Tables'!A32</f>
        <v>[Fill in Initiative name]22</v>
      </c>
      <c r="B103" s="22">
        <f t="shared" si="8"/>
        <v>0</v>
      </c>
      <c r="C103" s="21">
        <f t="shared" si="9"/>
        <v>0</v>
      </c>
      <c r="D103" s="21">
        <f t="shared" si="10"/>
        <v>0</v>
      </c>
      <c r="E103" s="21">
        <f t="shared" si="11"/>
        <v>0</v>
      </c>
      <c r="F103" s="21">
        <f t="shared" si="12"/>
        <v>0</v>
      </c>
      <c r="G103" s="21">
        <f t="shared" si="13"/>
        <v>0</v>
      </c>
    </row>
    <row r="104" spans="1:7" hidden="1" x14ac:dyDescent="0.35">
      <c r="A104" s="19" t="str">
        <f>'Summary Tables'!A33</f>
        <v>[Fill in Initiative name]23</v>
      </c>
      <c r="B104" s="22">
        <f t="shared" si="8"/>
        <v>0</v>
      </c>
      <c r="C104" s="21">
        <f t="shared" si="9"/>
        <v>0</v>
      </c>
      <c r="D104" s="21">
        <f t="shared" si="10"/>
        <v>0</v>
      </c>
      <c r="E104" s="21">
        <f t="shared" si="11"/>
        <v>0</v>
      </c>
      <c r="F104" s="21">
        <f t="shared" si="12"/>
        <v>0</v>
      </c>
      <c r="G104" s="21">
        <f t="shared" si="13"/>
        <v>0</v>
      </c>
    </row>
    <row r="105" spans="1:7" hidden="1" x14ac:dyDescent="0.35">
      <c r="A105" s="19" t="str">
        <f>'Summary Tables'!A34</f>
        <v>[Fill in Initiative name]24</v>
      </c>
      <c r="B105" s="22">
        <f t="shared" si="8"/>
        <v>0</v>
      </c>
      <c r="C105" s="21">
        <f t="shared" si="9"/>
        <v>0</v>
      </c>
      <c r="D105" s="21">
        <f t="shared" si="10"/>
        <v>0</v>
      </c>
      <c r="E105" s="21">
        <f t="shared" si="11"/>
        <v>0</v>
      </c>
      <c r="F105" s="21">
        <f t="shared" si="12"/>
        <v>0</v>
      </c>
      <c r="G105" s="21">
        <f t="shared" si="13"/>
        <v>0</v>
      </c>
    </row>
  </sheetData>
  <sheetProtection algorithmName="SHA-512" hashValue="mPmkzLvt0Jvbl+eZpQzf+Eom9QicW+G2pQo9Ebe41UPjLwWBf+NPl1ZZB2JvNe5s3dMbNRgBJyS9QRMuU1MIUg==" saltValue="rP04bw+fjBORsiLc4aHK5w==" spinCount="100000" sheet="1" objects="1" scenarios="1"/>
  <mergeCells count="3">
    <mergeCell ref="B79:G79"/>
    <mergeCell ref="A7:F7"/>
    <mergeCell ref="C1:D1"/>
  </mergeCells>
  <phoneticPr fontId="14" type="noConversion"/>
  <dataValidations count="2">
    <dataValidation type="list" allowBlank="1" showInputMessage="1" showErrorMessage="1" sqref="F11" xr:uid="{1B3B5E09-5557-48D5-ACE0-50A97212D1B4}">
      <formula1>#REF!</formula1>
    </dataValidation>
    <dataValidation type="list" allowBlank="1" showInputMessage="1" showErrorMessage="1" sqref="F14:F73" xr:uid="{EBA30C8F-C736-4F2E-AA88-FFE6E69785A7}">
      <formula1>$G$75:$G$76</formula1>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14DFA1B6-C0DA-4123-A82D-EFD1BDCEF45D}">
          <x14:formula1>
            <xm:f>'Summary Tables'!$A$10:$A$22</xm:f>
          </x14:formula1>
          <xm:sqref>A81:A105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B4D95-7FBD-4580-95F7-A574D719A3BE}">
  <dimension ref="A1:U171"/>
  <sheetViews>
    <sheetView showGridLines="0" workbookViewId="0">
      <selection activeCell="B68" sqref="B68"/>
    </sheetView>
  </sheetViews>
  <sheetFormatPr defaultRowHeight="14.5" x14ac:dyDescent="0.35"/>
  <cols>
    <col min="1" max="1" width="27" customWidth="1"/>
    <col min="2" max="2" width="18.1796875" customWidth="1"/>
    <col min="3" max="3" width="18.453125" customWidth="1"/>
    <col min="4" max="4" width="18.1796875" bestFit="1" customWidth="1"/>
    <col min="5" max="5" width="18.453125" customWidth="1"/>
    <col min="6" max="6" width="18.26953125" customWidth="1"/>
    <col min="7" max="7" width="17.54296875" customWidth="1"/>
    <col min="8" max="8" width="16.7265625" customWidth="1"/>
    <col min="9" max="21" width="16.453125" customWidth="1"/>
    <col min="22" max="28" width="17.1796875" customWidth="1"/>
  </cols>
  <sheetData>
    <row r="1" spans="1:15" ht="26" x14ac:dyDescent="0.7">
      <c r="A1" s="120" t="s">
        <v>32</v>
      </c>
      <c r="B1" s="118" t="s">
        <v>61</v>
      </c>
      <c r="C1" s="162">
        <f>'Subrecipient Info'!B5</f>
        <v>0</v>
      </c>
      <c r="D1" s="162"/>
    </row>
    <row r="3" spans="1:15" ht="29" x14ac:dyDescent="0.35">
      <c r="B3" s="40" t="s">
        <v>64</v>
      </c>
      <c r="C3" s="40" t="s">
        <v>65</v>
      </c>
    </row>
    <row r="4" spans="1:15" x14ac:dyDescent="0.35">
      <c r="A4" s="2" t="s">
        <v>136</v>
      </c>
      <c r="B4" s="43">
        <f>F140</f>
        <v>0</v>
      </c>
      <c r="C4" s="43">
        <f>G140</f>
        <v>0</v>
      </c>
      <c r="I4" s="9"/>
    </row>
    <row r="6" spans="1:15" ht="18.5" x14ac:dyDescent="0.45">
      <c r="A6" s="15"/>
    </row>
    <row r="7" spans="1:15" ht="43" customHeight="1" x14ac:dyDescent="0.35">
      <c r="A7" s="169" t="s">
        <v>137</v>
      </c>
      <c r="B7" s="169"/>
      <c r="C7" s="169"/>
      <c r="D7" s="169"/>
      <c r="E7" s="169"/>
      <c r="F7" s="169"/>
    </row>
    <row r="8" spans="1:15" ht="6" customHeight="1" x14ac:dyDescent="0.35">
      <c r="A8" s="69"/>
      <c r="B8" s="69"/>
      <c r="C8" s="69"/>
      <c r="D8" s="69"/>
      <c r="E8" s="69"/>
      <c r="F8" s="69"/>
    </row>
    <row r="9" spans="1:15" ht="27" customHeight="1" x14ac:dyDescent="0.45">
      <c r="A9" s="8" t="s">
        <v>138</v>
      </c>
      <c r="B9" s="69"/>
      <c r="C9" s="69"/>
      <c r="D9" s="69"/>
      <c r="E9" s="69"/>
      <c r="F9" s="69"/>
    </row>
    <row r="10" spans="1:15" ht="43.5" customHeight="1" x14ac:dyDescent="0.35">
      <c r="A10" s="71" t="s">
        <v>139</v>
      </c>
      <c r="B10" s="85" t="s">
        <v>68</v>
      </c>
      <c r="C10" s="85" t="s">
        <v>140</v>
      </c>
      <c r="D10" s="87" t="s">
        <v>141</v>
      </c>
      <c r="E10" s="67" t="s">
        <v>210</v>
      </c>
      <c r="F10" s="23" t="s">
        <v>142</v>
      </c>
      <c r="G10" s="68" t="s">
        <v>143</v>
      </c>
      <c r="H10" s="68" t="s">
        <v>144</v>
      </c>
      <c r="I10" s="71" t="s">
        <v>145</v>
      </c>
      <c r="J10" s="23" t="s">
        <v>146</v>
      </c>
      <c r="K10" s="182" t="s">
        <v>147</v>
      </c>
      <c r="L10" s="183"/>
      <c r="M10" s="183"/>
      <c r="N10" s="183"/>
      <c r="O10" s="184"/>
    </row>
    <row r="11" spans="1:15" ht="29" x14ac:dyDescent="0.35">
      <c r="A11" s="86" t="str">
        <f>Personnel!A11</f>
        <v>Example Position (John Doe)</v>
      </c>
      <c r="B11" s="89" t="str">
        <f>Personnel!B11</f>
        <v>Sample Initiative</v>
      </c>
      <c r="C11" s="89" t="s">
        <v>148</v>
      </c>
      <c r="D11" s="88" t="s">
        <v>149</v>
      </c>
      <c r="E11" s="112">
        <v>50</v>
      </c>
      <c r="F11" s="70">
        <v>0</v>
      </c>
      <c r="G11" s="70">
        <v>0</v>
      </c>
      <c r="H11" s="70">
        <v>0</v>
      </c>
      <c r="I11" s="70">
        <v>0</v>
      </c>
      <c r="J11" s="70">
        <v>0</v>
      </c>
      <c r="K11" s="173" t="s">
        <v>150</v>
      </c>
      <c r="L11" s="174"/>
      <c r="M11" s="174"/>
      <c r="N11" s="174"/>
      <c r="O11" s="175"/>
    </row>
    <row r="13" spans="1:15" s="25" customFormat="1" ht="29.15" customHeight="1" x14ac:dyDescent="0.35">
      <c r="A13" s="67" t="s">
        <v>139</v>
      </c>
      <c r="B13" s="23" t="s">
        <v>68</v>
      </c>
      <c r="C13" s="23" t="s">
        <v>140</v>
      </c>
      <c r="D13" s="23" t="s">
        <v>141</v>
      </c>
      <c r="E13" s="67" t="s">
        <v>210</v>
      </c>
      <c r="F13" s="23" t="s">
        <v>142</v>
      </c>
      <c r="G13" s="68" t="s">
        <v>143</v>
      </c>
      <c r="H13" s="68" t="s">
        <v>144</v>
      </c>
      <c r="I13" s="68" t="s">
        <v>151</v>
      </c>
      <c r="J13" s="23" t="s">
        <v>146</v>
      </c>
      <c r="K13" s="185" t="s">
        <v>147</v>
      </c>
      <c r="L13" s="186"/>
      <c r="M13" s="186"/>
      <c r="N13" s="186"/>
      <c r="O13" s="187"/>
    </row>
    <row r="14" spans="1:15" x14ac:dyDescent="0.35">
      <c r="A14" s="19">
        <f>Personnel!A14</f>
        <v>0</v>
      </c>
      <c r="B14" s="19">
        <f>Personnel!$B14</f>
        <v>0</v>
      </c>
      <c r="C14" s="128"/>
      <c r="D14" s="128"/>
      <c r="E14" s="135"/>
      <c r="F14" s="136"/>
      <c r="G14" s="136"/>
      <c r="H14" s="136"/>
      <c r="I14" s="136"/>
      <c r="J14" s="137"/>
      <c r="K14" s="179"/>
      <c r="L14" s="180"/>
      <c r="M14" s="180"/>
      <c r="N14" s="180"/>
      <c r="O14" s="181"/>
    </row>
    <row r="15" spans="1:15" x14ac:dyDescent="0.35">
      <c r="A15" s="19">
        <f>Personnel!A15</f>
        <v>0</v>
      </c>
      <c r="B15" s="19">
        <f>Personnel!$B15</f>
        <v>0</v>
      </c>
      <c r="C15" s="128"/>
      <c r="D15" s="128"/>
      <c r="E15" s="135"/>
      <c r="F15" s="136"/>
      <c r="G15" s="136"/>
      <c r="H15" s="136"/>
      <c r="I15" s="136"/>
      <c r="J15" s="137"/>
      <c r="K15" s="179"/>
      <c r="L15" s="180"/>
      <c r="M15" s="180"/>
      <c r="N15" s="180"/>
      <c r="O15" s="181"/>
    </row>
    <row r="16" spans="1:15" x14ac:dyDescent="0.35">
      <c r="A16" s="19">
        <f>Personnel!A16</f>
        <v>0</v>
      </c>
      <c r="B16" s="19">
        <f>Personnel!$B16</f>
        <v>0</v>
      </c>
      <c r="C16" s="128"/>
      <c r="D16" s="128"/>
      <c r="E16" s="135"/>
      <c r="F16" s="136"/>
      <c r="G16" s="136"/>
      <c r="H16" s="136"/>
      <c r="I16" s="136"/>
      <c r="J16" s="137"/>
      <c r="K16" s="179"/>
      <c r="L16" s="180"/>
      <c r="M16" s="180"/>
      <c r="N16" s="180"/>
      <c r="O16" s="181"/>
    </row>
    <row r="17" spans="1:15" x14ac:dyDescent="0.35">
      <c r="A17" s="19">
        <f>Personnel!A17</f>
        <v>0</v>
      </c>
      <c r="B17" s="19">
        <f>Personnel!$B17</f>
        <v>0</v>
      </c>
      <c r="C17" s="128"/>
      <c r="D17" s="128"/>
      <c r="E17" s="135"/>
      <c r="F17" s="136"/>
      <c r="G17" s="136"/>
      <c r="H17" s="136"/>
      <c r="I17" s="136"/>
      <c r="J17" s="137"/>
      <c r="K17" s="179"/>
      <c r="L17" s="180"/>
      <c r="M17" s="180"/>
      <c r="N17" s="180"/>
      <c r="O17" s="181"/>
    </row>
    <row r="18" spans="1:15" x14ac:dyDescent="0.35">
      <c r="A18" s="19">
        <f>Personnel!A18</f>
        <v>0</v>
      </c>
      <c r="B18" s="19">
        <f>Personnel!$B18</f>
        <v>0</v>
      </c>
      <c r="C18" s="128"/>
      <c r="D18" s="128"/>
      <c r="E18" s="135"/>
      <c r="F18" s="136"/>
      <c r="G18" s="136"/>
      <c r="H18" s="136"/>
      <c r="I18" s="136"/>
      <c r="J18" s="137"/>
      <c r="K18" s="179"/>
      <c r="L18" s="180"/>
      <c r="M18" s="180"/>
      <c r="N18" s="180"/>
      <c r="O18" s="181"/>
    </row>
    <row r="19" spans="1:15" x14ac:dyDescent="0.35">
      <c r="A19" s="19">
        <f>Personnel!A19</f>
        <v>0</v>
      </c>
      <c r="B19" s="19">
        <f>Personnel!$B19</f>
        <v>0</v>
      </c>
      <c r="C19" s="128"/>
      <c r="D19" s="128"/>
      <c r="E19" s="135"/>
      <c r="F19" s="136"/>
      <c r="G19" s="136"/>
      <c r="H19" s="136"/>
      <c r="I19" s="136"/>
      <c r="J19" s="137"/>
      <c r="K19" s="179"/>
      <c r="L19" s="180"/>
      <c r="M19" s="180"/>
      <c r="N19" s="180"/>
      <c r="O19" s="181"/>
    </row>
    <row r="20" spans="1:15" x14ac:dyDescent="0.35">
      <c r="A20" s="19">
        <f>Personnel!A20</f>
        <v>0</v>
      </c>
      <c r="B20" s="19">
        <f>Personnel!$B20</f>
        <v>0</v>
      </c>
      <c r="C20" s="128"/>
      <c r="D20" s="128"/>
      <c r="E20" s="135"/>
      <c r="F20" s="136"/>
      <c r="G20" s="136"/>
      <c r="H20" s="136"/>
      <c r="I20" s="136"/>
      <c r="J20" s="137"/>
      <c r="K20" s="179"/>
      <c r="L20" s="180"/>
      <c r="M20" s="180"/>
      <c r="N20" s="180"/>
      <c r="O20" s="181"/>
    </row>
    <row r="21" spans="1:15" x14ac:dyDescent="0.35">
      <c r="A21" s="19">
        <f>Personnel!A21</f>
        <v>0</v>
      </c>
      <c r="B21" s="19">
        <f>Personnel!$B21</f>
        <v>0</v>
      </c>
      <c r="C21" s="128"/>
      <c r="D21" s="128"/>
      <c r="E21" s="135"/>
      <c r="F21" s="136"/>
      <c r="G21" s="136"/>
      <c r="H21" s="136"/>
      <c r="I21" s="136"/>
      <c r="J21" s="137"/>
      <c r="K21" s="179"/>
      <c r="L21" s="180"/>
      <c r="M21" s="180"/>
      <c r="N21" s="180"/>
      <c r="O21" s="181"/>
    </row>
    <row r="22" spans="1:15" x14ac:dyDescent="0.35">
      <c r="A22" s="19">
        <f>Personnel!A22</f>
        <v>0</v>
      </c>
      <c r="B22" s="19">
        <f>Personnel!$B22</f>
        <v>0</v>
      </c>
      <c r="C22" s="128"/>
      <c r="D22" s="128"/>
      <c r="E22" s="135"/>
      <c r="F22" s="136"/>
      <c r="G22" s="136"/>
      <c r="H22" s="136"/>
      <c r="I22" s="136"/>
      <c r="J22" s="137"/>
      <c r="K22" s="179"/>
      <c r="L22" s="180"/>
      <c r="M22" s="180"/>
      <c r="N22" s="180"/>
      <c r="O22" s="181"/>
    </row>
    <row r="23" spans="1:15" x14ac:dyDescent="0.35">
      <c r="A23" s="19">
        <f>Personnel!A23</f>
        <v>0</v>
      </c>
      <c r="B23" s="19">
        <f>Personnel!$B23</f>
        <v>0</v>
      </c>
      <c r="C23" s="128"/>
      <c r="D23" s="128"/>
      <c r="E23" s="135"/>
      <c r="F23" s="136"/>
      <c r="G23" s="136"/>
      <c r="H23" s="136"/>
      <c r="I23" s="136"/>
      <c r="J23" s="137"/>
      <c r="K23" s="179"/>
      <c r="L23" s="180"/>
      <c r="M23" s="180"/>
      <c r="N23" s="180"/>
      <c r="O23" s="181"/>
    </row>
    <row r="24" spans="1:15" x14ac:dyDescent="0.35">
      <c r="A24" s="19">
        <f>Personnel!A24</f>
        <v>0</v>
      </c>
      <c r="B24" s="19">
        <f>Personnel!$B24</f>
        <v>0</v>
      </c>
      <c r="C24" s="128"/>
      <c r="D24" s="128"/>
      <c r="E24" s="135"/>
      <c r="F24" s="136"/>
      <c r="G24" s="136"/>
      <c r="H24" s="136"/>
      <c r="I24" s="136"/>
      <c r="J24" s="137"/>
      <c r="K24" s="179"/>
      <c r="L24" s="180"/>
      <c r="M24" s="180"/>
      <c r="N24" s="180"/>
      <c r="O24" s="181"/>
    </row>
    <row r="25" spans="1:15" x14ac:dyDescent="0.35">
      <c r="A25" s="19">
        <f>Personnel!A25</f>
        <v>0</v>
      </c>
      <c r="B25" s="19">
        <f>Personnel!$B25</f>
        <v>0</v>
      </c>
      <c r="C25" s="128"/>
      <c r="D25" s="128"/>
      <c r="E25" s="135"/>
      <c r="F25" s="136"/>
      <c r="G25" s="136"/>
      <c r="H25" s="136"/>
      <c r="I25" s="136"/>
      <c r="J25" s="137"/>
      <c r="K25" s="179"/>
      <c r="L25" s="180"/>
      <c r="M25" s="180"/>
      <c r="N25" s="180"/>
      <c r="O25" s="181"/>
    </row>
    <row r="26" spans="1:15" x14ac:dyDescent="0.35">
      <c r="A26" s="19">
        <f>Personnel!A26</f>
        <v>0</v>
      </c>
      <c r="B26" s="19">
        <f>Personnel!$B26</f>
        <v>0</v>
      </c>
      <c r="C26" s="128"/>
      <c r="D26" s="128"/>
      <c r="E26" s="135"/>
      <c r="F26" s="136"/>
      <c r="G26" s="136"/>
      <c r="H26" s="136"/>
      <c r="I26" s="136"/>
      <c r="J26" s="137"/>
      <c r="K26" s="179"/>
      <c r="L26" s="180"/>
      <c r="M26" s="180"/>
      <c r="N26" s="180"/>
      <c r="O26" s="181"/>
    </row>
    <row r="27" spans="1:15" x14ac:dyDescent="0.35">
      <c r="A27" s="19">
        <f>Personnel!A27</f>
        <v>0</v>
      </c>
      <c r="B27" s="19">
        <f>Personnel!$B27</f>
        <v>0</v>
      </c>
      <c r="C27" s="128"/>
      <c r="D27" s="128"/>
      <c r="E27" s="135"/>
      <c r="F27" s="136"/>
      <c r="G27" s="136"/>
      <c r="H27" s="136"/>
      <c r="I27" s="136"/>
      <c r="J27" s="137"/>
      <c r="K27" s="179"/>
      <c r="L27" s="180"/>
      <c r="M27" s="180"/>
      <c r="N27" s="180"/>
      <c r="O27" s="181"/>
    </row>
    <row r="28" spans="1:15" x14ac:dyDescent="0.35">
      <c r="A28" s="19">
        <f>Personnel!A28</f>
        <v>0</v>
      </c>
      <c r="B28" s="19">
        <f>Personnel!$B28</f>
        <v>0</v>
      </c>
      <c r="C28" s="128"/>
      <c r="D28" s="128"/>
      <c r="E28" s="135"/>
      <c r="F28" s="136"/>
      <c r="G28" s="136"/>
      <c r="H28" s="136"/>
      <c r="I28" s="136"/>
      <c r="J28" s="137"/>
      <c r="K28" s="179"/>
      <c r="L28" s="180"/>
      <c r="M28" s="180"/>
      <c r="N28" s="180"/>
      <c r="O28" s="181"/>
    </row>
    <row r="29" spans="1:15" x14ac:dyDescent="0.35">
      <c r="A29" s="19">
        <f>Personnel!A29</f>
        <v>0</v>
      </c>
      <c r="B29" s="19">
        <f>Personnel!$B29</f>
        <v>0</v>
      </c>
      <c r="C29" s="128"/>
      <c r="D29" s="128"/>
      <c r="E29" s="135"/>
      <c r="F29" s="136"/>
      <c r="G29" s="136"/>
      <c r="H29" s="136"/>
      <c r="I29" s="136"/>
      <c r="J29" s="137"/>
      <c r="K29" s="179"/>
      <c r="L29" s="180"/>
      <c r="M29" s="180"/>
      <c r="N29" s="180"/>
      <c r="O29" s="181"/>
    </row>
    <row r="30" spans="1:15" x14ac:dyDescent="0.35">
      <c r="A30" s="19">
        <f>Personnel!A30</f>
        <v>0</v>
      </c>
      <c r="B30" s="19">
        <f>Personnel!$B30</f>
        <v>0</v>
      </c>
      <c r="C30" s="128"/>
      <c r="D30" s="128"/>
      <c r="E30" s="135"/>
      <c r="F30" s="136"/>
      <c r="G30" s="136"/>
      <c r="H30" s="136"/>
      <c r="I30" s="136"/>
      <c r="J30" s="137"/>
      <c r="K30" s="179"/>
      <c r="L30" s="180"/>
      <c r="M30" s="180"/>
      <c r="N30" s="180"/>
      <c r="O30" s="181"/>
    </row>
    <row r="31" spans="1:15" x14ac:dyDescent="0.35">
      <c r="A31" s="19">
        <f>Personnel!A31</f>
        <v>0</v>
      </c>
      <c r="B31" s="19">
        <f>Personnel!$B31</f>
        <v>0</v>
      </c>
      <c r="C31" s="128"/>
      <c r="D31" s="128"/>
      <c r="E31" s="135"/>
      <c r="F31" s="136"/>
      <c r="G31" s="136"/>
      <c r="H31" s="136"/>
      <c r="I31" s="136"/>
      <c r="J31" s="137"/>
      <c r="K31" s="179"/>
      <c r="L31" s="180"/>
      <c r="M31" s="180"/>
      <c r="N31" s="180"/>
      <c r="O31" s="181"/>
    </row>
    <row r="32" spans="1:15" x14ac:dyDescent="0.35">
      <c r="A32" s="19">
        <f>Personnel!A32</f>
        <v>0</v>
      </c>
      <c r="B32" s="19">
        <f>Personnel!$B32</f>
        <v>0</v>
      </c>
      <c r="C32" s="128"/>
      <c r="D32" s="128"/>
      <c r="E32" s="135"/>
      <c r="F32" s="136"/>
      <c r="G32" s="136"/>
      <c r="H32" s="136"/>
      <c r="I32" s="136"/>
      <c r="J32" s="137"/>
      <c r="K32" s="179"/>
      <c r="L32" s="180"/>
      <c r="M32" s="180"/>
      <c r="N32" s="180"/>
      <c r="O32" s="181"/>
    </row>
    <row r="33" spans="1:15" x14ac:dyDescent="0.35">
      <c r="A33" s="19">
        <f>Personnel!A33</f>
        <v>0</v>
      </c>
      <c r="B33" s="19">
        <f>Personnel!$B33</f>
        <v>0</v>
      </c>
      <c r="C33" s="128"/>
      <c r="D33" s="128"/>
      <c r="E33" s="135"/>
      <c r="F33" s="136"/>
      <c r="G33" s="136"/>
      <c r="H33" s="136"/>
      <c r="I33" s="136"/>
      <c r="J33" s="137"/>
      <c r="K33" s="179"/>
      <c r="L33" s="180"/>
      <c r="M33" s="180"/>
      <c r="N33" s="180"/>
      <c r="O33" s="181"/>
    </row>
    <row r="34" spans="1:15" x14ac:dyDescent="0.35">
      <c r="A34" s="19">
        <f>Personnel!A34</f>
        <v>0</v>
      </c>
      <c r="B34" s="19">
        <f>Personnel!$B34</f>
        <v>0</v>
      </c>
      <c r="C34" s="128"/>
      <c r="D34" s="128"/>
      <c r="E34" s="135"/>
      <c r="F34" s="136"/>
      <c r="G34" s="136"/>
      <c r="H34" s="136"/>
      <c r="I34" s="136"/>
      <c r="J34" s="137"/>
      <c r="K34" s="179"/>
      <c r="L34" s="180"/>
      <c r="M34" s="180"/>
      <c r="N34" s="180"/>
      <c r="O34" s="181"/>
    </row>
    <row r="35" spans="1:15" x14ac:dyDescent="0.35">
      <c r="A35" s="19">
        <f>Personnel!A35</f>
        <v>0</v>
      </c>
      <c r="B35" s="19">
        <f>Personnel!$B35</f>
        <v>0</v>
      </c>
      <c r="C35" s="128"/>
      <c r="D35" s="128"/>
      <c r="E35" s="135"/>
      <c r="F35" s="136"/>
      <c r="G35" s="136"/>
      <c r="H35" s="136"/>
      <c r="I35" s="136"/>
      <c r="J35" s="137"/>
      <c r="K35" s="179"/>
      <c r="L35" s="180"/>
      <c r="M35" s="180"/>
      <c r="N35" s="180"/>
      <c r="O35" s="181"/>
    </row>
    <row r="36" spans="1:15" x14ac:dyDescent="0.35">
      <c r="A36" s="19">
        <f>Personnel!A36</f>
        <v>0</v>
      </c>
      <c r="B36" s="19">
        <f>Personnel!$B36</f>
        <v>0</v>
      </c>
      <c r="C36" s="128"/>
      <c r="D36" s="128"/>
      <c r="E36" s="135"/>
      <c r="F36" s="136"/>
      <c r="G36" s="136"/>
      <c r="H36" s="136"/>
      <c r="I36" s="136"/>
      <c r="J36" s="137"/>
      <c r="K36" s="179"/>
      <c r="L36" s="180"/>
      <c r="M36" s="180"/>
      <c r="N36" s="180"/>
      <c r="O36" s="181"/>
    </row>
    <row r="37" spans="1:15" x14ac:dyDescent="0.35">
      <c r="A37" s="19">
        <f>Personnel!A37</f>
        <v>0</v>
      </c>
      <c r="B37" s="19">
        <f>Personnel!$B37</f>
        <v>0</v>
      </c>
      <c r="C37" s="128"/>
      <c r="D37" s="128"/>
      <c r="E37" s="135"/>
      <c r="F37" s="136"/>
      <c r="G37" s="136"/>
      <c r="H37" s="136"/>
      <c r="I37" s="136"/>
      <c r="J37" s="137"/>
      <c r="K37" s="179"/>
      <c r="L37" s="180"/>
      <c r="M37" s="180"/>
      <c r="N37" s="180"/>
      <c r="O37" s="181"/>
    </row>
    <row r="38" spans="1:15" x14ac:dyDescent="0.35">
      <c r="A38" s="19">
        <f>Personnel!A38</f>
        <v>0</v>
      </c>
      <c r="B38" s="19">
        <f>Personnel!$B38</f>
        <v>0</v>
      </c>
      <c r="C38" s="128"/>
      <c r="D38" s="128"/>
      <c r="E38" s="135"/>
      <c r="F38" s="136"/>
      <c r="G38" s="136"/>
      <c r="H38" s="136"/>
      <c r="I38" s="136"/>
      <c r="J38" s="137"/>
      <c r="K38" s="179"/>
      <c r="L38" s="180"/>
      <c r="M38" s="180"/>
      <c r="N38" s="180"/>
      <c r="O38" s="181"/>
    </row>
    <row r="39" spans="1:15" x14ac:dyDescent="0.35">
      <c r="A39" s="19">
        <f>Personnel!A39</f>
        <v>0</v>
      </c>
      <c r="B39" s="19">
        <f>Personnel!$B39</f>
        <v>0</v>
      </c>
      <c r="C39" s="128"/>
      <c r="D39" s="128"/>
      <c r="E39" s="135"/>
      <c r="F39" s="136"/>
      <c r="G39" s="136"/>
      <c r="H39" s="136"/>
      <c r="I39" s="136"/>
      <c r="J39" s="137"/>
      <c r="K39" s="179"/>
      <c r="L39" s="180"/>
      <c r="M39" s="180"/>
      <c r="N39" s="180"/>
      <c r="O39" s="181"/>
    </row>
    <row r="40" spans="1:15" x14ac:dyDescent="0.35">
      <c r="A40" s="19">
        <f>Personnel!A40</f>
        <v>0</v>
      </c>
      <c r="B40" s="19">
        <f>Personnel!$B40</f>
        <v>0</v>
      </c>
      <c r="C40" s="128"/>
      <c r="D40" s="128"/>
      <c r="E40" s="135"/>
      <c r="F40" s="136"/>
      <c r="G40" s="136"/>
      <c r="H40" s="136"/>
      <c r="I40" s="136"/>
      <c r="J40" s="137"/>
      <c r="K40" s="179"/>
      <c r="L40" s="180"/>
      <c r="M40" s="180"/>
      <c r="N40" s="180"/>
      <c r="O40" s="181"/>
    </row>
    <row r="41" spans="1:15" x14ac:dyDescent="0.35">
      <c r="A41" s="19">
        <f>Personnel!A41</f>
        <v>0</v>
      </c>
      <c r="B41" s="19">
        <f>Personnel!$B41</f>
        <v>0</v>
      </c>
      <c r="C41" s="128"/>
      <c r="D41" s="128"/>
      <c r="E41" s="135"/>
      <c r="F41" s="136"/>
      <c r="G41" s="136"/>
      <c r="H41" s="136"/>
      <c r="I41" s="136"/>
      <c r="J41" s="137"/>
      <c r="K41" s="179"/>
      <c r="L41" s="180"/>
      <c r="M41" s="180"/>
      <c r="N41" s="180"/>
      <c r="O41" s="181"/>
    </row>
    <row r="42" spans="1:15" x14ac:dyDescent="0.35">
      <c r="A42" s="19">
        <f>Personnel!A42</f>
        <v>0</v>
      </c>
      <c r="B42" s="19">
        <f>Personnel!$B42</f>
        <v>0</v>
      </c>
      <c r="C42" s="128"/>
      <c r="D42" s="128"/>
      <c r="E42" s="135"/>
      <c r="F42" s="136"/>
      <c r="G42" s="136"/>
      <c r="H42" s="136"/>
      <c r="I42" s="136"/>
      <c r="J42" s="137"/>
      <c r="K42" s="179"/>
      <c r="L42" s="180"/>
      <c r="M42" s="180"/>
      <c r="N42" s="180"/>
      <c r="O42" s="181"/>
    </row>
    <row r="43" spans="1:15" x14ac:dyDescent="0.35">
      <c r="A43" s="19">
        <f>Personnel!A43</f>
        <v>0</v>
      </c>
      <c r="B43" s="19">
        <f>Personnel!$B43</f>
        <v>0</v>
      </c>
      <c r="C43" s="128"/>
      <c r="D43" s="128"/>
      <c r="E43" s="135"/>
      <c r="F43" s="136"/>
      <c r="G43" s="136"/>
      <c r="H43" s="136"/>
      <c r="I43" s="136"/>
      <c r="J43" s="137"/>
      <c r="K43" s="179"/>
      <c r="L43" s="180"/>
      <c r="M43" s="180"/>
      <c r="N43" s="180"/>
      <c r="O43" s="181"/>
    </row>
    <row r="44" spans="1:15" x14ac:dyDescent="0.35">
      <c r="A44" s="19">
        <f>Personnel!A44</f>
        <v>0</v>
      </c>
      <c r="B44" s="19">
        <f>Personnel!$B44</f>
        <v>0</v>
      </c>
      <c r="C44" s="128"/>
      <c r="D44" s="128"/>
      <c r="E44" s="135"/>
      <c r="F44" s="136"/>
      <c r="G44" s="136"/>
      <c r="H44" s="136"/>
      <c r="I44" s="136"/>
      <c r="J44" s="137"/>
      <c r="K44" s="179"/>
      <c r="L44" s="180"/>
      <c r="M44" s="180"/>
      <c r="N44" s="180"/>
      <c r="O44" s="181"/>
    </row>
    <row r="45" spans="1:15" x14ac:dyDescent="0.35">
      <c r="A45" s="19">
        <f>Personnel!A45</f>
        <v>0</v>
      </c>
      <c r="B45" s="19">
        <f>Personnel!$B45</f>
        <v>0</v>
      </c>
      <c r="C45" s="128"/>
      <c r="D45" s="128"/>
      <c r="E45" s="135"/>
      <c r="F45" s="136"/>
      <c r="G45" s="136"/>
      <c r="H45" s="136"/>
      <c r="I45" s="136"/>
      <c r="J45" s="136"/>
      <c r="K45" s="179"/>
      <c r="L45" s="180"/>
      <c r="M45" s="180"/>
      <c r="N45" s="180"/>
      <c r="O45" s="181"/>
    </row>
    <row r="46" spans="1:15" x14ac:dyDescent="0.35">
      <c r="A46" s="19">
        <f>Personnel!A46</f>
        <v>0</v>
      </c>
      <c r="B46" s="19">
        <f>Personnel!$B46</f>
        <v>0</v>
      </c>
      <c r="C46" s="128"/>
      <c r="D46" s="128"/>
      <c r="E46" s="135"/>
      <c r="F46" s="136"/>
      <c r="G46" s="136"/>
      <c r="H46" s="136"/>
      <c r="I46" s="136"/>
      <c r="J46" s="136"/>
      <c r="K46" s="179"/>
      <c r="L46" s="180"/>
      <c r="M46" s="180"/>
      <c r="N46" s="180"/>
      <c r="O46" s="181"/>
    </row>
    <row r="47" spans="1:15" x14ac:dyDescent="0.35">
      <c r="A47" s="19">
        <f>Personnel!A47</f>
        <v>0</v>
      </c>
      <c r="B47" s="19">
        <f>Personnel!$B47</f>
        <v>0</v>
      </c>
      <c r="C47" s="128"/>
      <c r="D47" s="128"/>
      <c r="E47" s="135"/>
      <c r="F47" s="136"/>
      <c r="G47" s="136"/>
      <c r="H47" s="136"/>
      <c r="I47" s="136"/>
      <c r="J47" s="136"/>
      <c r="K47" s="179"/>
      <c r="L47" s="180"/>
      <c r="M47" s="180"/>
      <c r="N47" s="180"/>
      <c r="O47" s="181"/>
    </row>
    <row r="48" spans="1:15" x14ac:dyDescent="0.35">
      <c r="A48" s="19">
        <f>Personnel!A48</f>
        <v>0</v>
      </c>
      <c r="B48" s="19">
        <f>Personnel!$B48</f>
        <v>0</v>
      </c>
      <c r="C48" s="128"/>
      <c r="D48" s="128"/>
      <c r="E48" s="135"/>
      <c r="F48" s="136"/>
      <c r="G48" s="136"/>
      <c r="H48" s="136"/>
      <c r="I48" s="136"/>
      <c r="J48" s="136"/>
      <c r="K48" s="179"/>
      <c r="L48" s="180"/>
      <c r="M48" s="180"/>
      <c r="N48" s="180"/>
      <c r="O48" s="181"/>
    </row>
    <row r="49" spans="1:15" x14ac:dyDescent="0.35">
      <c r="A49" s="19">
        <f>Personnel!A49</f>
        <v>0</v>
      </c>
      <c r="B49" s="19">
        <f>Personnel!$B49</f>
        <v>0</v>
      </c>
      <c r="C49" s="128"/>
      <c r="D49" s="128"/>
      <c r="E49" s="135"/>
      <c r="F49" s="136"/>
      <c r="G49" s="136"/>
      <c r="H49" s="136"/>
      <c r="I49" s="136"/>
      <c r="J49" s="136"/>
      <c r="K49" s="179"/>
      <c r="L49" s="180"/>
      <c r="M49" s="180"/>
      <c r="N49" s="180"/>
      <c r="O49" s="181"/>
    </row>
    <row r="50" spans="1:15" x14ac:dyDescent="0.35">
      <c r="A50" s="19">
        <f>Personnel!A50</f>
        <v>0</v>
      </c>
      <c r="B50" s="19">
        <f>Personnel!$B50</f>
        <v>0</v>
      </c>
      <c r="C50" s="128"/>
      <c r="D50" s="128"/>
      <c r="E50" s="135"/>
      <c r="F50" s="136"/>
      <c r="G50" s="136"/>
      <c r="H50" s="136"/>
      <c r="I50" s="136"/>
      <c r="J50" s="136"/>
      <c r="K50" s="179"/>
      <c r="L50" s="180"/>
      <c r="M50" s="180"/>
      <c r="N50" s="180"/>
      <c r="O50" s="181"/>
    </row>
    <row r="51" spans="1:15" x14ac:dyDescent="0.35">
      <c r="A51" s="19">
        <f>Personnel!A51</f>
        <v>0</v>
      </c>
      <c r="B51" s="19">
        <f>Personnel!$B51</f>
        <v>0</v>
      </c>
      <c r="C51" s="128"/>
      <c r="D51" s="128"/>
      <c r="E51" s="135"/>
      <c r="F51" s="136"/>
      <c r="G51" s="136"/>
      <c r="H51" s="136"/>
      <c r="I51" s="136"/>
      <c r="J51" s="136"/>
      <c r="K51" s="179"/>
      <c r="L51" s="180"/>
      <c r="M51" s="180"/>
      <c r="N51" s="180"/>
      <c r="O51" s="181"/>
    </row>
    <row r="52" spans="1:15" x14ac:dyDescent="0.35">
      <c r="A52" s="19">
        <f>Personnel!A52</f>
        <v>0</v>
      </c>
      <c r="B52" s="19">
        <f>Personnel!$B52</f>
        <v>0</v>
      </c>
      <c r="C52" s="128"/>
      <c r="D52" s="128"/>
      <c r="E52" s="135"/>
      <c r="F52" s="136"/>
      <c r="G52" s="136"/>
      <c r="H52" s="136"/>
      <c r="I52" s="136"/>
      <c r="J52" s="136"/>
      <c r="K52" s="179"/>
      <c r="L52" s="180"/>
      <c r="M52" s="180"/>
      <c r="N52" s="180"/>
      <c r="O52" s="181"/>
    </row>
    <row r="53" spans="1:15" x14ac:dyDescent="0.35">
      <c r="A53" s="19">
        <f>Personnel!A53</f>
        <v>0</v>
      </c>
      <c r="B53" s="19">
        <f>Personnel!$B53</f>
        <v>0</v>
      </c>
      <c r="C53" s="128"/>
      <c r="D53" s="128"/>
      <c r="E53" s="135"/>
      <c r="F53" s="136"/>
      <c r="G53" s="136"/>
      <c r="H53" s="136"/>
      <c r="I53" s="136"/>
      <c r="J53" s="136"/>
      <c r="K53" s="179"/>
      <c r="L53" s="180"/>
      <c r="M53" s="180"/>
      <c r="N53" s="180"/>
      <c r="O53" s="181"/>
    </row>
    <row r="54" spans="1:15" x14ac:dyDescent="0.35">
      <c r="A54" s="19">
        <f>Personnel!A54</f>
        <v>0</v>
      </c>
      <c r="B54" s="19">
        <f>Personnel!$B54</f>
        <v>0</v>
      </c>
      <c r="C54" s="128"/>
      <c r="D54" s="128"/>
      <c r="E54" s="135"/>
      <c r="F54" s="136"/>
      <c r="G54" s="136"/>
      <c r="H54" s="136"/>
      <c r="I54" s="136"/>
      <c r="J54" s="136"/>
      <c r="K54" s="179"/>
      <c r="L54" s="180"/>
      <c r="M54" s="180"/>
      <c r="N54" s="180"/>
      <c r="O54" s="181"/>
    </row>
    <row r="55" spans="1:15" x14ac:dyDescent="0.35">
      <c r="A55" s="19">
        <f>Personnel!A55</f>
        <v>0</v>
      </c>
      <c r="B55" s="19">
        <f>Personnel!$B55</f>
        <v>0</v>
      </c>
      <c r="C55" s="128"/>
      <c r="D55" s="128"/>
      <c r="E55" s="135"/>
      <c r="F55" s="136"/>
      <c r="G55" s="136"/>
      <c r="H55" s="136"/>
      <c r="I55" s="136"/>
      <c r="J55" s="136"/>
      <c r="K55" s="179"/>
      <c r="L55" s="180"/>
      <c r="M55" s="180"/>
      <c r="N55" s="180"/>
      <c r="O55" s="181"/>
    </row>
    <row r="56" spans="1:15" ht="15" customHeight="1" x14ac:dyDescent="0.35">
      <c r="A56" s="19">
        <f>Personnel!A56</f>
        <v>0</v>
      </c>
      <c r="B56" s="19">
        <f>Personnel!$B56</f>
        <v>0</v>
      </c>
      <c r="C56" s="128"/>
      <c r="D56" s="128"/>
      <c r="E56" s="135"/>
      <c r="F56" s="136"/>
      <c r="G56" s="136"/>
      <c r="H56" s="136"/>
      <c r="I56" s="136"/>
      <c r="J56" s="136"/>
      <c r="K56" s="179"/>
      <c r="L56" s="180"/>
      <c r="M56" s="180"/>
      <c r="N56" s="180"/>
      <c r="O56" s="181"/>
    </row>
    <row r="57" spans="1:15" ht="15" customHeight="1" x14ac:dyDescent="0.35">
      <c r="A57" s="19">
        <f>Personnel!A57</f>
        <v>0</v>
      </c>
      <c r="B57" s="19">
        <f>Personnel!$B57</f>
        <v>0</v>
      </c>
      <c r="C57" s="128"/>
      <c r="D57" s="128"/>
      <c r="E57" s="135"/>
      <c r="F57" s="136"/>
      <c r="G57" s="136"/>
      <c r="H57" s="136"/>
      <c r="I57" s="136"/>
      <c r="J57" s="136"/>
      <c r="K57" s="179"/>
      <c r="L57" s="180"/>
      <c r="M57" s="180"/>
      <c r="N57" s="180"/>
      <c r="O57" s="181"/>
    </row>
    <row r="58" spans="1:15" ht="15" customHeight="1" x14ac:dyDescent="0.35">
      <c r="A58" s="19">
        <f>Personnel!A58</f>
        <v>0</v>
      </c>
      <c r="B58" s="19">
        <f>Personnel!$B58</f>
        <v>0</v>
      </c>
      <c r="C58" s="128"/>
      <c r="D58" s="128"/>
      <c r="E58" s="135"/>
      <c r="F58" s="136"/>
      <c r="G58" s="136"/>
      <c r="H58" s="136"/>
      <c r="I58" s="136"/>
      <c r="J58" s="136"/>
      <c r="K58" s="179"/>
      <c r="L58" s="180"/>
      <c r="M58" s="180"/>
      <c r="N58" s="180"/>
      <c r="O58" s="181"/>
    </row>
    <row r="59" spans="1:15" ht="15" customHeight="1" x14ac:dyDescent="0.35">
      <c r="A59" s="19">
        <f>Personnel!A59</f>
        <v>0</v>
      </c>
      <c r="B59" s="19">
        <f>Personnel!$B59</f>
        <v>0</v>
      </c>
      <c r="C59" s="128"/>
      <c r="D59" s="128"/>
      <c r="E59" s="135"/>
      <c r="F59" s="136"/>
      <c r="G59" s="136"/>
      <c r="H59" s="136"/>
      <c r="I59" s="136"/>
      <c r="J59" s="136"/>
      <c r="K59" s="179"/>
      <c r="L59" s="180"/>
      <c r="M59" s="180"/>
      <c r="N59" s="180"/>
      <c r="O59" s="181"/>
    </row>
    <row r="60" spans="1:15" ht="15" customHeight="1" x14ac:dyDescent="0.35">
      <c r="A60" s="19">
        <f>Personnel!A60</f>
        <v>0</v>
      </c>
      <c r="B60" s="19">
        <f>Personnel!$B60</f>
        <v>0</v>
      </c>
      <c r="C60" s="128"/>
      <c r="D60" s="128"/>
      <c r="E60" s="135"/>
      <c r="F60" s="136"/>
      <c r="G60" s="136"/>
      <c r="H60" s="136"/>
      <c r="I60" s="136"/>
      <c r="J60" s="136"/>
      <c r="K60" s="179"/>
      <c r="L60" s="180"/>
      <c r="M60" s="180"/>
      <c r="N60" s="180"/>
      <c r="O60" s="181"/>
    </row>
    <row r="61" spans="1:15" ht="15" customHeight="1" x14ac:dyDescent="0.35">
      <c r="A61" s="19">
        <f>Personnel!A61</f>
        <v>0</v>
      </c>
      <c r="B61" s="19">
        <f>Personnel!$B61</f>
        <v>0</v>
      </c>
      <c r="C61" s="128"/>
      <c r="D61" s="128"/>
      <c r="E61" s="135"/>
      <c r="F61" s="136"/>
      <c r="G61" s="136"/>
      <c r="H61" s="136"/>
      <c r="I61" s="136"/>
      <c r="J61" s="136"/>
      <c r="K61" s="179"/>
      <c r="L61" s="180"/>
      <c r="M61" s="180"/>
      <c r="N61" s="180"/>
      <c r="O61" s="181"/>
    </row>
    <row r="62" spans="1:15" ht="15" customHeight="1" x14ac:dyDescent="0.35">
      <c r="A62" s="19">
        <f>Personnel!A62</f>
        <v>0</v>
      </c>
      <c r="B62" s="19">
        <f>Personnel!$B62</f>
        <v>0</v>
      </c>
      <c r="C62" s="128"/>
      <c r="D62" s="128"/>
      <c r="E62" s="135"/>
      <c r="F62" s="136"/>
      <c r="G62" s="136"/>
      <c r="H62" s="136"/>
      <c r="I62" s="136"/>
      <c r="J62" s="136"/>
      <c r="K62" s="179"/>
      <c r="L62" s="180"/>
      <c r="M62" s="180"/>
      <c r="N62" s="180"/>
      <c r="O62" s="181"/>
    </row>
    <row r="63" spans="1:15" ht="15" customHeight="1" x14ac:dyDescent="0.35">
      <c r="A63" s="19">
        <f>Personnel!A63</f>
        <v>0</v>
      </c>
      <c r="B63" s="19">
        <f>Personnel!$B63</f>
        <v>0</v>
      </c>
      <c r="C63" s="128"/>
      <c r="D63" s="128"/>
      <c r="E63" s="135"/>
      <c r="F63" s="136"/>
      <c r="G63" s="136"/>
      <c r="H63" s="136"/>
      <c r="I63" s="136"/>
      <c r="J63" s="136"/>
      <c r="K63" s="179"/>
      <c r="L63" s="180"/>
      <c r="M63" s="180"/>
      <c r="N63" s="180"/>
      <c r="O63" s="181"/>
    </row>
    <row r="64" spans="1:15" ht="15" customHeight="1" x14ac:dyDescent="0.35">
      <c r="A64" s="19">
        <f>Personnel!A64</f>
        <v>0</v>
      </c>
      <c r="B64" s="19">
        <f>Personnel!$B64</f>
        <v>0</v>
      </c>
      <c r="C64" s="128"/>
      <c r="D64" s="128"/>
      <c r="E64" s="135"/>
      <c r="F64" s="136"/>
      <c r="G64" s="136"/>
      <c r="H64" s="136"/>
      <c r="I64" s="136"/>
      <c r="J64" s="136"/>
      <c r="K64" s="179"/>
      <c r="L64" s="180"/>
      <c r="M64" s="180"/>
      <c r="N64" s="180"/>
      <c r="O64" s="181"/>
    </row>
    <row r="65" spans="1:21" x14ac:dyDescent="0.35">
      <c r="A65" s="19">
        <f>Personnel!A65</f>
        <v>0</v>
      </c>
      <c r="B65" s="19">
        <f>Personnel!$B65</f>
        <v>0</v>
      </c>
      <c r="C65" s="128"/>
      <c r="D65" s="128"/>
      <c r="E65" s="135"/>
      <c r="F65" s="136"/>
      <c r="G65" s="136"/>
      <c r="H65" s="136"/>
      <c r="I65" s="136"/>
      <c r="J65" s="136"/>
      <c r="K65" s="179"/>
      <c r="L65" s="180"/>
      <c r="M65" s="180"/>
      <c r="N65" s="180"/>
      <c r="O65" s="181"/>
    </row>
    <row r="66" spans="1:21" x14ac:dyDescent="0.35">
      <c r="A66" s="19">
        <f>Personnel!A66</f>
        <v>0</v>
      </c>
      <c r="B66" s="19">
        <f>Personnel!$B66</f>
        <v>0</v>
      </c>
      <c r="C66" s="128"/>
      <c r="D66" s="128"/>
      <c r="E66" s="135"/>
      <c r="F66" s="136"/>
      <c r="G66" s="136"/>
      <c r="H66" s="136"/>
      <c r="I66" s="136"/>
      <c r="J66" s="136"/>
      <c r="K66" s="179"/>
      <c r="L66" s="180"/>
      <c r="M66" s="180"/>
      <c r="N66" s="180"/>
      <c r="O66" s="181"/>
    </row>
    <row r="67" spans="1:21" x14ac:dyDescent="0.35">
      <c r="A67" s="19">
        <f>Personnel!A67</f>
        <v>0</v>
      </c>
      <c r="B67" s="19">
        <f>Personnel!$B67</f>
        <v>0</v>
      </c>
      <c r="C67" s="128"/>
      <c r="D67" s="128"/>
      <c r="E67" s="135"/>
      <c r="F67" s="136"/>
      <c r="G67" s="136"/>
      <c r="H67" s="136"/>
      <c r="I67" s="136"/>
      <c r="J67" s="136"/>
      <c r="K67" s="179"/>
      <c r="L67" s="180"/>
      <c r="M67" s="180"/>
      <c r="N67" s="180"/>
      <c r="O67" s="181"/>
    </row>
    <row r="68" spans="1:21" x14ac:dyDescent="0.35">
      <c r="A68" s="19">
        <f>Personnel!A68</f>
        <v>0</v>
      </c>
      <c r="B68" s="19">
        <f>Personnel!$B68</f>
        <v>0</v>
      </c>
      <c r="C68" s="128"/>
      <c r="D68" s="128"/>
      <c r="E68" s="135"/>
      <c r="F68" s="136"/>
      <c r="G68" s="136"/>
      <c r="H68" s="136"/>
      <c r="I68" s="136"/>
      <c r="J68" s="136"/>
      <c r="K68" s="179"/>
      <c r="L68" s="180"/>
      <c r="M68" s="180"/>
      <c r="N68" s="180"/>
      <c r="O68" s="181"/>
    </row>
    <row r="69" spans="1:21" x14ac:dyDescent="0.35">
      <c r="A69" s="19">
        <f>Personnel!A69</f>
        <v>0</v>
      </c>
      <c r="B69" s="19">
        <f>Personnel!$B69</f>
        <v>0</v>
      </c>
      <c r="C69" s="128"/>
      <c r="D69" s="128"/>
      <c r="E69" s="135"/>
      <c r="F69" s="136"/>
      <c r="G69" s="136"/>
      <c r="H69" s="136"/>
      <c r="I69" s="136"/>
      <c r="J69" s="136"/>
      <c r="K69" s="179"/>
      <c r="L69" s="180"/>
      <c r="M69" s="180"/>
      <c r="N69" s="180"/>
      <c r="O69" s="181"/>
    </row>
    <row r="70" spans="1:21" x14ac:dyDescent="0.35">
      <c r="A70" s="19">
        <f>Personnel!A70</f>
        <v>0</v>
      </c>
      <c r="B70" s="19">
        <f>Personnel!$B70</f>
        <v>0</v>
      </c>
      <c r="C70" s="128"/>
      <c r="D70" s="128"/>
      <c r="E70" s="135"/>
      <c r="F70" s="136"/>
      <c r="G70" s="136"/>
      <c r="H70" s="136"/>
      <c r="I70" s="136"/>
      <c r="J70" s="136"/>
      <c r="K70" s="179"/>
      <c r="L70" s="180"/>
      <c r="M70" s="180"/>
      <c r="N70" s="180"/>
      <c r="O70" s="181"/>
    </row>
    <row r="71" spans="1:21" x14ac:dyDescent="0.35">
      <c r="A71" s="19">
        <f>Personnel!A71</f>
        <v>0</v>
      </c>
      <c r="B71" s="19">
        <f>Personnel!$B71</f>
        <v>0</v>
      </c>
      <c r="C71" s="128"/>
      <c r="D71" s="128"/>
      <c r="E71" s="135"/>
      <c r="F71" s="136"/>
      <c r="G71" s="136"/>
      <c r="H71" s="136"/>
      <c r="I71" s="136"/>
      <c r="J71" s="136"/>
      <c r="K71" s="179"/>
      <c r="L71" s="180"/>
      <c r="M71" s="180"/>
      <c r="N71" s="180"/>
      <c r="O71" s="181"/>
    </row>
    <row r="72" spans="1:21" x14ac:dyDescent="0.35">
      <c r="A72" s="19">
        <f>Personnel!A72</f>
        <v>0</v>
      </c>
      <c r="B72" s="19">
        <f>Personnel!$B72</f>
        <v>0</v>
      </c>
      <c r="C72" s="128"/>
      <c r="D72" s="128"/>
      <c r="E72" s="135"/>
      <c r="F72" s="136"/>
      <c r="G72" s="136"/>
      <c r="H72" s="136"/>
      <c r="I72" s="136"/>
      <c r="J72" s="136"/>
      <c r="K72" s="179"/>
      <c r="L72" s="180"/>
      <c r="M72" s="180"/>
      <c r="N72" s="180"/>
      <c r="O72" s="181"/>
    </row>
    <row r="73" spans="1:21" x14ac:dyDescent="0.35">
      <c r="A73" s="19">
        <f>Personnel!A73</f>
        <v>0</v>
      </c>
      <c r="B73" s="19">
        <f>Personnel!$B73</f>
        <v>0</v>
      </c>
      <c r="C73" s="128"/>
      <c r="D73" s="128"/>
      <c r="E73" s="135"/>
      <c r="F73" s="136"/>
      <c r="G73" s="136"/>
      <c r="H73" s="136"/>
      <c r="I73" s="136"/>
      <c r="J73" s="136"/>
      <c r="K73" s="179"/>
      <c r="L73" s="180"/>
      <c r="M73" s="180"/>
      <c r="N73" s="180"/>
      <c r="O73" s="181"/>
    </row>
    <row r="74" spans="1:21" x14ac:dyDescent="0.35">
      <c r="C74" s="18"/>
      <c r="E74" s="10"/>
      <c r="F74" s="10"/>
      <c r="G74" s="10"/>
      <c r="H74" s="10"/>
      <c r="I74" s="10"/>
    </row>
    <row r="75" spans="1:21" ht="18.5" x14ac:dyDescent="0.45">
      <c r="A75" s="8" t="s">
        <v>152</v>
      </c>
    </row>
    <row r="76" spans="1:21" ht="29" x14ac:dyDescent="0.35">
      <c r="A76" s="48" t="s">
        <v>139</v>
      </c>
      <c r="B76" s="85" t="s">
        <v>68</v>
      </c>
      <c r="C76" s="61" t="s">
        <v>153</v>
      </c>
      <c r="D76" s="61" t="s">
        <v>154</v>
      </c>
      <c r="E76" s="122" t="s">
        <v>155</v>
      </c>
      <c r="F76" s="71" t="s">
        <v>108</v>
      </c>
      <c r="G76" s="48" t="s">
        <v>109</v>
      </c>
    </row>
    <row r="77" spans="1:21" x14ac:dyDescent="0.35">
      <c r="A77" s="62" t="str">
        <f>A11</f>
        <v>Example Position (John Doe)</v>
      </c>
      <c r="B77" s="62" t="str">
        <f>Personnel!B11</f>
        <v>Sample Initiative</v>
      </c>
      <c r="C77" s="63">
        <v>24</v>
      </c>
      <c r="D77" s="63">
        <v>24</v>
      </c>
      <c r="E77" s="72">
        <f>SUM(F77,G77,K77,L77,M77)</f>
        <v>1176</v>
      </c>
      <c r="F77" s="57">
        <f>(C77*($E11*0.49))+(C77*SUM($F11:$J11))</f>
        <v>588</v>
      </c>
      <c r="G77" s="108">
        <f>(D77*($E11*0.49))+(D77*SUM($F11:$J11))</f>
        <v>588</v>
      </c>
    </row>
    <row r="78" spans="1:21" ht="18.5" x14ac:dyDescent="0.45">
      <c r="A78" s="8"/>
    </row>
    <row r="79" spans="1:21" s="25" customFormat="1" ht="29" x14ac:dyDescent="0.35">
      <c r="A79" s="67" t="s">
        <v>139</v>
      </c>
      <c r="B79" s="23" t="s">
        <v>68</v>
      </c>
      <c r="C79" s="61" t="s">
        <v>153</v>
      </c>
      <c r="D79" s="61" t="s">
        <v>154</v>
      </c>
      <c r="E79" s="122" t="s">
        <v>155</v>
      </c>
      <c r="F79" s="48" t="s">
        <v>64</v>
      </c>
      <c r="G79" s="48" t="s">
        <v>65</v>
      </c>
      <c r="K79"/>
      <c r="L79"/>
      <c r="M79"/>
      <c r="Q79" s="27"/>
      <c r="S79" s="27"/>
      <c r="U79" s="27"/>
    </row>
    <row r="80" spans="1:21" x14ac:dyDescent="0.35">
      <c r="A80" s="19">
        <f>A14</f>
        <v>0</v>
      </c>
      <c r="B80" s="19">
        <f>Personnel!B14</f>
        <v>0</v>
      </c>
      <c r="C80" s="138"/>
      <c r="D80" s="138"/>
      <c r="E80" s="30">
        <f>SUM(F80,G80)</f>
        <v>0</v>
      </c>
      <c r="F80" s="17">
        <f>(C80*($E14*0.49))+(C80*SUM($F14:$J14))</f>
        <v>0</v>
      </c>
      <c r="G80" s="17">
        <f>(D80*($E14*0.49))+(D80*SUM($F14:$J14))</f>
        <v>0</v>
      </c>
      <c r="Q80" s="1"/>
      <c r="S80" s="1"/>
      <c r="U80" s="1"/>
    </row>
    <row r="81" spans="1:21" x14ac:dyDescent="0.35">
      <c r="A81" s="19">
        <f t="shared" ref="A81:A139" si="0">A15</f>
        <v>0</v>
      </c>
      <c r="B81" s="19">
        <f>Personnel!B15</f>
        <v>0</v>
      </c>
      <c r="C81" s="138"/>
      <c r="D81" s="138"/>
      <c r="E81" s="30">
        <f t="shared" ref="E81:E139" si="1">SUM(F81,G81)</f>
        <v>0</v>
      </c>
      <c r="F81" s="17">
        <f t="shared" ref="F81:G81" si="2">(C81*($E15*0.49))+(C81*SUM($F15:$J15))</f>
        <v>0</v>
      </c>
      <c r="G81" s="17">
        <f t="shared" si="2"/>
        <v>0</v>
      </c>
      <c r="Q81" s="1"/>
      <c r="S81" s="1"/>
      <c r="U81" s="1"/>
    </row>
    <row r="82" spans="1:21" x14ac:dyDescent="0.35">
      <c r="A82" s="19">
        <f t="shared" si="0"/>
        <v>0</v>
      </c>
      <c r="B82" s="19">
        <f>Personnel!B16</f>
        <v>0</v>
      </c>
      <c r="C82" s="138"/>
      <c r="D82" s="138"/>
      <c r="E82" s="30">
        <f t="shared" si="1"/>
        <v>0</v>
      </c>
      <c r="F82" s="17">
        <f t="shared" ref="F82:G82" si="3">(C82*($E16*0.49))+(C82*SUM($F16:$J16))</f>
        <v>0</v>
      </c>
      <c r="G82" s="17">
        <f t="shared" si="3"/>
        <v>0</v>
      </c>
      <c r="Q82" s="1"/>
      <c r="S82" s="1"/>
      <c r="U82" s="1"/>
    </row>
    <row r="83" spans="1:21" x14ac:dyDescent="0.35">
      <c r="A83" s="19">
        <f t="shared" si="0"/>
        <v>0</v>
      </c>
      <c r="B83" s="19">
        <f>Personnel!B17</f>
        <v>0</v>
      </c>
      <c r="C83" s="138"/>
      <c r="D83" s="138"/>
      <c r="E83" s="30">
        <f t="shared" si="1"/>
        <v>0</v>
      </c>
      <c r="F83" s="17">
        <f t="shared" ref="F83:G83" si="4">(C83*($E17*0.49))+(C83*SUM($F17:$J17))</f>
        <v>0</v>
      </c>
      <c r="G83" s="17">
        <f t="shared" si="4"/>
        <v>0</v>
      </c>
      <c r="Q83" s="1"/>
      <c r="S83" s="1"/>
      <c r="U83" s="1"/>
    </row>
    <row r="84" spans="1:21" x14ac:dyDescent="0.35">
      <c r="A84" s="19">
        <f t="shared" si="0"/>
        <v>0</v>
      </c>
      <c r="B84" s="19">
        <f>Personnel!B18</f>
        <v>0</v>
      </c>
      <c r="C84" s="138"/>
      <c r="D84" s="138"/>
      <c r="E84" s="30">
        <f t="shared" si="1"/>
        <v>0</v>
      </c>
      <c r="F84" s="17">
        <f t="shared" ref="F84:G84" si="5">(C84*($E18*0.49))+(C84*SUM($F18:$J18))</f>
        <v>0</v>
      </c>
      <c r="G84" s="17">
        <f t="shared" si="5"/>
        <v>0</v>
      </c>
      <c r="Q84" s="1"/>
      <c r="S84" s="1"/>
      <c r="U84" s="1"/>
    </row>
    <row r="85" spans="1:21" x14ac:dyDescent="0.35">
      <c r="A85" s="19">
        <f t="shared" si="0"/>
        <v>0</v>
      </c>
      <c r="B85" s="19">
        <f>Personnel!B19</f>
        <v>0</v>
      </c>
      <c r="C85" s="138"/>
      <c r="D85" s="138"/>
      <c r="E85" s="30">
        <f t="shared" si="1"/>
        <v>0</v>
      </c>
      <c r="F85" s="17">
        <f t="shared" ref="F85:G85" si="6">(C85*($E19*0.49))+(C85*SUM($F19:$J19))</f>
        <v>0</v>
      </c>
      <c r="G85" s="17">
        <f t="shared" si="6"/>
        <v>0</v>
      </c>
      <c r="Q85" s="1"/>
      <c r="S85" s="1"/>
      <c r="U85" s="1"/>
    </row>
    <row r="86" spans="1:21" x14ac:dyDescent="0.35">
      <c r="A86" s="19">
        <f t="shared" si="0"/>
        <v>0</v>
      </c>
      <c r="B86" s="19">
        <f>Personnel!B20</f>
        <v>0</v>
      </c>
      <c r="C86" s="138"/>
      <c r="D86" s="138"/>
      <c r="E86" s="30">
        <f t="shared" si="1"/>
        <v>0</v>
      </c>
      <c r="F86" s="17">
        <f t="shared" ref="F86:G86" si="7">(C86*($E20*0.49))+(C86*SUM($F20:$J20))</f>
        <v>0</v>
      </c>
      <c r="G86" s="17">
        <f t="shared" si="7"/>
        <v>0</v>
      </c>
      <c r="Q86" s="1"/>
      <c r="S86" s="1"/>
      <c r="U86" s="1"/>
    </row>
    <row r="87" spans="1:21" x14ac:dyDescent="0.35">
      <c r="A87" s="19">
        <f t="shared" si="0"/>
        <v>0</v>
      </c>
      <c r="B87" s="19">
        <f>Personnel!B21</f>
        <v>0</v>
      </c>
      <c r="C87" s="138"/>
      <c r="D87" s="138"/>
      <c r="E87" s="30">
        <f t="shared" si="1"/>
        <v>0</v>
      </c>
      <c r="F87" s="17">
        <f t="shared" ref="F87:G87" si="8">(C87*($E21*0.49))+(C87*SUM($F21:$J21))</f>
        <v>0</v>
      </c>
      <c r="G87" s="17">
        <f t="shared" si="8"/>
        <v>0</v>
      </c>
      <c r="Q87" s="1"/>
      <c r="S87" s="1"/>
      <c r="U87" s="1"/>
    </row>
    <row r="88" spans="1:21" x14ac:dyDescent="0.35">
      <c r="A88" s="19">
        <f t="shared" si="0"/>
        <v>0</v>
      </c>
      <c r="B88" s="19">
        <f>Personnel!B22</f>
        <v>0</v>
      </c>
      <c r="C88" s="138"/>
      <c r="D88" s="138"/>
      <c r="E88" s="30">
        <f t="shared" si="1"/>
        <v>0</v>
      </c>
      <c r="F88" s="17">
        <f t="shared" ref="F88:G88" si="9">(C88*($E22*0.49))+(C88*SUM($F22:$J22))</f>
        <v>0</v>
      </c>
      <c r="G88" s="17">
        <f t="shared" si="9"/>
        <v>0</v>
      </c>
      <c r="Q88" s="1"/>
      <c r="S88" s="1"/>
      <c r="U88" s="1"/>
    </row>
    <row r="89" spans="1:21" x14ac:dyDescent="0.35">
      <c r="A89" s="19">
        <f t="shared" si="0"/>
        <v>0</v>
      </c>
      <c r="B89" s="19">
        <f>Personnel!B23</f>
        <v>0</v>
      </c>
      <c r="C89" s="138"/>
      <c r="D89" s="138"/>
      <c r="E89" s="30">
        <f t="shared" si="1"/>
        <v>0</v>
      </c>
      <c r="F89" s="17">
        <f t="shared" ref="F89:G89" si="10">(C89*($E23*0.49))+(C89*SUM($F23:$J23))</f>
        <v>0</v>
      </c>
      <c r="G89" s="17">
        <f t="shared" si="10"/>
        <v>0</v>
      </c>
      <c r="Q89" s="1"/>
      <c r="S89" s="1"/>
      <c r="U89" s="1"/>
    </row>
    <row r="90" spans="1:21" x14ac:dyDescent="0.35">
      <c r="A90" s="19">
        <f t="shared" si="0"/>
        <v>0</v>
      </c>
      <c r="B90" s="19">
        <f>Personnel!B24</f>
        <v>0</v>
      </c>
      <c r="C90" s="138"/>
      <c r="D90" s="138"/>
      <c r="E90" s="30">
        <f t="shared" si="1"/>
        <v>0</v>
      </c>
      <c r="F90" s="17">
        <f t="shared" ref="F90:G90" si="11">(C90*($E24*0.49))+(C90*SUM($F24:$J24))</f>
        <v>0</v>
      </c>
      <c r="G90" s="17">
        <f t="shared" si="11"/>
        <v>0</v>
      </c>
      <c r="Q90" s="1"/>
      <c r="S90" s="1"/>
      <c r="U90" s="1"/>
    </row>
    <row r="91" spans="1:21" x14ac:dyDescent="0.35">
      <c r="A91" s="19">
        <f t="shared" si="0"/>
        <v>0</v>
      </c>
      <c r="B91" s="19">
        <f>Personnel!B25</f>
        <v>0</v>
      </c>
      <c r="C91" s="138"/>
      <c r="D91" s="138"/>
      <c r="E91" s="30">
        <f t="shared" si="1"/>
        <v>0</v>
      </c>
      <c r="F91" s="17">
        <f t="shared" ref="F91:G91" si="12">(C91*($E25*0.49))+(C91*SUM($F25:$J25))</f>
        <v>0</v>
      </c>
      <c r="G91" s="17">
        <f t="shared" si="12"/>
        <v>0</v>
      </c>
      <c r="Q91" s="1"/>
      <c r="S91" s="1"/>
      <c r="U91" s="1"/>
    </row>
    <row r="92" spans="1:21" x14ac:dyDescent="0.35">
      <c r="A92" s="19">
        <f t="shared" si="0"/>
        <v>0</v>
      </c>
      <c r="B92" s="19">
        <f>Personnel!B26</f>
        <v>0</v>
      </c>
      <c r="C92" s="138"/>
      <c r="D92" s="138"/>
      <c r="E92" s="30">
        <f t="shared" si="1"/>
        <v>0</v>
      </c>
      <c r="F92" s="17">
        <f t="shared" ref="F92:G92" si="13">(C92*($E26*0.49))+(C92*SUM($F26:$J26))</f>
        <v>0</v>
      </c>
      <c r="G92" s="17">
        <f t="shared" si="13"/>
        <v>0</v>
      </c>
      <c r="Q92" s="1"/>
      <c r="S92" s="1"/>
      <c r="U92" s="1"/>
    </row>
    <row r="93" spans="1:21" x14ac:dyDescent="0.35">
      <c r="A93" s="19">
        <f t="shared" si="0"/>
        <v>0</v>
      </c>
      <c r="B93" s="19">
        <f>Personnel!B27</f>
        <v>0</v>
      </c>
      <c r="C93" s="138"/>
      <c r="D93" s="138"/>
      <c r="E93" s="30">
        <f t="shared" si="1"/>
        <v>0</v>
      </c>
      <c r="F93" s="17">
        <f t="shared" ref="F93:G93" si="14">(C93*($E27*0.49))+(C93*SUM($F27:$J27))</f>
        <v>0</v>
      </c>
      <c r="G93" s="17">
        <f t="shared" si="14"/>
        <v>0</v>
      </c>
      <c r="Q93" s="1"/>
      <c r="S93" s="1"/>
      <c r="U93" s="1"/>
    </row>
    <row r="94" spans="1:21" x14ac:dyDescent="0.35">
      <c r="A94" s="19">
        <f t="shared" si="0"/>
        <v>0</v>
      </c>
      <c r="B94" s="19">
        <f>Personnel!B28</f>
        <v>0</v>
      </c>
      <c r="C94" s="138"/>
      <c r="D94" s="138"/>
      <c r="E94" s="30">
        <f t="shared" si="1"/>
        <v>0</v>
      </c>
      <c r="F94" s="17">
        <f t="shared" ref="F94:G94" si="15">(C94*($E28*0.49))+(C94*SUM($F28:$J28))</f>
        <v>0</v>
      </c>
      <c r="G94" s="17">
        <f t="shared" si="15"/>
        <v>0</v>
      </c>
      <c r="Q94" s="1"/>
      <c r="S94" s="1"/>
      <c r="U94" s="1"/>
    </row>
    <row r="95" spans="1:21" x14ac:dyDescent="0.35">
      <c r="A95" s="19">
        <f t="shared" si="0"/>
        <v>0</v>
      </c>
      <c r="B95" s="19">
        <f>Personnel!B29</f>
        <v>0</v>
      </c>
      <c r="C95" s="138"/>
      <c r="D95" s="138"/>
      <c r="E95" s="30">
        <f t="shared" si="1"/>
        <v>0</v>
      </c>
      <c r="F95" s="17">
        <f t="shared" ref="F95:G95" si="16">(C95*($E29*0.49))+(C95*SUM($F29:$J29))</f>
        <v>0</v>
      </c>
      <c r="G95" s="17">
        <f t="shared" si="16"/>
        <v>0</v>
      </c>
      <c r="Q95" s="1"/>
      <c r="S95" s="1"/>
      <c r="U95" s="1"/>
    </row>
    <row r="96" spans="1:21" x14ac:dyDescent="0.35">
      <c r="A96" s="19">
        <f t="shared" si="0"/>
        <v>0</v>
      </c>
      <c r="B96" s="19">
        <f>Personnel!B30</f>
        <v>0</v>
      </c>
      <c r="C96" s="138"/>
      <c r="D96" s="138"/>
      <c r="E96" s="30">
        <f t="shared" si="1"/>
        <v>0</v>
      </c>
      <c r="F96" s="17">
        <f t="shared" ref="F96:G96" si="17">(C96*($E30*0.49))+(C96*SUM($F30:$J30))</f>
        <v>0</v>
      </c>
      <c r="G96" s="17">
        <f t="shared" si="17"/>
        <v>0</v>
      </c>
      <c r="Q96" s="1"/>
      <c r="S96" s="1"/>
      <c r="U96" s="1"/>
    </row>
    <row r="97" spans="1:21" x14ac:dyDescent="0.35">
      <c r="A97" s="19">
        <f t="shared" si="0"/>
        <v>0</v>
      </c>
      <c r="B97" s="19">
        <f>Personnel!B31</f>
        <v>0</v>
      </c>
      <c r="C97" s="138"/>
      <c r="D97" s="138"/>
      <c r="E97" s="30">
        <f t="shared" si="1"/>
        <v>0</v>
      </c>
      <c r="F97" s="17">
        <f t="shared" ref="F97:G97" si="18">(C97*($E31*0.49))+(C97*SUM($F31:$J31))</f>
        <v>0</v>
      </c>
      <c r="G97" s="17">
        <f t="shared" si="18"/>
        <v>0</v>
      </c>
      <c r="Q97" s="1"/>
      <c r="S97" s="1"/>
      <c r="U97" s="1"/>
    </row>
    <row r="98" spans="1:21" x14ac:dyDescent="0.35">
      <c r="A98" s="19">
        <f t="shared" si="0"/>
        <v>0</v>
      </c>
      <c r="B98" s="19">
        <f>Personnel!B32</f>
        <v>0</v>
      </c>
      <c r="C98" s="138"/>
      <c r="D98" s="138"/>
      <c r="E98" s="30">
        <f t="shared" si="1"/>
        <v>0</v>
      </c>
      <c r="F98" s="17">
        <f t="shared" ref="F98:G98" si="19">(C98*($E32*0.49))+(C98*SUM($F32:$J32))</f>
        <v>0</v>
      </c>
      <c r="G98" s="17">
        <f t="shared" si="19"/>
        <v>0</v>
      </c>
      <c r="Q98" s="1"/>
      <c r="S98" s="1"/>
      <c r="U98" s="1"/>
    </row>
    <row r="99" spans="1:21" x14ac:dyDescent="0.35">
      <c r="A99" s="19">
        <f t="shared" si="0"/>
        <v>0</v>
      </c>
      <c r="B99" s="19">
        <f>Personnel!B33</f>
        <v>0</v>
      </c>
      <c r="C99" s="138"/>
      <c r="D99" s="138"/>
      <c r="E99" s="30">
        <f t="shared" si="1"/>
        <v>0</v>
      </c>
      <c r="F99" s="17">
        <f t="shared" ref="F99:G99" si="20">(C99*($E33*0.49))+(C99*SUM($F33:$J33))</f>
        <v>0</v>
      </c>
      <c r="G99" s="17">
        <f t="shared" si="20"/>
        <v>0</v>
      </c>
      <c r="Q99" s="1"/>
      <c r="S99" s="1"/>
      <c r="U99" s="1"/>
    </row>
    <row r="100" spans="1:21" x14ac:dyDescent="0.35">
      <c r="A100" s="19">
        <f t="shared" si="0"/>
        <v>0</v>
      </c>
      <c r="B100" s="19">
        <f>Personnel!B34</f>
        <v>0</v>
      </c>
      <c r="C100" s="138"/>
      <c r="D100" s="138"/>
      <c r="E100" s="30">
        <f t="shared" si="1"/>
        <v>0</v>
      </c>
      <c r="F100" s="17">
        <f t="shared" ref="F100:G100" si="21">(C100*($E34*0.49))+(C100*SUM($F34:$J34))</f>
        <v>0</v>
      </c>
      <c r="G100" s="17">
        <f t="shared" si="21"/>
        <v>0</v>
      </c>
      <c r="Q100" s="1"/>
      <c r="S100" s="1"/>
      <c r="U100" s="1"/>
    </row>
    <row r="101" spans="1:21" x14ac:dyDescent="0.35">
      <c r="A101" s="19">
        <f t="shared" si="0"/>
        <v>0</v>
      </c>
      <c r="B101" s="19">
        <f>Personnel!B35</f>
        <v>0</v>
      </c>
      <c r="C101" s="138"/>
      <c r="D101" s="138"/>
      <c r="E101" s="30">
        <f t="shared" si="1"/>
        <v>0</v>
      </c>
      <c r="F101" s="17">
        <f t="shared" ref="F101:G101" si="22">(C101*($E35*0.49))+(C101*SUM($F35:$J35))</f>
        <v>0</v>
      </c>
      <c r="G101" s="17">
        <f t="shared" si="22"/>
        <v>0</v>
      </c>
      <c r="Q101" s="1"/>
      <c r="S101" s="1"/>
      <c r="U101" s="1"/>
    </row>
    <row r="102" spans="1:21" x14ac:dyDescent="0.35">
      <c r="A102" s="19">
        <f t="shared" si="0"/>
        <v>0</v>
      </c>
      <c r="B102" s="19">
        <f>Personnel!B36</f>
        <v>0</v>
      </c>
      <c r="C102" s="138"/>
      <c r="D102" s="138"/>
      <c r="E102" s="30">
        <f t="shared" si="1"/>
        <v>0</v>
      </c>
      <c r="F102" s="17">
        <f t="shared" ref="F102:G102" si="23">(C102*($E36*0.49))+(C102*SUM($F36:$J36))</f>
        <v>0</v>
      </c>
      <c r="G102" s="17">
        <f t="shared" si="23"/>
        <v>0</v>
      </c>
      <c r="Q102" s="1"/>
      <c r="S102" s="1"/>
      <c r="U102" s="1"/>
    </row>
    <row r="103" spans="1:21" x14ac:dyDescent="0.35">
      <c r="A103" s="19">
        <f t="shared" si="0"/>
        <v>0</v>
      </c>
      <c r="B103" s="19">
        <f>Personnel!B37</f>
        <v>0</v>
      </c>
      <c r="C103" s="138"/>
      <c r="D103" s="138"/>
      <c r="E103" s="30">
        <f t="shared" si="1"/>
        <v>0</v>
      </c>
      <c r="F103" s="17">
        <f t="shared" ref="F103:G103" si="24">(C103*($E37*0.49))+(C103*SUM($F37:$J37))</f>
        <v>0</v>
      </c>
      <c r="G103" s="17">
        <f t="shared" si="24"/>
        <v>0</v>
      </c>
      <c r="Q103" s="1"/>
      <c r="S103" s="1"/>
      <c r="U103" s="1"/>
    </row>
    <row r="104" spans="1:21" x14ac:dyDescent="0.35">
      <c r="A104" s="19">
        <f t="shared" si="0"/>
        <v>0</v>
      </c>
      <c r="B104" s="19">
        <f>Personnel!B38</f>
        <v>0</v>
      </c>
      <c r="C104" s="138"/>
      <c r="D104" s="138"/>
      <c r="E104" s="30">
        <f t="shared" si="1"/>
        <v>0</v>
      </c>
      <c r="F104" s="17">
        <f t="shared" ref="F104:G104" si="25">(C104*($E38*0.49))+(C104*SUM($F38:$J38))</f>
        <v>0</v>
      </c>
      <c r="G104" s="17">
        <f t="shared" si="25"/>
        <v>0</v>
      </c>
      <c r="Q104" s="1"/>
      <c r="S104" s="1"/>
      <c r="U104" s="1"/>
    </row>
    <row r="105" spans="1:21" x14ac:dyDescent="0.35">
      <c r="A105" s="19">
        <f t="shared" si="0"/>
        <v>0</v>
      </c>
      <c r="B105" s="19">
        <f>Personnel!B39</f>
        <v>0</v>
      </c>
      <c r="C105" s="138"/>
      <c r="D105" s="138"/>
      <c r="E105" s="30">
        <f t="shared" si="1"/>
        <v>0</v>
      </c>
      <c r="F105" s="17">
        <f t="shared" ref="F105:G105" si="26">(C105*($E39*0.49))+(C105*SUM($F39:$J39))</f>
        <v>0</v>
      </c>
      <c r="G105" s="17">
        <f t="shared" si="26"/>
        <v>0</v>
      </c>
      <c r="Q105" s="1"/>
      <c r="S105" s="1"/>
      <c r="U105" s="1"/>
    </row>
    <row r="106" spans="1:21" x14ac:dyDescent="0.35">
      <c r="A106" s="19">
        <f t="shared" si="0"/>
        <v>0</v>
      </c>
      <c r="B106" s="19">
        <f>Personnel!B40</f>
        <v>0</v>
      </c>
      <c r="C106" s="138"/>
      <c r="D106" s="138"/>
      <c r="E106" s="30">
        <f t="shared" si="1"/>
        <v>0</v>
      </c>
      <c r="F106" s="17">
        <f t="shared" ref="F106:G106" si="27">(C106*($E40*0.49))+(C106*SUM($F40:$J40))</f>
        <v>0</v>
      </c>
      <c r="G106" s="17">
        <f t="shared" si="27"/>
        <v>0</v>
      </c>
      <c r="Q106" s="1"/>
      <c r="S106" s="1"/>
      <c r="U106" s="1"/>
    </row>
    <row r="107" spans="1:21" x14ac:dyDescent="0.35">
      <c r="A107" s="19">
        <f t="shared" si="0"/>
        <v>0</v>
      </c>
      <c r="B107" s="19">
        <f>Personnel!B41</f>
        <v>0</v>
      </c>
      <c r="C107" s="138"/>
      <c r="D107" s="138"/>
      <c r="E107" s="30">
        <f t="shared" si="1"/>
        <v>0</v>
      </c>
      <c r="F107" s="17">
        <f t="shared" ref="F107:G107" si="28">(C107*($E41*0.49))+(C107*SUM($F41:$J41))</f>
        <v>0</v>
      </c>
      <c r="G107" s="17">
        <f t="shared" si="28"/>
        <v>0</v>
      </c>
      <c r="Q107" s="1"/>
      <c r="S107" s="1"/>
      <c r="U107" s="1"/>
    </row>
    <row r="108" spans="1:21" x14ac:dyDescent="0.35">
      <c r="A108" s="19">
        <f t="shared" si="0"/>
        <v>0</v>
      </c>
      <c r="B108" s="19">
        <f>Personnel!B42</f>
        <v>0</v>
      </c>
      <c r="C108" s="138"/>
      <c r="D108" s="138"/>
      <c r="E108" s="30">
        <f t="shared" si="1"/>
        <v>0</v>
      </c>
      <c r="F108" s="17">
        <f t="shared" ref="F108:G108" si="29">(C108*($E42*0.49))+(C108*SUM($F42:$J42))</f>
        <v>0</v>
      </c>
      <c r="G108" s="17">
        <f t="shared" si="29"/>
        <v>0</v>
      </c>
      <c r="Q108" s="1"/>
      <c r="S108" s="1"/>
      <c r="U108" s="1"/>
    </row>
    <row r="109" spans="1:21" x14ac:dyDescent="0.35">
      <c r="A109" s="19">
        <f t="shared" si="0"/>
        <v>0</v>
      </c>
      <c r="B109" s="19">
        <f>Personnel!B43</f>
        <v>0</v>
      </c>
      <c r="C109" s="138"/>
      <c r="D109" s="138"/>
      <c r="E109" s="30">
        <f t="shared" si="1"/>
        <v>0</v>
      </c>
      <c r="F109" s="17">
        <f t="shared" ref="F109:G109" si="30">(C109*($E43*0.49))+(C109*SUM($F43:$J43))</f>
        <v>0</v>
      </c>
      <c r="G109" s="17">
        <f t="shared" si="30"/>
        <v>0</v>
      </c>
      <c r="Q109" s="1"/>
      <c r="S109" s="1"/>
      <c r="U109" s="1"/>
    </row>
    <row r="110" spans="1:21" x14ac:dyDescent="0.35">
      <c r="A110" s="19">
        <f t="shared" si="0"/>
        <v>0</v>
      </c>
      <c r="B110" s="19">
        <f>Personnel!B44</f>
        <v>0</v>
      </c>
      <c r="C110" s="138"/>
      <c r="D110" s="138"/>
      <c r="E110" s="30">
        <f t="shared" si="1"/>
        <v>0</v>
      </c>
      <c r="F110" s="17">
        <f t="shared" ref="F110:G110" si="31">(C110*($E44*0.49))+(C110*SUM($F44:$J44))</f>
        <v>0</v>
      </c>
      <c r="G110" s="17">
        <f t="shared" si="31"/>
        <v>0</v>
      </c>
      <c r="Q110" s="1"/>
      <c r="S110" s="1"/>
      <c r="U110" s="1"/>
    </row>
    <row r="111" spans="1:21" x14ac:dyDescent="0.35">
      <c r="A111" s="19">
        <f t="shared" si="0"/>
        <v>0</v>
      </c>
      <c r="B111" s="19">
        <f>Personnel!B45</f>
        <v>0</v>
      </c>
      <c r="C111" s="139"/>
      <c r="D111" s="139"/>
      <c r="E111" s="30">
        <f t="shared" si="1"/>
        <v>0</v>
      </c>
      <c r="F111" s="17">
        <f t="shared" ref="F111:G111" si="32">(C111*($E45*0.49))+(C111*SUM($F45:$J45))</f>
        <v>0</v>
      </c>
      <c r="G111" s="17">
        <f t="shared" si="32"/>
        <v>0</v>
      </c>
      <c r="Q111" s="1"/>
      <c r="S111" s="1"/>
      <c r="U111" s="1"/>
    </row>
    <row r="112" spans="1:21" x14ac:dyDescent="0.35">
      <c r="A112" s="19">
        <f t="shared" si="0"/>
        <v>0</v>
      </c>
      <c r="B112" s="19">
        <f>Personnel!B46</f>
        <v>0</v>
      </c>
      <c r="C112" s="139"/>
      <c r="D112" s="139"/>
      <c r="E112" s="30">
        <f t="shared" si="1"/>
        <v>0</v>
      </c>
      <c r="F112" s="17">
        <f t="shared" ref="F112:G112" si="33">(C112*($E46*0.49))+(C112*SUM($F46:$J46))</f>
        <v>0</v>
      </c>
      <c r="G112" s="17">
        <f t="shared" si="33"/>
        <v>0</v>
      </c>
      <c r="Q112" s="1"/>
      <c r="S112" s="1"/>
      <c r="U112" s="1"/>
    </row>
    <row r="113" spans="1:21" x14ac:dyDescent="0.35">
      <c r="A113" s="19">
        <f t="shared" si="0"/>
        <v>0</v>
      </c>
      <c r="B113" s="19">
        <f>Personnel!B47</f>
        <v>0</v>
      </c>
      <c r="C113" s="139"/>
      <c r="D113" s="139"/>
      <c r="E113" s="30">
        <f t="shared" si="1"/>
        <v>0</v>
      </c>
      <c r="F113" s="17">
        <f t="shared" ref="F113:G113" si="34">(C113*($E47*0.49))+(C113*SUM($F47:$J47))</f>
        <v>0</v>
      </c>
      <c r="G113" s="17">
        <f t="shared" si="34"/>
        <v>0</v>
      </c>
      <c r="Q113" s="1"/>
      <c r="S113" s="1"/>
      <c r="U113" s="1"/>
    </row>
    <row r="114" spans="1:21" x14ac:dyDescent="0.35">
      <c r="A114" s="19">
        <f t="shared" si="0"/>
        <v>0</v>
      </c>
      <c r="B114" s="19">
        <f>Personnel!B48</f>
        <v>0</v>
      </c>
      <c r="C114" s="139"/>
      <c r="D114" s="139"/>
      <c r="E114" s="30">
        <f t="shared" si="1"/>
        <v>0</v>
      </c>
      <c r="F114" s="17">
        <f t="shared" ref="F114:G114" si="35">(C114*($E48*0.49))+(C114*SUM($F48:$J48))</f>
        <v>0</v>
      </c>
      <c r="G114" s="17">
        <f t="shared" si="35"/>
        <v>0</v>
      </c>
      <c r="Q114" s="1"/>
      <c r="S114" s="1"/>
      <c r="U114" s="1"/>
    </row>
    <row r="115" spans="1:21" x14ac:dyDescent="0.35">
      <c r="A115" s="19">
        <f t="shared" si="0"/>
        <v>0</v>
      </c>
      <c r="B115" s="19">
        <f>Personnel!B49</f>
        <v>0</v>
      </c>
      <c r="C115" s="138"/>
      <c r="D115" s="138"/>
      <c r="E115" s="30">
        <f t="shared" si="1"/>
        <v>0</v>
      </c>
      <c r="F115" s="17">
        <f t="shared" ref="F115:G115" si="36">(C115*($E49*0.49))+(C115*SUM($F49:$J49))</f>
        <v>0</v>
      </c>
      <c r="G115" s="17">
        <f t="shared" si="36"/>
        <v>0</v>
      </c>
      <c r="Q115" s="1"/>
      <c r="S115" s="1"/>
      <c r="U115" s="1"/>
    </row>
    <row r="116" spans="1:21" x14ac:dyDescent="0.35">
      <c r="A116" s="19">
        <f t="shared" si="0"/>
        <v>0</v>
      </c>
      <c r="B116" s="19">
        <f>Personnel!B50</f>
        <v>0</v>
      </c>
      <c r="C116" s="139"/>
      <c r="D116" s="139"/>
      <c r="E116" s="30">
        <f t="shared" si="1"/>
        <v>0</v>
      </c>
      <c r="F116" s="17">
        <f t="shared" ref="F116:G116" si="37">(C116*($E50*0.49))+(C116*SUM($F50:$J50))</f>
        <v>0</v>
      </c>
      <c r="G116" s="17">
        <f t="shared" si="37"/>
        <v>0</v>
      </c>
      <c r="Q116" s="1"/>
      <c r="S116" s="1"/>
      <c r="U116" s="1"/>
    </row>
    <row r="117" spans="1:21" x14ac:dyDescent="0.35">
      <c r="A117" s="19">
        <f t="shared" si="0"/>
        <v>0</v>
      </c>
      <c r="B117" s="19">
        <f>Personnel!B51</f>
        <v>0</v>
      </c>
      <c r="C117" s="139"/>
      <c r="D117" s="139"/>
      <c r="E117" s="30">
        <f t="shared" si="1"/>
        <v>0</v>
      </c>
      <c r="F117" s="17">
        <f t="shared" ref="F117:G117" si="38">(C117*($E51*0.49))+(C117*SUM($F51:$J51))</f>
        <v>0</v>
      </c>
      <c r="G117" s="17">
        <f t="shared" si="38"/>
        <v>0</v>
      </c>
      <c r="Q117" s="1"/>
      <c r="S117" s="1"/>
      <c r="U117" s="1"/>
    </row>
    <row r="118" spans="1:21" x14ac:dyDescent="0.35">
      <c r="A118" s="19">
        <f t="shared" si="0"/>
        <v>0</v>
      </c>
      <c r="B118" s="19">
        <f>Personnel!B52</f>
        <v>0</v>
      </c>
      <c r="C118" s="139"/>
      <c r="D118" s="139"/>
      <c r="E118" s="30">
        <f t="shared" si="1"/>
        <v>0</v>
      </c>
      <c r="F118" s="17">
        <f t="shared" ref="F118:G118" si="39">(C118*($E52*0.49))+(C118*SUM($F52:$J52))</f>
        <v>0</v>
      </c>
      <c r="G118" s="17">
        <f t="shared" si="39"/>
        <v>0</v>
      </c>
      <c r="Q118" s="1"/>
      <c r="S118" s="1"/>
      <c r="U118" s="1"/>
    </row>
    <row r="119" spans="1:21" x14ac:dyDescent="0.35">
      <c r="A119" s="19">
        <f t="shared" si="0"/>
        <v>0</v>
      </c>
      <c r="B119" s="19">
        <f>Personnel!B53</f>
        <v>0</v>
      </c>
      <c r="C119" s="139"/>
      <c r="D119" s="139"/>
      <c r="E119" s="30">
        <f t="shared" si="1"/>
        <v>0</v>
      </c>
      <c r="F119" s="17">
        <f t="shared" ref="F119:G119" si="40">(C119*($E53*0.49))+(C119*SUM($F53:$J53))</f>
        <v>0</v>
      </c>
      <c r="G119" s="17">
        <f t="shared" si="40"/>
        <v>0</v>
      </c>
      <c r="Q119" s="1"/>
      <c r="S119" s="1"/>
      <c r="U119" s="1"/>
    </row>
    <row r="120" spans="1:21" x14ac:dyDescent="0.35">
      <c r="A120" s="19">
        <f t="shared" si="0"/>
        <v>0</v>
      </c>
      <c r="B120" s="19">
        <f>Personnel!B54</f>
        <v>0</v>
      </c>
      <c r="C120" s="139"/>
      <c r="D120" s="139"/>
      <c r="E120" s="30">
        <f t="shared" si="1"/>
        <v>0</v>
      </c>
      <c r="F120" s="17">
        <f t="shared" ref="F120:G120" si="41">(C120*($E54*0.49))+(C120*SUM($F54:$J54))</f>
        <v>0</v>
      </c>
      <c r="G120" s="17">
        <f t="shared" si="41"/>
        <v>0</v>
      </c>
      <c r="Q120" s="1"/>
      <c r="S120" s="1"/>
      <c r="U120" s="1"/>
    </row>
    <row r="121" spans="1:21" x14ac:dyDescent="0.35">
      <c r="A121" s="19">
        <f t="shared" si="0"/>
        <v>0</v>
      </c>
      <c r="B121" s="19">
        <f>Personnel!B55</f>
        <v>0</v>
      </c>
      <c r="C121" s="139"/>
      <c r="D121" s="139"/>
      <c r="E121" s="30">
        <f t="shared" si="1"/>
        <v>0</v>
      </c>
      <c r="F121" s="17">
        <f t="shared" ref="F121:G121" si="42">(C121*($E55*0.49))+(C121*SUM($F55:$J55))</f>
        <v>0</v>
      </c>
      <c r="G121" s="17">
        <f t="shared" si="42"/>
        <v>0</v>
      </c>
      <c r="Q121" s="1"/>
      <c r="S121" s="1"/>
      <c r="U121" s="1"/>
    </row>
    <row r="122" spans="1:21" x14ac:dyDescent="0.35">
      <c r="A122" s="19">
        <f t="shared" si="0"/>
        <v>0</v>
      </c>
      <c r="B122" s="19">
        <f>Personnel!B56</f>
        <v>0</v>
      </c>
      <c r="C122" s="139"/>
      <c r="D122" s="139"/>
      <c r="E122" s="30">
        <f t="shared" si="1"/>
        <v>0</v>
      </c>
      <c r="F122" s="17">
        <f t="shared" ref="F122:G122" si="43">(C122*($E56*0.49))+(C122*SUM($F56:$J56))</f>
        <v>0</v>
      </c>
      <c r="G122" s="17">
        <f t="shared" si="43"/>
        <v>0</v>
      </c>
      <c r="Q122" s="1"/>
      <c r="S122" s="1"/>
      <c r="U122" s="1"/>
    </row>
    <row r="123" spans="1:21" x14ac:dyDescent="0.35">
      <c r="A123" s="19">
        <f t="shared" si="0"/>
        <v>0</v>
      </c>
      <c r="B123" s="19">
        <f>Personnel!B57</f>
        <v>0</v>
      </c>
      <c r="C123" s="139"/>
      <c r="D123" s="139"/>
      <c r="E123" s="30">
        <f t="shared" si="1"/>
        <v>0</v>
      </c>
      <c r="F123" s="17">
        <f t="shared" ref="F123:G123" si="44">(C123*($E57*0.49))+(C123*SUM($F57:$J57))</f>
        <v>0</v>
      </c>
      <c r="G123" s="17">
        <f t="shared" si="44"/>
        <v>0</v>
      </c>
      <c r="Q123" s="1"/>
      <c r="S123" s="1"/>
      <c r="U123" s="1"/>
    </row>
    <row r="124" spans="1:21" x14ac:dyDescent="0.35">
      <c r="A124" s="19">
        <f t="shared" si="0"/>
        <v>0</v>
      </c>
      <c r="B124" s="19">
        <f>Personnel!B58</f>
        <v>0</v>
      </c>
      <c r="C124" s="139"/>
      <c r="D124" s="139"/>
      <c r="E124" s="30">
        <f t="shared" si="1"/>
        <v>0</v>
      </c>
      <c r="F124" s="17">
        <f t="shared" ref="F124:G124" si="45">(C124*($E58*0.49))+(C124*SUM($F58:$J58))</f>
        <v>0</v>
      </c>
      <c r="G124" s="17">
        <f t="shared" si="45"/>
        <v>0</v>
      </c>
      <c r="Q124" s="1"/>
      <c r="S124" s="1"/>
      <c r="U124" s="1"/>
    </row>
    <row r="125" spans="1:21" x14ac:dyDescent="0.35">
      <c r="A125" s="19">
        <f t="shared" si="0"/>
        <v>0</v>
      </c>
      <c r="B125" s="19">
        <f>Personnel!B59</f>
        <v>0</v>
      </c>
      <c r="C125" s="139"/>
      <c r="D125" s="139"/>
      <c r="E125" s="30">
        <f t="shared" si="1"/>
        <v>0</v>
      </c>
      <c r="F125" s="17">
        <f t="shared" ref="F125:G125" si="46">(C125*($E59*0.49))+(C125*SUM($F59:$J59))</f>
        <v>0</v>
      </c>
      <c r="G125" s="17">
        <f t="shared" si="46"/>
        <v>0</v>
      </c>
      <c r="Q125" s="1"/>
      <c r="S125" s="1"/>
      <c r="U125" s="1"/>
    </row>
    <row r="126" spans="1:21" x14ac:dyDescent="0.35">
      <c r="A126" s="19">
        <f t="shared" si="0"/>
        <v>0</v>
      </c>
      <c r="B126" s="19">
        <f>Personnel!B60</f>
        <v>0</v>
      </c>
      <c r="C126" s="139"/>
      <c r="D126" s="139"/>
      <c r="E126" s="30">
        <f t="shared" si="1"/>
        <v>0</v>
      </c>
      <c r="F126" s="17">
        <f t="shared" ref="F126:G126" si="47">(C126*($E60*0.49))+(C126*SUM($F60:$J60))</f>
        <v>0</v>
      </c>
      <c r="G126" s="17">
        <f t="shared" si="47"/>
        <v>0</v>
      </c>
      <c r="Q126" s="1"/>
      <c r="S126" s="1"/>
      <c r="U126" s="1"/>
    </row>
    <row r="127" spans="1:21" x14ac:dyDescent="0.35">
      <c r="A127" s="19">
        <f t="shared" si="0"/>
        <v>0</v>
      </c>
      <c r="B127" s="19">
        <f>Personnel!B61</f>
        <v>0</v>
      </c>
      <c r="C127" s="139"/>
      <c r="D127" s="139"/>
      <c r="E127" s="30">
        <f t="shared" si="1"/>
        <v>0</v>
      </c>
      <c r="F127" s="17">
        <f t="shared" ref="F127:G127" si="48">(C127*($E61*0.49))+(C127*SUM($F61:$J61))</f>
        <v>0</v>
      </c>
      <c r="G127" s="17">
        <f t="shared" si="48"/>
        <v>0</v>
      </c>
      <c r="Q127" s="1"/>
      <c r="S127" s="1"/>
      <c r="U127" s="1"/>
    </row>
    <row r="128" spans="1:21" x14ac:dyDescent="0.35">
      <c r="A128" s="19">
        <f t="shared" si="0"/>
        <v>0</v>
      </c>
      <c r="B128" s="19">
        <f>Personnel!B62</f>
        <v>0</v>
      </c>
      <c r="C128" s="139"/>
      <c r="D128" s="139"/>
      <c r="E128" s="30">
        <f t="shared" si="1"/>
        <v>0</v>
      </c>
      <c r="F128" s="17">
        <f t="shared" ref="F128:G128" si="49">(C128*($E62*0.49))+(C128*SUM($F62:$J62))</f>
        <v>0</v>
      </c>
      <c r="G128" s="17">
        <f t="shared" si="49"/>
        <v>0</v>
      </c>
      <c r="Q128" s="1"/>
      <c r="S128" s="1"/>
      <c r="U128" s="1"/>
    </row>
    <row r="129" spans="1:21" x14ac:dyDescent="0.35">
      <c r="A129" s="19">
        <f t="shared" si="0"/>
        <v>0</v>
      </c>
      <c r="B129" s="19">
        <f>Personnel!B63</f>
        <v>0</v>
      </c>
      <c r="C129" s="139"/>
      <c r="D129" s="139"/>
      <c r="E129" s="30">
        <f t="shared" si="1"/>
        <v>0</v>
      </c>
      <c r="F129" s="17">
        <f t="shared" ref="F129:G129" si="50">(C129*($E63*0.49))+(C129*SUM($F63:$J63))</f>
        <v>0</v>
      </c>
      <c r="G129" s="17">
        <f t="shared" si="50"/>
        <v>0</v>
      </c>
      <c r="Q129" s="1"/>
      <c r="S129" s="1"/>
      <c r="U129" s="1"/>
    </row>
    <row r="130" spans="1:21" x14ac:dyDescent="0.35">
      <c r="A130" s="19">
        <f t="shared" si="0"/>
        <v>0</v>
      </c>
      <c r="B130" s="19">
        <f>Personnel!B64</f>
        <v>0</v>
      </c>
      <c r="C130" s="139"/>
      <c r="D130" s="139"/>
      <c r="E130" s="30">
        <f t="shared" si="1"/>
        <v>0</v>
      </c>
      <c r="F130" s="17">
        <f t="shared" ref="F130:G130" si="51">(C130*($E64*0.49))+(C130*SUM($F64:$J64))</f>
        <v>0</v>
      </c>
      <c r="G130" s="17">
        <f t="shared" si="51"/>
        <v>0</v>
      </c>
      <c r="Q130" s="1"/>
      <c r="S130" s="1"/>
      <c r="U130" s="1"/>
    </row>
    <row r="131" spans="1:21" x14ac:dyDescent="0.35">
      <c r="A131" s="19">
        <f t="shared" si="0"/>
        <v>0</v>
      </c>
      <c r="B131" s="19">
        <f>Personnel!B65</f>
        <v>0</v>
      </c>
      <c r="C131" s="139"/>
      <c r="D131" s="139"/>
      <c r="E131" s="30">
        <f t="shared" si="1"/>
        <v>0</v>
      </c>
      <c r="F131" s="17">
        <f t="shared" ref="F131:G131" si="52">(C131*($E65*0.49))+(C131*SUM($F65:$J65))</f>
        <v>0</v>
      </c>
      <c r="G131" s="17">
        <f t="shared" si="52"/>
        <v>0</v>
      </c>
      <c r="Q131" s="1"/>
      <c r="S131" s="1"/>
      <c r="U131" s="1"/>
    </row>
    <row r="132" spans="1:21" x14ac:dyDescent="0.35">
      <c r="A132" s="19">
        <f t="shared" si="0"/>
        <v>0</v>
      </c>
      <c r="B132" s="19">
        <f>Personnel!B66</f>
        <v>0</v>
      </c>
      <c r="C132" s="139"/>
      <c r="D132" s="139"/>
      <c r="E132" s="30">
        <f t="shared" si="1"/>
        <v>0</v>
      </c>
      <c r="F132" s="17">
        <f t="shared" ref="F132:G132" si="53">(C132*($E66*0.49))+(C132*SUM($F66:$J66))</f>
        <v>0</v>
      </c>
      <c r="G132" s="17">
        <f t="shared" si="53"/>
        <v>0</v>
      </c>
      <c r="Q132" s="1"/>
      <c r="S132" s="1"/>
      <c r="U132" s="1"/>
    </row>
    <row r="133" spans="1:21" x14ac:dyDescent="0.35">
      <c r="A133" s="19">
        <f t="shared" si="0"/>
        <v>0</v>
      </c>
      <c r="B133" s="19">
        <f>Personnel!B67</f>
        <v>0</v>
      </c>
      <c r="C133" s="139"/>
      <c r="D133" s="139"/>
      <c r="E133" s="30">
        <f t="shared" si="1"/>
        <v>0</v>
      </c>
      <c r="F133" s="17">
        <f t="shared" ref="F133:G133" si="54">(C133*($E67*0.49))+(C133*SUM($F67:$J67))</f>
        <v>0</v>
      </c>
      <c r="G133" s="17">
        <f t="shared" si="54"/>
        <v>0</v>
      </c>
      <c r="Q133" s="1"/>
      <c r="S133" s="1"/>
      <c r="U133" s="1"/>
    </row>
    <row r="134" spans="1:21" x14ac:dyDescent="0.35">
      <c r="A134" s="19">
        <f t="shared" si="0"/>
        <v>0</v>
      </c>
      <c r="B134" s="19">
        <f>Personnel!B68</f>
        <v>0</v>
      </c>
      <c r="C134" s="139"/>
      <c r="D134" s="139"/>
      <c r="E134" s="30">
        <f t="shared" si="1"/>
        <v>0</v>
      </c>
      <c r="F134" s="17">
        <f t="shared" ref="F134:G134" si="55">(C134*($E68*0.49))+(C134*SUM($F68:$J68))</f>
        <v>0</v>
      </c>
      <c r="G134" s="17">
        <f t="shared" si="55"/>
        <v>0</v>
      </c>
      <c r="Q134" s="1"/>
      <c r="S134" s="1"/>
      <c r="U134" s="1"/>
    </row>
    <row r="135" spans="1:21" x14ac:dyDescent="0.35">
      <c r="A135" s="19">
        <f t="shared" si="0"/>
        <v>0</v>
      </c>
      <c r="B135" s="19">
        <f>Personnel!B69</f>
        <v>0</v>
      </c>
      <c r="C135" s="139"/>
      <c r="D135" s="139"/>
      <c r="E135" s="30">
        <f t="shared" si="1"/>
        <v>0</v>
      </c>
      <c r="F135" s="17">
        <f t="shared" ref="F135:G135" si="56">(C135*($E69*0.49))+(C135*SUM($F69:$J69))</f>
        <v>0</v>
      </c>
      <c r="G135" s="17">
        <f t="shared" si="56"/>
        <v>0</v>
      </c>
      <c r="Q135" s="1"/>
      <c r="S135" s="1"/>
      <c r="U135" s="1"/>
    </row>
    <row r="136" spans="1:21" x14ac:dyDescent="0.35">
      <c r="A136" s="19">
        <f t="shared" si="0"/>
        <v>0</v>
      </c>
      <c r="B136" s="19">
        <f>Personnel!B70</f>
        <v>0</v>
      </c>
      <c r="C136" s="139"/>
      <c r="D136" s="139"/>
      <c r="E136" s="30">
        <f t="shared" si="1"/>
        <v>0</v>
      </c>
      <c r="F136" s="17">
        <f t="shared" ref="F136:G136" si="57">(C136*($E70*0.49))+(C136*SUM($F70:$J70))</f>
        <v>0</v>
      </c>
      <c r="G136" s="17">
        <f t="shared" si="57"/>
        <v>0</v>
      </c>
      <c r="Q136" s="1"/>
      <c r="S136" s="1"/>
      <c r="U136" s="1"/>
    </row>
    <row r="137" spans="1:21" x14ac:dyDescent="0.35">
      <c r="A137" s="19">
        <f t="shared" si="0"/>
        <v>0</v>
      </c>
      <c r="B137" s="19">
        <f>Personnel!B71</f>
        <v>0</v>
      </c>
      <c r="C137" s="139"/>
      <c r="D137" s="139"/>
      <c r="E137" s="30">
        <f t="shared" si="1"/>
        <v>0</v>
      </c>
      <c r="F137" s="17">
        <f t="shared" ref="F137:G137" si="58">(C137*($E71*0.49))+(C137*SUM($F71:$J71))</f>
        <v>0</v>
      </c>
      <c r="G137" s="17">
        <f t="shared" si="58"/>
        <v>0</v>
      </c>
      <c r="Q137" s="1"/>
      <c r="S137" s="1"/>
      <c r="U137" s="1"/>
    </row>
    <row r="138" spans="1:21" x14ac:dyDescent="0.35">
      <c r="A138" s="19">
        <f t="shared" si="0"/>
        <v>0</v>
      </c>
      <c r="B138" s="19">
        <f>Personnel!B72</f>
        <v>0</v>
      </c>
      <c r="C138" s="139"/>
      <c r="D138" s="139"/>
      <c r="E138" s="30">
        <f t="shared" si="1"/>
        <v>0</v>
      </c>
      <c r="F138" s="17">
        <f t="shared" ref="F138:G138" si="59">(C138*($E72*0.49))+(C138*SUM($F72:$J72))</f>
        <v>0</v>
      </c>
      <c r="G138" s="17">
        <f t="shared" si="59"/>
        <v>0</v>
      </c>
      <c r="Q138" s="1"/>
      <c r="S138" s="1"/>
      <c r="U138" s="1"/>
    </row>
    <row r="139" spans="1:21" x14ac:dyDescent="0.35">
      <c r="A139" s="19">
        <f t="shared" si="0"/>
        <v>0</v>
      </c>
      <c r="B139" s="19">
        <f>Personnel!B73</f>
        <v>0</v>
      </c>
      <c r="C139" s="139"/>
      <c r="D139" s="139"/>
      <c r="E139" s="30">
        <f t="shared" si="1"/>
        <v>0</v>
      </c>
      <c r="F139" s="17">
        <f t="shared" ref="F139:G139" si="60">(C139*($E73*0.49))+(C139*SUM($F73:$J73))</f>
        <v>0</v>
      </c>
      <c r="G139" s="17">
        <f t="shared" si="60"/>
        <v>0</v>
      </c>
      <c r="Q139" s="1"/>
      <c r="S139" s="1"/>
      <c r="U139" s="1"/>
    </row>
    <row r="140" spans="1:21" x14ac:dyDescent="0.35">
      <c r="E140" s="1">
        <f t="shared" ref="E140" si="61">SUM(E80:E139)</f>
        <v>0</v>
      </c>
      <c r="F140" s="1">
        <f>SUM(F80:F139)</f>
        <v>0</v>
      </c>
      <c r="G140" s="1">
        <f>SUM(G80:G139)</f>
        <v>0</v>
      </c>
    </row>
    <row r="141" spans="1:21" x14ac:dyDescent="0.35">
      <c r="H141" s="1"/>
      <c r="I141" s="1"/>
      <c r="J141" s="1"/>
      <c r="K141" s="1"/>
      <c r="L141" s="1"/>
      <c r="M141" s="1"/>
    </row>
    <row r="142" spans="1:21" ht="18.5" x14ac:dyDescent="0.45">
      <c r="A142" s="15" t="s">
        <v>156</v>
      </c>
    </row>
    <row r="143" spans="1:21" hidden="1" x14ac:dyDescent="0.35"/>
    <row r="144" spans="1:21" hidden="1" x14ac:dyDescent="0.35">
      <c r="A144" s="14" t="s">
        <v>157</v>
      </c>
    </row>
    <row r="145" spans="1:7" hidden="1" x14ac:dyDescent="0.35">
      <c r="A145" s="4"/>
      <c r="B145" s="166" t="s">
        <v>135</v>
      </c>
      <c r="C145" s="167"/>
      <c r="D145" s="167"/>
      <c r="E145" s="167"/>
      <c r="F145" s="167"/>
      <c r="G145" s="168"/>
    </row>
    <row r="146" spans="1:7" s="25" customFormat="1" hidden="1" x14ac:dyDescent="0.35">
      <c r="A146" s="20"/>
      <c r="B146" s="36" t="s">
        <v>63</v>
      </c>
      <c r="C146" s="40" t="s">
        <v>108</v>
      </c>
      <c r="D146" s="40" t="s">
        <v>109</v>
      </c>
      <c r="E146" s="40" t="s">
        <v>122</v>
      </c>
      <c r="F146" s="40" t="s">
        <v>123</v>
      </c>
      <c r="G146" s="40" t="s">
        <v>124</v>
      </c>
    </row>
    <row r="147" spans="1:7" hidden="1" x14ac:dyDescent="0.35">
      <c r="A147" s="19" t="str">
        <f>'Summary Tables'!A10</f>
        <v>Admin</v>
      </c>
      <c r="B147" s="22">
        <f>SUM(C147:G147)</f>
        <v>0</v>
      </c>
      <c r="C147" s="21">
        <f t="shared" ref="C147:C159" si="62">SUMIF($B$14:$B$73, $A147, F$80:F$139)</f>
        <v>0</v>
      </c>
      <c r="D147" s="21">
        <f t="shared" ref="D147:D159" si="63">SUMIF($B$14:$B$73, $A147, G$80:G$139)</f>
        <v>0</v>
      </c>
      <c r="E147" s="21">
        <f t="shared" ref="E147:E159" si="64">SUMIF($B$14:$B$73, $A147, K$80:K$139)</f>
        <v>0</v>
      </c>
      <c r="F147" s="21">
        <f t="shared" ref="F147:F159" si="65">SUMIF($B$14:$B$73, $A147, L$80:L$139)</f>
        <v>0</v>
      </c>
      <c r="G147" s="21">
        <f t="shared" ref="G147:G159" si="66">SUMIF($B$14:$B$73, $A147, M$80:M$139)</f>
        <v>0</v>
      </c>
    </row>
    <row r="148" spans="1:7" hidden="1" x14ac:dyDescent="0.35">
      <c r="A148" s="19" t="str">
        <f>'Summary Tables'!A11</f>
        <v>[Fill in Initiative name]1</v>
      </c>
      <c r="B148" s="22">
        <f t="shared" ref="B148:B159" si="67">SUM(C148:G148)</f>
        <v>0</v>
      </c>
      <c r="C148" s="21">
        <f t="shared" si="62"/>
        <v>0</v>
      </c>
      <c r="D148" s="21">
        <f t="shared" si="63"/>
        <v>0</v>
      </c>
      <c r="E148" s="21">
        <f t="shared" si="64"/>
        <v>0</v>
      </c>
      <c r="F148" s="21">
        <f t="shared" si="65"/>
        <v>0</v>
      </c>
      <c r="G148" s="21">
        <f t="shared" si="66"/>
        <v>0</v>
      </c>
    </row>
    <row r="149" spans="1:7" hidden="1" x14ac:dyDescent="0.35">
      <c r="A149" s="19" t="str">
        <f>'Summary Tables'!A12</f>
        <v>[Fill in Initiative name]2</v>
      </c>
      <c r="B149" s="22">
        <f t="shared" si="67"/>
        <v>0</v>
      </c>
      <c r="C149" s="21">
        <f t="shared" si="62"/>
        <v>0</v>
      </c>
      <c r="D149" s="21">
        <f t="shared" si="63"/>
        <v>0</v>
      </c>
      <c r="E149" s="21">
        <f t="shared" si="64"/>
        <v>0</v>
      </c>
      <c r="F149" s="21">
        <f t="shared" si="65"/>
        <v>0</v>
      </c>
      <c r="G149" s="21">
        <f t="shared" si="66"/>
        <v>0</v>
      </c>
    </row>
    <row r="150" spans="1:7" hidden="1" x14ac:dyDescent="0.35">
      <c r="A150" s="19" t="str">
        <f>'Summary Tables'!A13</f>
        <v>[Fill in Initiative name]3</v>
      </c>
      <c r="B150" s="22">
        <f t="shared" si="67"/>
        <v>0</v>
      </c>
      <c r="C150" s="21">
        <f t="shared" si="62"/>
        <v>0</v>
      </c>
      <c r="D150" s="21">
        <f t="shared" si="63"/>
        <v>0</v>
      </c>
      <c r="E150" s="21">
        <f t="shared" si="64"/>
        <v>0</v>
      </c>
      <c r="F150" s="21">
        <f t="shared" si="65"/>
        <v>0</v>
      </c>
      <c r="G150" s="21">
        <f t="shared" si="66"/>
        <v>0</v>
      </c>
    </row>
    <row r="151" spans="1:7" hidden="1" x14ac:dyDescent="0.35">
      <c r="A151" s="19" t="str">
        <f>'Summary Tables'!A14</f>
        <v>[Fill in Initiative name]4</v>
      </c>
      <c r="B151" s="22">
        <f t="shared" si="67"/>
        <v>0</v>
      </c>
      <c r="C151" s="21">
        <f t="shared" si="62"/>
        <v>0</v>
      </c>
      <c r="D151" s="21">
        <f t="shared" si="63"/>
        <v>0</v>
      </c>
      <c r="E151" s="21">
        <f t="shared" si="64"/>
        <v>0</v>
      </c>
      <c r="F151" s="21">
        <f t="shared" si="65"/>
        <v>0</v>
      </c>
      <c r="G151" s="21">
        <f t="shared" si="66"/>
        <v>0</v>
      </c>
    </row>
    <row r="152" spans="1:7" hidden="1" x14ac:dyDescent="0.35">
      <c r="A152" s="19" t="str">
        <f>'Summary Tables'!A15</f>
        <v>[Fill in Initiative name]5</v>
      </c>
      <c r="B152" s="22">
        <f t="shared" si="67"/>
        <v>0</v>
      </c>
      <c r="C152" s="21">
        <f t="shared" si="62"/>
        <v>0</v>
      </c>
      <c r="D152" s="21">
        <f t="shared" si="63"/>
        <v>0</v>
      </c>
      <c r="E152" s="21">
        <f t="shared" si="64"/>
        <v>0</v>
      </c>
      <c r="F152" s="21">
        <f t="shared" si="65"/>
        <v>0</v>
      </c>
      <c r="G152" s="21">
        <f t="shared" si="66"/>
        <v>0</v>
      </c>
    </row>
    <row r="153" spans="1:7" hidden="1" x14ac:dyDescent="0.35">
      <c r="A153" s="19" t="str">
        <f>'Summary Tables'!A16</f>
        <v>[Fill in Initiative name]6</v>
      </c>
      <c r="B153" s="22">
        <f t="shared" si="67"/>
        <v>0</v>
      </c>
      <c r="C153" s="21">
        <f t="shared" si="62"/>
        <v>0</v>
      </c>
      <c r="D153" s="21">
        <f t="shared" si="63"/>
        <v>0</v>
      </c>
      <c r="E153" s="21">
        <f t="shared" si="64"/>
        <v>0</v>
      </c>
      <c r="F153" s="21">
        <f t="shared" si="65"/>
        <v>0</v>
      </c>
      <c r="G153" s="21">
        <f t="shared" si="66"/>
        <v>0</v>
      </c>
    </row>
    <row r="154" spans="1:7" hidden="1" x14ac:dyDescent="0.35">
      <c r="A154" s="19" t="str">
        <f>'Summary Tables'!A17</f>
        <v>[Fill in Initiative name]7</v>
      </c>
      <c r="B154" s="22">
        <f t="shared" si="67"/>
        <v>0</v>
      </c>
      <c r="C154" s="21">
        <f t="shared" si="62"/>
        <v>0</v>
      </c>
      <c r="D154" s="21">
        <f t="shared" si="63"/>
        <v>0</v>
      </c>
      <c r="E154" s="21">
        <f t="shared" si="64"/>
        <v>0</v>
      </c>
      <c r="F154" s="21">
        <f t="shared" si="65"/>
        <v>0</v>
      </c>
      <c r="G154" s="21">
        <f t="shared" si="66"/>
        <v>0</v>
      </c>
    </row>
    <row r="155" spans="1:7" hidden="1" x14ac:dyDescent="0.35">
      <c r="A155" s="19" t="str">
        <f>'Summary Tables'!A18</f>
        <v>[Fill in Initiative name]8</v>
      </c>
      <c r="B155" s="22">
        <f t="shared" si="67"/>
        <v>0</v>
      </c>
      <c r="C155" s="21">
        <f t="shared" si="62"/>
        <v>0</v>
      </c>
      <c r="D155" s="21">
        <f t="shared" si="63"/>
        <v>0</v>
      </c>
      <c r="E155" s="21">
        <f t="shared" si="64"/>
        <v>0</v>
      </c>
      <c r="F155" s="21">
        <f t="shared" si="65"/>
        <v>0</v>
      </c>
      <c r="G155" s="21">
        <f t="shared" si="66"/>
        <v>0</v>
      </c>
    </row>
    <row r="156" spans="1:7" hidden="1" x14ac:dyDescent="0.35">
      <c r="A156" s="19" t="str">
        <f>'Summary Tables'!A19</f>
        <v>[Fill in Initiative name]9</v>
      </c>
      <c r="B156" s="22">
        <f t="shared" si="67"/>
        <v>0</v>
      </c>
      <c r="C156" s="21">
        <f t="shared" si="62"/>
        <v>0</v>
      </c>
      <c r="D156" s="21">
        <f t="shared" si="63"/>
        <v>0</v>
      </c>
      <c r="E156" s="21">
        <f t="shared" si="64"/>
        <v>0</v>
      </c>
      <c r="F156" s="21">
        <f t="shared" si="65"/>
        <v>0</v>
      </c>
      <c r="G156" s="21">
        <f t="shared" si="66"/>
        <v>0</v>
      </c>
    </row>
    <row r="157" spans="1:7" hidden="1" x14ac:dyDescent="0.35">
      <c r="A157" s="19" t="str">
        <f>'Summary Tables'!A20</f>
        <v>[Fill in Initiative name]10</v>
      </c>
      <c r="B157" s="22">
        <f t="shared" si="67"/>
        <v>0</v>
      </c>
      <c r="C157" s="21">
        <f t="shared" si="62"/>
        <v>0</v>
      </c>
      <c r="D157" s="21">
        <f t="shared" si="63"/>
        <v>0</v>
      </c>
      <c r="E157" s="21">
        <f t="shared" si="64"/>
        <v>0</v>
      </c>
      <c r="F157" s="21">
        <f t="shared" si="65"/>
        <v>0</v>
      </c>
      <c r="G157" s="21">
        <f t="shared" si="66"/>
        <v>0</v>
      </c>
    </row>
    <row r="158" spans="1:7" hidden="1" x14ac:dyDescent="0.35">
      <c r="A158" s="19" t="str">
        <f>'Summary Tables'!A21</f>
        <v>[Fill in Initiative name]11</v>
      </c>
      <c r="B158" s="22">
        <f t="shared" si="67"/>
        <v>0</v>
      </c>
      <c r="C158" s="21">
        <f t="shared" si="62"/>
        <v>0</v>
      </c>
      <c r="D158" s="21">
        <f t="shared" si="63"/>
        <v>0</v>
      </c>
      <c r="E158" s="21">
        <f t="shared" si="64"/>
        <v>0</v>
      </c>
      <c r="F158" s="21">
        <f t="shared" si="65"/>
        <v>0</v>
      </c>
      <c r="G158" s="21">
        <f t="shared" si="66"/>
        <v>0</v>
      </c>
    </row>
    <row r="159" spans="1:7" hidden="1" x14ac:dyDescent="0.35">
      <c r="A159" s="19" t="str">
        <f>'Summary Tables'!A22</f>
        <v>[Fill in Initiative name]12</v>
      </c>
      <c r="B159" s="22">
        <f t="shared" si="67"/>
        <v>0</v>
      </c>
      <c r="C159" s="21">
        <f t="shared" si="62"/>
        <v>0</v>
      </c>
      <c r="D159" s="21">
        <f t="shared" si="63"/>
        <v>0</v>
      </c>
      <c r="E159" s="21">
        <f t="shared" si="64"/>
        <v>0</v>
      </c>
      <c r="F159" s="21">
        <f t="shared" si="65"/>
        <v>0</v>
      </c>
      <c r="G159" s="21">
        <f t="shared" si="66"/>
        <v>0</v>
      </c>
    </row>
    <row r="160" spans="1:7" hidden="1" x14ac:dyDescent="0.35">
      <c r="A160" s="19" t="str">
        <f>'Summary Tables'!A23</f>
        <v>[Fill in Initiative name]13</v>
      </c>
      <c r="B160" s="22">
        <f t="shared" ref="B160:B171" si="68">SUM(C160:G160)</f>
        <v>0</v>
      </c>
      <c r="C160" s="21">
        <f t="shared" ref="C160:C171" si="69">SUMIF($B$14:$B$73, $A160, F$80:F$139)</f>
        <v>0</v>
      </c>
      <c r="D160" s="21">
        <f t="shared" ref="D160:D171" si="70">SUMIF($B$14:$B$73, $A160, G$80:G$139)</f>
        <v>0</v>
      </c>
      <c r="E160" s="21">
        <f t="shared" ref="E160:E171" si="71">SUMIF($B$14:$B$73, $A160, K$80:K$139)</f>
        <v>0</v>
      </c>
      <c r="F160" s="21">
        <f t="shared" ref="F160:F171" si="72">SUMIF($B$14:$B$73, $A160, L$80:L$139)</f>
        <v>0</v>
      </c>
      <c r="G160" s="21">
        <f t="shared" ref="G160:G171" si="73">SUMIF($B$14:$B$73, $A160, M$80:M$139)</f>
        <v>0</v>
      </c>
    </row>
    <row r="161" spans="1:7" hidden="1" x14ac:dyDescent="0.35">
      <c r="A161" s="19" t="str">
        <f>'Summary Tables'!A24</f>
        <v>[Fill in Initiative name]14</v>
      </c>
      <c r="B161" s="22">
        <f t="shared" si="68"/>
        <v>0</v>
      </c>
      <c r="C161" s="21">
        <f t="shared" si="69"/>
        <v>0</v>
      </c>
      <c r="D161" s="21">
        <f t="shared" si="70"/>
        <v>0</v>
      </c>
      <c r="E161" s="21">
        <f t="shared" si="71"/>
        <v>0</v>
      </c>
      <c r="F161" s="21">
        <f t="shared" si="72"/>
        <v>0</v>
      </c>
      <c r="G161" s="21">
        <f t="shared" si="73"/>
        <v>0</v>
      </c>
    </row>
    <row r="162" spans="1:7" hidden="1" x14ac:dyDescent="0.35">
      <c r="A162" s="19" t="str">
        <f>'Summary Tables'!A25</f>
        <v>[Fill in Initiative name]15</v>
      </c>
      <c r="B162" s="22">
        <f t="shared" si="68"/>
        <v>0</v>
      </c>
      <c r="C162" s="21">
        <f t="shared" si="69"/>
        <v>0</v>
      </c>
      <c r="D162" s="21">
        <f t="shared" si="70"/>
        <v>0</v>
      </c>
      <c r="E162" s="21">
        <f t="shared" si="71"/>
        <v>0</v>
      </c>
      <c r="F162" s="21">
        <f t="shared" si="72"/>
        <v>0</v>
      </c>
      <c r="G162" s="21">
        <f t="shared" si="73"/>
        <v>0</v>
      </c>
    </row>
    <row r="163" spans="1:7" hidden="1" x14ac:dyDescent="0.35">
      <c r="A163" s="19" t="str">
        <f>'Summary Tables'!A26</f>
        <v>[Fill in Initiative name]16</v>
      </c>
      <c r="B163" s="22">
        <f t="shared" si="68"/>
        <v>0</v>
      </c>
      <c r="C163" s="21">
        <f t="shared" si="69"/>
        <v>0</v>
      </c>
      <c r="D163" s="21">
        <f t="shared" si="70"/>
        <v>0</v>
      </c>
      <c r="E163" s="21">
        <f t="shared" si="71"/>
        <v>0</v>
      </c>
      <c r="F163" s="21">
        <f t="shared" si="72"/>
        <v>0</v>
      </c>
      <c r="G163" s="21">
        <f t="shared" si="73"/>
        <v>0</v>
      </c>
    </row>
    <row r="164" spans="1:7" hidden="1" x14ac:dyDescent="0.35">
      <c r="A164" s="19" t="str">
        <f>'Summary Tables'!A27</f>
        <v>[Fill in Initiative name]17</v>
      </c>
      <c r="B164" s="22">
        <f t="shared" si="68"/>
        <v>0</v>
      </c>
      <c r="C164" s="21">
        <f t="shared" si="69"/>
        <v>0</v>
      </c>
      <c r="D164" s="21">
        <f t="shared" si="70"/>
        <v>0</v>
      </c>
      <c r="E164" s="21">
        <f t="shared" si="71"/>
        <v>0</v>
      </c>
      <c r="F164" s="21">
        <f t="shared" si="72"/>
        <v>0</v>
      </c>
      <c r="G164" s="21">
        <f t="shared" si="73"/>
        <v>0</v>
      </c>
    </row>
    <row r="165" spans="1:7" hidden="1" x14ac:dyDescent="0.35">
      <c r="A165" s="19" t="str">
        <f>'Summary Tables'!A28</f>
        <v>[Fill in Initiative name]18</v>
      </c>
      <c r="B165" s="22">
        <f t="shared" si="68"/>
        <v>0</v>
      </c>
      <c r="C165" s="21">
        <f t="shared" si="69"/>
        <v>0</v>
      </c>
      <c r="D165" s="21">
        <f t="shared" si="70"/>
        <v>0</v>
      </c>
      <c r="E165" s="21">
        <f t="shared" si="71"/>
        <v>0</v>
      </c>
      <c r="F165" s="21">
        <f t="shared" si="72"/>
        <v>0</v>
      </c>
      <c r="G165" s="21">
        <f t="shared" si="73"/>
        <v>0</v>
      </c>
    </row>
    <row r="166" spans="1:7" hidden="1" x14ac:dyDescent="0.35">
      <c r="A166" s="19" t="str">
        <f>'Summary Tables'!A29</f>
        <v>[Fill in Initiative name]19</v>
      </c>
      <c r="B166" s="22">
        <f t="shared" si="68"/>
        <v>0</v>
      </c>
      <c r="C166" s="21">
        <f t="shared" si="69"/>
        <v>0</v>
      </c>
      <c r="D166" s="21">
        <f t="shared" si="70"/>
        <v>0</v>
      </c>
      <c r="E166" s="21">
        <f t="shared" si="71"/>
        <v>0</v>
      </c>
      <c r="F166" s="21">
        <f t="shared" si="72"/>
        <v>0</v>
      </c>
      <c r="G166" s="21">
        <f t="shared" si="73"/>
        <v>0</v>
      </c>
    </row>
    <row r="167" spans="1:7" hidden="1" x14ac:dyDescent="0.35">
      <c r="A167" s="19" t="str">
        <f>'Summary Tables'!A30</f>
        <v>[Fill in Initiative name]20</v>
      </c>
      <c r="B167" s="22">
        <f t="shared" si="68"/>
        <v>0</v>
      </c>
      <c r="C167" s="21">
        <f t="shared" si="69"/>
        <v>0</v>
      </c>
      <c r="D167" s="21">
        <f t="shared" si="70"/>
        <v>0</v>
      </c>
      <c r="E167" s="21">
        <f t="shared" si="71"/>
        <v>0</v>
      </c>
      <c r="F167" s="21">
        <f t="shared" si="72"/>
        <v>0</v>
      </c>
      <c r="G167" s="21">
        <f t="shared" si="73"/>
        <v>0</v>
      </c>
    </row>
    <row r="168" spans="1:7" hidden="1" x14ac:dyDescent="0.35">
      <c r="A168" s="19" t="str">
        <f>'Summary Tables'!A31</f>
        <v>[Fill in Initiative name]21</v>
      </c>
      <c r="B168" s="22">
        <f t="shared" si="68"/>
        <v>0</v>
      </c>
      <c r="C168" s="21">
        <f t="shared" si="69"/>
        <v>0</v>
      </c>
      <c r="D168" s="21">
        <f t="shared" si="70"/>
        <v>0</v>
      </c>
      <c r="E168" s="21">
        <f t="shared" si="71"/>
        <v>0</v>
      </c>
      <c r="F168" s="21">
        <f t="shared" si="72"/>
        <v>0</v>
      </c>
      <c r="G168" s="21">
        <f t="shared" si="73"/>
        <v>0</v>
      </c>
    </row>
    <row r="169" spans="1:7" hidden="1" x14ac:dyDescent="0.35">
      <c r="A169" s="19" t="str">
        <f>'Summary Tables'!A32</f>
        <v>[Fill in Initiative name]22</v>
      </c>
      <c r="B169" s="22">
        <f t="shared" si="68"/>
        <v>0</v>
      </c>
      <c r="C169" s="21">
        <f t="shared" si="69"/>
        <v>0</v>
      </c>
      <c r="D169" s="21">
        <f t="shared" si="70"/>
        <v>0</v>
      </c>
      <c r="E169" s="21">
        <f t="shared" si="71"/>
        <v>0</v>
      </c>
      <c r="F169" s="21">
        <f t="shared" si="72"/>
        <v>0</v>
      </c>
      <c r="G169" s="21">
        <f t="shared" si="73"/>
        <v>0</v>
      </c>
    </row>
    <row r="170" spans="1:7" hidden="1" x14ac:dyDescent="0.35">
      <c r="A170" s="19" t="str">
        <f>'Summary Tables'!A33</f>
        <v>[Fill in Initiative name]23</v>
      </c>
      <c r="B170" s="22">
        <f t="shared" si="68"/>
        <v>0</v>
      </c>
      <c r="C170" s="21">
        <f t="shared" si="69"/>
        <v>0</v>
      </c>
      <c r="D170" s="21">
        <f t="shared" si="70"/>
        <v>0</v>
      </c>
      <c r="E170" s="21">
        <f t="shared" si="71"/>
        <v>0</v>
      </c>
      <c r="F170" s="21">
        <f t="shared" si="72"/>
        <v>0</v>
      </c>
      <c r="G170" s="21">
        <f t="shared" si="73"/>
        <v>0</v>
      </c>
    </row>
    <row r="171" spans="1:7" hidden="1" x14ac:dyDescent="0.35">
      <c r="A171" s="19" t="str">
        <f>'Summary Tables'!A34</f>
        <v>[Fill in Initiative name]24</v>
      </c>
      <c r="B171" s="22">
        <f t="shared" si="68"/>
        <v>0</v>
      </c>
      <c r="C171" s="21">
        <f t="shared" si="69"/>
        <v>0</v>
      </c>
      <c r="D171" s="21">
        <f t="shared" si="70"/>
        <v>0</v>
      </c>
      <c r="E171" s="21">
        <f t="shared" si="71"/>
        <v>0</v>
      </c>
      <c r="F171" s="21">
        <f t="shared" si="72"/>
        <v>0</v>
      </c>
      <c r="G171" s="21">
        <f t="shared" si="73"/>
        <v>0</v>
      </c>
    </row>
  </sheetData>
  <sheetProtection algorithmName="SHA-512" hashValue="uyIVEiMoVSNLn6oEnjNmaAA/ZiL25WDkBg8xHeB/rbk/oePH6NNL1NM7GjWte+SV9EBn54ZYUxbVUFk912PueA==" saltValue="GbbGb0m3ez4dP5f8sxq4WA==" spinCount="100000" sheet="1" objects="1" scenarios="1"/>
  <mergeCells count="66">
    <mergeCell ref="K41:O41"/>
    <mergeCell ref="K42:O42"/>
    <mergeCell ref="K43:O43"/>
    <mergeCell ref="K44:O44"/>
    <mergeCell ref="K36:O36"/>
    <mergeCell ref="K37:O37"/>
    <mergeCell ref="K38:O38"/>
    <mergeCell ref="K39:O39"/>
    <mergeCell ref="K40:O40"/>
    <mergeCell ref="K31:O31"/>
    <mergeCell ref="K32:O32"/>
    <mergeCell ref="K33:O33"/>
    <mergeCell ref="K34:O34"/>
    <mergeCell ref="K35:O35"/>
    <mergeCell ref="K26:O26"/>
    <mergeCell ref="K27:O27"/>
    <mergeCell ref="K28:O28"/>
    <mergeCell ref="K29:O29"/>
    <mergeCell ref="K30:O30"/>
    <mergeCell ref="K21:O21"/>
    <mergeCell ref="K22:O22"/>
    <mergeCell ref="K23:O23"/>
    <mergeCell ref="K24:O24"/>
    <mergeCell ref="K25:O25"/>
    <mergeCell ref="K16:O16"/>
    <mergeCell ref="K17:O17"/>
    <mergeCell ref="K18:O18"/>
    <mergeCell ref="K19:O19"/>
    <mergeCell ref="K20:O20"/>
    <mergeCell ref="C1:D1"/>
    <mergeCell ref="K51:O51"/>
    <mergeCell ref="K52:O52"/>
    <mergeCell ref="K53:O53"/>
    <mergeCell ref="K54:O54"/>
    <mergeCell ref="K10:O10"/>
    <mergeCell ref="K11:O11"/>
    <mergeCell ref="K13:O13"/>
    <mergeCell ref="K14:O14"/>
    <mergeCell ref="K45:O45"/>
    <mergeCell ref="K46:O46"/>
    <mergeCell ref="K47:O47"/>
    <mergeCell ref="K48:O48"/>
    <mergeCell ref="K49:O49"/>
    <mergeCell ref="K50:O50"/>
    <mergeCell ref="K15:O15"/>
    <mergeCell ref="K73:O73"/>
    <mergeCell ref="K55:O55"/>
    <mergeCell ref="K56:O56"/>
    <mergeCell ref="K57:O57"/>
    <mergeCell ref="K58:O58"/>
    <mergeCell ref="B145:G145"/>
    <mergeCell ref="A7:F7"/>
    <mergeCell ref="K59:O59"/>
    <mergeCell ref="K60:O60"/>
    <mergeCell ref="K61:O61"/>
    <mergeCell ref="K62:O62"/>
    <mergeCell ref="K63:O63"/>
    <mergeCell ref="K64:O64"/>
    <mergeCell ref="K65:O65"/>
    <mergeCell ref="K66:O66"/>
    <mergeCell ref="K67:O67"/>
    <mergeCell ref="K68:O68"/>
    <mergeCell ref="K69:O69"/>
    <mergeCell ref="K70:O70"/>
    <mergeCell ref="K71:O71"/>
    <mergeCell ref="K72:O72"/>
  </mergeCells>
  <dataValidations count="1">
    <dataValidation allowBlank="1" showInputMessage="1" showErrorMessage="1" sqref="C77:G77 C80:G139" xr:uid="{EB068324-B971-4668-A42F-B15C20B346DD}"/>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E767F199-48DF-4B99-8A3B-C869E4CEBBC3}">
          <x14:formula1>
            <xm:f>'Summary Tables'!$A$10:$A$22</xm:f>
          </x14:formula1>
          <xm:sqref>A147:A171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81236-11C2-436F-8041-F3C02F5C2F4A}">
  <dimension ref="A1:O129"/>
  <sheetViews>
    <sheetView showGridLines="0" topLeftCell="A23" workbookViewId="0">
      <selection activeCell="K53" sqref="K53"/>
    </sheetView>
  </sheetViews>
  <sheetFormatPr defaultColWidth="17.54296875" defaultRowHeight="14.5" x14ac:dyDescent="0.35"/>
  <cols>
    <col min="1" max="1" width="29" customWidth="1"/>
    <col min="2" max="2" width="19.1796875" customWidth="1"/>
  </cols>
  <sheetData>
    <row r="1" spans="1:15" ht="26" x14ac:dyDescent="0.7">
      <c r="A1" s="120" t="s">
        <v>35</v>
      </c>
      <c r="B1" s="118" t="s">
        <v>61</v>
      </c>
      <c r="C1" s="162">
        <f>'Subrecipient Info'!B5</f>
        <v>0</v>
      </c>
      <c r="D1" s="162"/>
    </row>
    <row r="3" spans="1:15" s="25" customFormat="1" ht="29" x14ac:dyDescent="0.35">
      <c r="B3" s="40" t="s">
        <v>64</v>
      </c>
      <c r="C3" s="40" t="s">
        <v>65</v>
      </c>
    </row>
    <row r="4" spans="1:15" x14ac:dyDescent="0.35">
      <c r="A4" s="2" t="s">
        <v>158</v>
      </c>
      <c r="B4" s="43">
        <f>I54</f>
        <v>0</v>
      </c>
      <c r="C4" s="43">
        <f>J54</f>
        <v>0</v>
      </c>
      <c r="D4" s="25"/>
      <c r="E4" s="25"/>
      <c r="F4" s="25"/>
    </row>
    <row r="7" spans="1:15" ht="45.65" customHeight="1" x14ac:dyDescent="0.35">
      <c r="A7" s="188" t="s">
        <v>159</v>
      </c>
      <c r="B7" s="188"/>
      <c r="C7" s="188"/>
      <c r="D7" s="188"/>
      <c r="E7" s="188"/>
      <c r="F7" s="188"/>
    </row>
    <row r="8" spans="1:15" ht="7" customHeight="1" x14ac:dyDescent="0.35">
      <c r="A8" s="69"/>
      <c r="B8" s="69"/>
      <c r="C8" s="69"/>
      <c r="D8" s="69"/>
      <c r="E8" s="69"/>
      <c r="F8" s="69"/>
    </row>
    <row r="9" spans="1:15" ht="19" customHeight="1" x14ac:dyDescent="0.45">
      <c r="A9" s="77" t="s">
        <v>160</v>
      </c>
      <c r="B9" s="69"/>
      <c r="C9" s="69"/>
      <c r="D9" s="69"/>
      <c r="E9" s="69"/>
      <c r="F9" s="69"/>
    </row>
    <row r="10" spans="1:15" ht="29" x14ac:dyDescent="0.35">
      <c r="A10" s="23" t="s">
        <v>161</v>
      </c>
      <c r="B10" s="23" t="s">
        <v>68</v>
      </c>
      <c r="C10" s="68" t="s">
        <v>162</v>
      </c>
      <c r="D10" s="71" t="s">
        <v>105</v>
      </c>
      <c r="E10" s="71" t="s">
        <v>163</v>
      </c>
      <c r="F10" s="71" t="s">
        <v>164</v>
      </c>
      <c r="G10" s="71" t="s">
        <v>165</v>
      </c>
      <c r="H10" s="23" t="s">
        <v>155</v>
      </c>
      <c r="I10" s="71" t="s">
        <v>108</v>
      </c>
      <c r="J10" s="71" t="s">
        <v>109</v>
      </c>
    </row>
    <row r="11" spans="1:15" x14ac:dyDescent="0.35">
      <c r="A11" s="50" t="s">
        <v>166</v>
      </c>
      <c r="B11" s="50" t="s">
        <v>111</v>
      </c>
      <c r="C11" s="70">
        <v>12000</v>
      </c>
      <c r="D11" s="55" t="s">
        <v>115</v>
      </c>
      <c r="E11" s="54" t="s">
        <v>167</v>
      </c>
      <c r="F11" s="55">
        <v>5</v>
      </c>
      <c r="G11" s="55">
        <v>10</v>
      </c>
      <c r="H11" s="73">
        <f>SUM(I11,J11,M11,N11,O11)</f>
        <v>180000</v>
      </c>
      <c r="I11" s="57">
        <f>$C11*F11</f>
        <v>60000</v>
      </c>
      <c r="J11" s="57">
        <f>$C11*G11</f>
        <v>120000</v>
      </c>
    </row>
    <row r="13" spans="1:15" s="25" customFormat="1" ht="43.5" x14ac:dyDescent="0.35">
      <c r="A13" s="23" t="s">
        <v>161</v>
      </c>
      <c r="B13" s="23" t="s">
        <v>68</v>
      </c>
      <c r="C13" s="68" t="s">
        <v>162</v>
      </c>
      <c r="D13" s="71" t="s">
        <v>113</v>
      </c>
      <c r="E13" s="71" t="s">
        <v>168</v>
      </c>
      <c r="F13" s="71" t="s">
        <v>164</v>
      </c>
      <c r="G13" s="71" t="s">
        <v>165</v>
      </c>
      <c r="H13" s="23" t="s">
        <v>155</v>
      </c>
      <c r="I13" s="48" t="s">
        <v>64</v>
      </c>
      <c r="J13" s="48" t="s">
        <v>65</v>
      </c>
      <c r="M13"/>
      <c r="N13"/>
      <c r="O13"/>
    </row>
    <row r="14" spans="1:15" x14ac:dyDescent="0.35">
      <c r="A14" s="128"/>
      <c r="B14" s="128"/>
      <c r="C14" s="136"/>
      <c r="D14" s="140"/>
      <c r="E14" s="140"/>
      <c r="F14" s="140"/>
      <c r="G14" s="140"/>
      <c r="H14" s="31">
        <f>SUM(I14,J14)</f>
        <v>0</v>
      </c>
      <c r="I14" s="17">
        <f t="shared" ref="I14" si="0">$C14*F14</f>
        <v>0</v>
      </c>
      <c r="J14" s="17">
        <f t="shared" ref="J14" si="1">$C14*G14</f>
        <v>0</v>
      </c>
      <c r="K14" t="str">
        <f>IF(B14="","",IF(ISNUMBER(MATCH(Equipment!B14,'Summary Tables'!$A$9:$A$35,0)),"","UPDATE NAME"))</f>
        <v/>
      </c>
    </row>
    <row r="15" spans="1:15" x14ac:dyDescent="0.35">
      <c r="A15" s="128"/>
      <c r="B15" s="128"/>
      <c r="C15" s="136"/>
      <c r="D15" s="140"/>
      <c r="E15" s="140"/>
      <c r="F15" s="140"/>
      <c r="G15" s="140"/>
      <c r="H15" s="31">
        <f t="shared" ref="H15:H53" si="2">SUM(I15,J15)</f>
        <v>0</v>
      </c>
      <c r="I15" s="17">
        <f t="shared" ref="I15:I53" si="3">$C15*F15</f>
        <v>0</v>
      </c>
      <c r="J15" s="17">
        <f t="shared" ref="J15:J53" si="4">$C15*G15</f>
        <v>0</v>
      </c>
      <c r="K15" t="str">
        <f>IF(B15="","",IF(ISNUMBER(MATCH(Equipment!B15,'Summary Tables'!$A$9:$A$35,0)),"","UPDATE NAME"))</f>
        <v/>
      </c>
    </row>
    <row r="16" spans="1:15" x14ac:dyDescent="0.35">
      <c r="A16" s="128"/>
      <c r="B16" s="128"/>
      <c r="C16" s="136"/>
      <c r="D16" s="140"/>
      <c r="E16" s="140"/>
      <c r="F16" s="140"/>
      <c r="G16" s="140"/>
      <c r="H16" s="31">
        <f t="shared" si="2"/>
        <v>0</v>
      </c>
      <c r="I16" s="17">
        <f t="shared" si="3"/>
        <v>0</v>
      </c>
      <c r="J16" s="17">
        <f t="shared" si="4"/>
        <v>0</v>
      </c>
      <c r="K16" t="str">
        <f>IF(B16="","",IF(ISNUMBER(MATCH(Equipment!B16,'Summary Tables'!$A$9:$A$35,0)),"","UPDATE NAME"))</f>
        <v/>
      </c>
    </row>
    <row r="17" spans="1:11" x14ac:dyDescent="0.35">
      <c r="A17" s="128"/>
      <c r="B17" s="128"/>
      <c r="C17" s="136"/>
      <c r="D17" s="140"/>
      <c r="E17" s="140"/>
      <c r="F17" s="140"/>
      <c r="G17" s="140"/>
      <c r="H17" s="31">
        <f t="shared" si="2"/>
        <v>0</v>
      </c>
      <c r="I17" s="17">
        <f t="shared" si="3"/>
        <v>0</v>
      </c>
      <c r="J17" s="17">
        <f t="shared" si="4"/>
        <v>0</v>
      </c>
      <c r="K17" t="str">
        <f>IF(B17="","",IF(ISNUMBER(MATCH(Equipment!B17,'Summary Tables'!$A$9:$A$35,0)),"","UPDATE NAME"))</f>
        <v/>
      </c>
    </row>
    <row r="18" spans="1:11" x14ac:dyDescent="0.35">
      <c r="A18" s="128"/>
      <c r="B18" s="128"/>
      <c r="C18" s="136"/>
      <c r="D18" s="140"/>
      <c r="E18" s="140"/>
      <c r="F18" s="140"/>
      <c r="G18" s="140"/>
      <c r="H18" s="31">
        <f t="shared" si="2"/>
        <v>0</v>
      </c>
      <c r="I18" s="17">
        <f t="shared" si="3"/>
        <v>0</v>
      </c>
      <c r="J18" s="17">
        <f t="shared" si="4"/>
        <v>0</v>
      </c>
      <c r="K18" t="str">
        <f>IF(B18="","",IF(ISNUMBER(MATCH(Equipment!B18,'Summary Tables'!$A$9:$A$35,0)),"","UPDATE NAME"))</f>
        <v/>
      </c>
    </row>
    <row r="19" spans="1:11" x14ac:dyDescent="0.35">
      <c r="A19" s="128"/>
      <c r="B19" s="128"/>
      <c r="C19" s="136"/>
      <c r="D19" s="140"/>
      <c r="E19" s="140"/>
      <c r="F19" s="140"/>
      <c r="G19" s="140"/>
      <c r="H19" s="31">
        <f t="shared" si="2"/>
        <v>0</v>
      </c>
      <c r="I19" s="17">
        <f t="shared" si="3"/>
        <v>0</v>
      </c>
      <c r="J19" s="17">
        <f t="shared" si="4"/>
        <v>0</v>
      </c>
      <c r="K19" t="str">
        <f>IF(B19="","",IF(ISNUMBER(MATCH(Equipment!B19,'Summary Tables'!$A$9:$A$35,0)),"","UPDATE NAME"))</f>
        <v/>
      </c>
    </row>
    <row r="20" spans="1:11" x14ac:dyDescent="0.35">
      <c r="A20" s="128"/>
      <c r="B20" s="128"/>
      <c r="C20" s="136"/>
      <c r="D20" s="140"/>
      <c r="E20" s="140"/>
      <c r="F20" s="140"/>
      <c r="G20" s="140"/>
      <c r="H20" s="31">
        <f t="shared" si="2"/>
        <v>0</v>
      </c>
      <c r="I20" s="17">
        <f t="shared" si="3"/>
        <v>0</v>
      </c>
      <c r="J20" s="17">
        <f t="shared" si="4"/>
        <v>0</v>
      </c>
      <c r="K20" t="str">
        <f>IF(B20="","",IF(ISNUMBER(MATCH(Equipment!B20,'Summary Tables'!$A$9:$A$35,0)),"","UPDATE NAME"))</f>
        <v/>
      </c>
    </row>
    <row r="21" spans="1:11" x14ac:dyDescent="0.35">
      <c r="A21" s="128"/>
      <c r="B21" s="128"/>
      <c r="C21" s="136"/>
      <c r="D21" s="140"/>
      <c r="E21" s="140"/>
      <c r="F21" s="140"/>
      <c r="G21" s="140"/>
      <c r="H21" s="31">
        <f t="shared" si="2"/>
        <v>0</v>
      </c>
      <c r="I21" s="17">
        <f t="shared" si="3"/>
        <v>0</v>
      </c>
      <c r="J21" s="17">
        <f t="shared" si="4"/>
        <v>0</v>
      </c>
      <c r="K21" t="str">
        <f>IF(B21="","",IF(ISNUMBER(MATCH(Equipment!B21,'Summary Tables'!$A$9:$A$35,0)),"","UPDATE NAME"))</f>
        <v/>
      </c>
    </row>
    <row r="22" spans="1:11" x14ac:dyDescent="0.35">
      <c r="A22" s="128"/>
      <c r="B22" s="128"/>
      <c r="C22" s="136"/>
      <c r="D22" s="140"/>
      <c r="E22" s="140"/>
      <c r="F22" s="140"/>
      <c r="G22" s="140"/>
      <c r="H22" s="31">
        <f t="shared" si="2"/>
        <v>0</v>
      </c>
      <c r="I22" s="17">
        <f t="shared" si="3"/>
        <v>0</v>
      </c>
      <c r="J22" s="17">
        <f t="shared" si="4"/>
        <v>0</v>
      </c>
      <c r="K22" t="str">
        <f>IF(B22="","",IF(ISNUMBER(MATCH(Equipment!B22,'Summary Tables'!$A$9:$A$35,0)),"","UPDATE NAME"))</f>
        <v/>
      </c>
    </row>
    <row r="23" spans="1:11" x14ac:dyDescent="0.35">
      <c r="A23" s="128"/>
      <c r="B23" s="128"/>
      <c r="C23" s="136"/>
      <c r="D23" s="140"/>
      <c r="E23" s="140"/>
      <c r="F23" s="140"/>
      <c r="G23" s="140"/>
      <c r="H23" s="31">
        <f t="shared" si="2"/>
        <v>0</v>
      </c>
      <c r="I23" s="17">
        <f t="shared" si="3"/>
        <v>0</v>
      </c>
      <c r="J23" s="17">
        <f t="shared" si="4"/>
        <v>0</v>
      </c>
      <c r="K23" t="str">
        <f>IF(B23="","",IF(ISNUMBER(MATCH(Equipment!B23,'Summary Tables'!$A$9:$A$35,0)),"","UPDATE NAME"))</f>
        <v/>
      </c>
    </row>
    <row r="24" spans="1:11" x14ac:dyDescent="0.35">
      <c r="A24" s="128"/>
      <c r="B24" s="128"/>
      <c r="C24" s="136"/>
      <c r="D24" s="140"/>
      <c r="E24" s="140"/>
      <c r="F24" s="140"/>
      <c r="G24" s="140"/>
      <c r="H24" s="31">
        <f t="shared" si="2"/>
        <v>0</v>
      </c>
      <c r="I24" s="17">
        <f t="shared" si="3"/>
        <v>0</v>
      </c>
      <c r="J24" s="17">
        <f t="shared" si="4"/>
        <v>0</v>
      </c>
      <c r="K24" t="str">
        <f>IF(B24="","",IF(ISNUMBER(MATCH(Equipment!B24,'Summary Tables'!$A$9:$A$35,0)),"","UPDATE NAME"))</f>
        <v/>
      </c>
    </row>
    <row r="25" spans="1:11" x14ac:dyDescent="0.35">
      <c r="A25" s="128"/>
      <c r="B25" s="128"/>
      <c r="C25" s="136"/>
      <c r="D25" s="140"/>
      <c r="E25" s="140"/>
      <c r="F25" s="140"/>
      <c r="G25" s="140"/>
      <c r="H25" s="31">
        <f t="shared" si="2"/>
        <v>0</v>
      </c>
      <c r="I25" s="17">
        <f t="shared" si="3"/>
        <v>0</v>
      </c>
      <c r="J25" s="17">
        <f t="shared" si="4"/>
        <v>0</v>
      </c>
      <c r="K25" t="str">
        <f>IF(B25="","",IF(ISNUMBER(MATCH(Equipment!B25,'Summary Tables'!$A$9:$A$35,0)),"","UPDATE NAME"))</f>
        <v/>
      </c>
    </row>
    <row r="26" spans="1:11" x14ac:dyDescent="0.35">
      <c r="A26" s="128"/>
      <c r="B26" s="128"/>
      <c r="C26" s="136"/>
      <c r="D26" s="140"/>
      <c r="E26" s="140"/>
      <c r="F26" s="140"/>
      <c r="G26" s="140"/>
      <c r="H26" s="31">
        <f t="shared" si="2"/>
        <v>0</v>
      </c>
      <c r="I26" s="17">
        <f t="shared" si="3"/>
        <v>0</v>
      </c>
      <c r="J26" s="17">
        <f t="shared" si="4"/>
        <v>0</v>
      </c>
      <c r="K26" t="str">
        <f>IF(B26="","",IF(ISNUMBER(MATCH(Equipment!B26,'Summary Tables'!$A$9:$A$35,0)),"","UPDATE NAME"))</f>
        <v/>
      </c>
    </row>
    <row r="27" spans="1:11" x14ac:dyDescent="0.35">
      <c r="A27" s="128"/>
      <c r="B27" s="128"/>
      <c r="C27" s="136"/>
      <c r="D27" s="140"/>
      <c r="E27" s="140"/>
      <c r="F27" s="140"/>
      <c r="G27" s="140"/>
      <c r="H27" s="31">
        <f t="shared" si="2"/>
        <v>0</v>
      </c>
      <c r="I27" s="17">
        <f t="shared" si="3"/>
        <v>0</v>
      </c>
      <c r="J27" s="17">
        <f t="shared" si="4"/>
        <v>0</v>
      </c>
      <c r="K27" t="str">
        <f>IF(B27="","",IF(ISNUMBER(MATCH(Equipment!B27,'Summary Tables'!$A$9:$A$35,0)),"","UPDATE NAME"))</f>
        <v/>
      </c>
    </row>
    <row r="28" spans="1:11" x14ac:dyDescent="0.35">
      <c r="A28" s="128"/>
      <c r="B28" s="128"/>
      <c r="C28" s="136"/>
      <c r="D28" s="140"/>
      <c r="E28" s="140"/>
      <c r="F28" s="140"/>
      <c r="G28" s="140"/>
      <c r="H28" s="31">
        <f t="shared" si="2"/>
        <v>0</v>
      </c>
      <c r="I28" s="17">
        <f t="shared" si="3"/>
        <v>0</v>
      </c>
      <c r="J28" s="17">
        <f t="shared" si="4"/>
        <v>0</v>
      </c>
      <c r="K28" t="str">
        <f>IF(B28="","",IF(ISNUMBER(MATCH(Equipment!B28,'Summary Tables'!$A$9:$A$35,0)),"","UPDATE NAME"))</f>
        <v/>
      </c>
    </row>
    <row r="29" spans="1:11" x14ac:dyDescent="0.35">
      <c r="A29" s="128"/>
      <c r="B29" s="128"/>
      <c r="C29" s="136"/>
      <c r="D29" s="140"/>
      <c r="E29" s="140"/>
      <c r="F29" s="140"/>
      <c r="G29" s="140"/>
      <c r="H29" s="31">
        <f t="shared" si="2"/>
        <v>0</v>
      </c>
      <c r="I29" s="17">
        <f t="shared" si="3"/>
        <v>0</v>
      </c>
      <c r="J29" s="17">
        <f t="shared" si="4"/>
        <v>0</v>
      </c>
      <c r="K29" t="str">
        <f>IF(B29="","",IF(ISNUMBER(MATCH(Equipment!B29,'Summary Tables'!$A$9:$A$35,0)),"","UPDATE NAME"))</f>
        <v/>
      </c>
    </row>
    <row r="30" spans="1:11" x14ac:dyDescent="0.35">
      <c r="A30" s="128"/>
      <c r="B30" s="128"/>
      <c r="C30" s="136"/>
      <c r="D30" s="140"/>
      <c r="E30" s="140"/>
      <c r="F30" s="140"/>
      <c r="G30" s="140"/>
      <c r="H30" s="31">
        <f t="shared" si="2"/>
        <v>0</v>
      </c>
      <c r="I30" s="17">
        <f t="shared" si="3"/>
        <v>0</v>
      </c>
      <c r="J30" s="17">
        <f t="shared" si="4"/>
        <v>0</v>
      </c>
      <c r="K30" t="str">
        <f>IF(B30="","",IF(ISNUMBER(MATCH(Equipment!B30,'Summary Tables'!$A$9:$A$35,0)),"","UPDATE NAME"))</f>
        <v/>
      </c>
    </row>
    <row r="31" spans="1:11" x14ac:dyDescent="0.35">
      <c r="A31" s="128"/>
      <c r="B31" s="128"/>
      <c r="C31" s="136"/>
      <c r="D31" s="140"/>
      <c r="E31" s="140"/>
      <c r="F31" s="140"/>
      <c r="G31" s="140"/>
      <c r="H31" s="31">
        <f t="shared" si="2"/>
        <v>0</v>
      </c>
      <c r="I31" s="17">
        <f t="shared" si="3"/>
        <v>0</v>
      </c>
      <c r="J31" s="17">
        <f t="shared" si="4"/>
        <v>0</v>
      </c>
      <c r="K31" t="str">
        <f>IF(B31="","",IF(ISNUMBER(MATCH(Equipment!B31,'Summary Tables'!$A$9:$A$35,0)),"","UPDATE NAME"))</f>
        <v/>
      </c>
    </row>
    <row r="32" spans="1:11" x14ac:dyDescent="0.35">
      <c r="A32" s="128"/>
      <c r="B32" s="128"/>
      <c r="C32" s="136"/>
      <c r="D32" s="140"/>
      <c r="E32" s="140"/>
      <c r="F32" s="140"/>
      <c r="G32" s="140"/>
      <c r="H32" s="31">
        <f t="shared" si="2"/>
        <v>0</v>
      </c>
      <c r="I32" s="17">
        <f t="shared" si="3"/>
        <v>0</v>
      </c>
      <c r="J32" s="17">
        <f t="shared" si="4"/>
        <v>0</v>
      </c>
      <c r="K32" t="str">
        <f>IF(B32="","",IF(ISNUMBER(MATCH(Equipment!B32,'Summary Tables'!$A$9:$A$35,0)),"","UPDATE NAME"))</f>
        <v/>
      </c>
    </row>
    <row r="33" spans="1:11" x14ac:dyDescent="0.35">
      <c r="A33" s="128"/>
      <c r="B33" s="128"/>
      <c r="C33" s="136"/>
      <c r="D33" s="140"/>
      <c r="E33" s="140"/>
      <c r="F33" s="140"/>
      <c r="G33" s="140"/>
      <c r="H33" s="31">
        <f t="shared" si="2"/>
        <v>0</v>
      </c>
      <c r="I33" s="17">
        <f t="shared" si="3"/>
        <v>0</v>
      </c>
      <c r="J33" s="17">
        <f t="shared" si="4"/>
        <v>0</v>
      </c>
      <c r="K33" t="str">
        <f>IF(B33="","",IF(ISNUMBER(MATCH(Equipment!B33,'Summary Tables'!$A$9:$A$35,0)),"","UPDATE NAME"))</f>
        <v/>
      </c>
    </row>
    <row r="34" spans="1:11" x14ac:dyDescent="0.35">
      <c r="A34" s="128"/>
      <c r="B34" s="128"/>
      <c r="C34" s="136"/>
      <c r="D34" s="140"/>
      <c r="E34" s="140"/>
      <c r="F34" s="140"/>
      <c r="G34" s="140"/>
      <c r="H34" s="31">
        <f t="shared" si="2"/>
        <v>0</v>
      </c>
      <c r="I34" s="17">
        <f t="shared" si="3"/>
        <v>0</v>
      </c>
      <c r="J34" s="17">
        <f t="shared" si="4"/>
        <v>0</v>
      </c>
      <c r="K34" t="str">
        <f>IF(B34="","",IF(ISNUMBER(MATCH(Equipment!B34,'Summary Tables'!$A$9:$A$35,0)),"","UPDATE NAME"))</f>
        <v/>
      </c>
    </row>
    <row r="35" spans="1:11" x14ac:dyDescent="0.35">
      <c r="A35" s="128"/>
      <c r="B35" s="128"/>
      <c r="C35" s="136"/>
      <c r="D35" s="140"/>
      <c r="E35" s="140"/>
      <c r="F35" s="140"/>
      <c r="G35" s="140"/>
      <c r="H35" s="31">
        <f t="shared" si="2"/>
        <v>0</v>
      </c>
      <c r="I35" s="17">
        <f t="shared" si="3"/>
        <v>0</v>
      </c>
      <c r="J35" s="17">
        <f t="shared" si="4"/>
        <v>0</v>
      </c>
      <c r="K35" t="str">
        <f>IF(B35="","",IF(ISNUMBER(MATCH(Equipment!B35,'Summary Tables'!$A$9:$A$35,0)),"","UPDATE NAME"))</f>
        <v/>
      </c>
    </row>
    <row r="36" spans="1:11" x14ac:dyDescent="0.35">
      <c r="A36" s="128"/>
      <c r="B36" s="128"/>
      <c r="C36" s="136"/>
      <c r="D36" s="140"/>
      <c r="E36" s="140"/>
      <c r="F36" s="140"/>
      <c r="G36" s="140"/>
      <c r="H36" s="31">
        <f t="shared" si="2"/>
        <v>0</v>
      </c>
      <c r="I36" s="17">
        <f t="shared" si="3"/>
        <v>0</v>
      </c>
      <c r="J36" s="17">
        <f t="shared" si="4"/>
        <v>0</v>
      </c>
      <c r="K36" t="str">
        <f>IF(B36="","",IF(ISNUMBER(MATCH(Equipment!B36,'Summary Tables'!$A$9:$A$35,0)),"","UPDATE NAME"))</f>
        <v/>
      </c>
    </row>
    <row r="37" spans="1:11" x14ac:dyDescent="0.35">
      <c r="A37" s="128"/>
      <c r="B37" s="128"/>
      <c r="C37" s="136"/>
      <c r="D37" s="140"/>
      <c r="E37" s="140"/>
      <c r="F37" s="140"/>
      <c r="G37" s="140"/>
      <c r="H37" s="31">
        <f t="shared" si="2"/>
        <v>0</v>
      </c>
      <c r="I37" s="17">
        <f t="shared" si="3"/>
        <v>0</v>
      </c>
      <c r="J37" s="17">
        <f t="shared" si="4"/>
        <v>0</v>
      </c>
      <c r="K37" t="str">
        <f>IF(B37="","",IF(ISNUMBER(MATCH(Equipment!B37,'Summary Tables'!$A$9:$A$35,0)),"","UPDATE NAME"))</f>
        <v/>
      </c>
    </row>
    <row r="38" spans="1:11" x14ac:dyDescent="0.35">
      <c r="A38" s="128"/>
      <c r="B38" s="128"/>
      <c r="C38" s="136"/>
      <c r="D38" s="140"/>
      <c r="E38" s="140"/>
      <c r="F38" s="140"/>
      <c r="G38" s="140"/>
      <c r="H38" s="31">
        <f t="shared" si="2"/>
        <v>0</v>
      </c>
      <c r="I38" s="17">
        <f t="shared" si="3"/>
        <v>0</v>
      </c>
      <c r="J38" s="17">
        <f t="shared" si="4"/>
        <v>0</v>
      </c>
      <c r="K38" t="str">
        <f>IF(B38="","",IF(ISNUMBER(MATCH(Equipment!B38,'Summary Tables'!$A$9:$A$35,0)),"","UPDATE NAME"))</f>
        <v/>
      </c>
    </row>
    <row r="39" spans="1:11" x14ac:dyDescent="0.35">
      <c r="A39" s="128"/>
      <c r="B39" s="128"/>
      <c r="C39" s="136"/>
      <c r="D39" s="140"/>
      <c r="E39" s="140"/>
      <c r="F39" s="140"/>
      <c r="G39" s="140"/>
      <c r="H39" s="31">
        <f t="shared" si="2"/>
        <v>0</v>
      </c>
      <c r="I39" s="17">
        <f t="shared" si="3"/>
        <v>0</v>
      </c>
      <c r="J39" s="17">
        <f t="shared" si="4"/>
        <v>0</v>
      </c>
      <c r="K39" t="str">
        <f>IF(B39="","",IF(ISNUMBER(MATCH(Equipment!B39,'Summary Tables'!$A$9:$A$35,0)),"","UPDATE NAME"))</f>
        <v/>
      </c>
    </row>
    <row r="40" spans="1:11" x14ac:dyDescent="0.35">
      <c r="A40" s="128"/>
      <c r="B40" s="128"/>
      <c r="C40" s="136"/>
      <c r="D40" s="140"/>
      <c r="E40" s="140"/>
      <c r="F40" s="140"/>
      <c r="G40" s="140"/>
      <c r="H40" s="31">
        <f t="shared" si="2"/>
        <v>0</v>
      </c>
      <c r="I40" s="17">
        <f t="shared" si="3"/>
        <v>0</v>
      </c>
      <c r="J40" s="17">
        <f t="shared" si="4"/>
        <v>0</v>
      </c>
      <c r="K40" t="str">
        <f>IF(B40="","",IF(ISNUMBER(MATCH(Equipment!B40,'Summary Tables'!$A$9:$A$35,0)),"","UPDATE NAME"))</f>
        <v/>
      </c>
    </row>
    <row r="41" spans="1:11" x14ac:dyDescent="0.35">
      <c r="A41" s="128"/>
      <c r="B41" s="128"/>
      <c r="C41" s="136"/>
      <c r="D41" s="140"/>
      <c r="E41" s="140"/>
      <c r="F41" s="140"/>
      <c r="G41" s="140"/>
      <c r="H41" s="31">
        <f t="shared" si="2"/>
        <v>0</v>
      </c>
      <c r="I41" s="17">
        <f t="shared" si="3"/>
        <v>0</v>
      </c>
      <c r="J41" s="17">
        <f t="shared" si="4"/>
        <v>0</v>
      </c>
      <c r="K41" t="str">
        <f>IF(B41="","",IF(ISNUMBER(MATCH(Equipment!B41,'Summary Tables'!$A$9:$A$35,0)),"","UPDATE NAME"))</f>
        <v/>
      </c>
    </row>
    <row r="42" spans="1:11" x14ac:dyDescent="0.35">
      <c r="A42" s="128"/>
      <c r="B42" s="128"/>
      <c r="C42" s="136"/>
      <c r="D42" s="140"/>
      <c r="E42" s="140"/>
      <c r="F42" s="140"/>
      <c r="G42" s="140"/>
      <c r="H42" s="31">
        <f t="shared" si="2"/>
        <v>0</v>
      </c>
      <c r="I42" s="17">
        <f t="shared" si="3"/>
        <v>0</v>
      </c>
      <c r="J42" s="17">
        <f t="shared" si="4"/>
        <v>0</v>
      </c>
      <c r="K42" t="str">
        <f>IF(B42="","",IF(ISNUMBER(MATCH(Equipment!B42,'Summary Tables'!$A$9:$A$35,0)),"","UPDATE NAME"))</f>
        <v/>
      </c>
    </row>
    <row r="43" spans="1:11" x14ac:dyDescent="0.35">
      <c r="A43" s="128"/>
      <c r="B43" s="128"/>
      <c r="C43" s="136"/>
      <c r="D43" s="140"/>
      <c r="E43" s="140"/>
      <c r="F43" s="140"/>
      <c r="G43" s="140"/>
      <c r="H43" s="31">
        <f t="shared" si="2"/>
        <v>0</v>
      </c>
      <c r="I43" s="17">
        <f t="shared" si="3"/>
        <v>0</v>
      </c>
      <c r="J43" s="17">
        <f t="shared" si="4"/>
        <v>0</v>
      </c>
      <c r="K43" t="str">
        <f>IF(B43="","",IF(ISNUMBER(MATCH(Equipment!B43,'Summary Tables'!$A$9:$A$35,0)),"","UPDATE NAME"))</f>
        <v/>
      </c>
    </row>
    <row r="44" spans="1:11" x14ac:dyDescent="0.35">
      <c r="A44" s="128"/>
      <c r="B44" s="128"/>
      <c r="C44" s="136"/>
      <c r="D44" s="140"/>
      <c r="E44" s="140"/>
      <c r="F44" s="140"/>
      <c r="G44" s="140"/>
      <c r="H44" s="31">
        <f t="shared" si="2"/>
        <v>0</v>
      </c>
      <c r="I44" s="17">
        <f t="shared" si="3"/>
        <v>0</v>
      </c>
      <c r="J44" s="17">
        <f t="shared" si="4"/>
        <v>0</v>
      </c>
      <c r="K44" t="str">
        <f>IF(B44="","",IF(ISNUMBER(MATCH(Equipment!B44,'Summary Tables'!$A$9:$A$35,0)),"","UPDATE NAME"))</f>
        <v/>
      </c>
    </row>
    <row r="45" spans="1:11" x14ac:dyDescent="0.35">
      <c r="A45" s="128"/>
      <c r="B45" s="128"/>
      <c r="C45" s="136"/>
      <c r="D45" s="140"/>
      <c r="E45" s="140"/>
      <c r="F45" s="140"/>
      <c r="G45" s="140"/>
      <c r="H45" s="31">
        <f t="shared" si="2"/>
        <v>0</v>
      </c>
      <c r="I45" s="17">
        <f t="shared" si="3"/>
        <v>0</v>
      </c>
      <c r="J45" s="17">
        <f t="shared" si="4"/>
        <v>0</v>
      </c>
      <c r="K45" t="str">
        <f>IF(B45="","",IF(ISNUMBER(MATCH(Equipment!B45,'Summary Tables'!$A$9:$A$35,0)),"","UPDATE NAME"))</f>
        <v/>
      </c>
    </row>
    <row r="46" spans="1:11" x14ac:dyDescent="0.35">
      <c r="A46" s="128"/>
      <c r="B46" s="128"/>
      <c r="C46" s="136"/>
      <c r="D46" s="140"/>
      <c r="E46" s="140"/>
      <c r="F46" s="140"/>
      <c r="G46" s="140"/>
      <c r="H46" s="31">
        <f t="shared" si="2"/>
        <v>0</v>
      </c>
      <c r="I46" s="17">
        <f t="shared" si="3"/>
        <v>0</v>
      </c>
      <c r="J46" s="17">
        <f t="shared" si="4"/>
        <v>0</v>
      </c>
      <c r="K46" t="str">
        <f>IF(B46="","",IF(ISNUMBER(MATCH(Equipment!B46,'Summary Tables'!$A$9:$A$35,0)),"","UPDATE NAME"))</f>
        <v/>
      </c>
    </row>
    <row r="47" spans="1:11" x14ac:dyDescent="0.35">
      <c r="A47" s="128"/>
      <c r="B47" s="128"/>
      <c r="C47" s="136"/>
      <c r="D47" s="140"/>
      <c r="E47" s="140"/>
      <c r="F47" s="141"/>
      <c r="G47" s="141"/>
      <c r="H47" s="31">
        <f t="shared" si="2"/>
        <v>0</v>
      </c>
      <c r="I47" s="17">
        <f t="shared" si="3"/>
        <v>0</v>
      </c>
      <c r="J47" s="17">
        <f t="shared" si="4"/>
        <v>0</v>
      </c>
      <c r="K47" t="str">
        <f>IF(B47="","",IF(ISNUMBER(MATCH(Equipment!B47,'Summary Tables'!$A$9:$A$35,0)),"","UPDATE NAME"))</f>
        <v/>
      </c>
    </row>
    <row r="48" spans="1:11" x14ac:dyDescent="0.35">
      <c r="A48" s="128"/>
      <c r="B48" s="128"/>
      <c r="C48" s="136"/>
      <c r="D48" s="140"/>
      <c r="E48" s="140"/>
      <c r="F48" s="141"/>
      <c r="G48" s="141"/>
      <c r="H48" s="31">
        <f t="shared" si="2"/>
        <v>0</v>
      </c>
      <c r="I48" s="17">
        <f t="shared" si="3"/>
        <v>0</v>
      </c>
      <c r="J48" s="17">
        <f t="shared" si="4"/>
        <v>0</v>
      </c>
      <c r="K48" t="str">
        <f>IF(B48="","",IF(ISNUMBER(MATCH(Equipment!B48,'Summary Tables'!$A$9:$A$35,0)),"","UPDATE NAME"))</f>
        <v/>
      </c>
    </row>
    <row r="49" spans="1:11" x14ac:dyDescent="0.35">
      <c r="A49" s="128"/>
      <c r="B49" s="128"/>
      <c r="C49" s="136"/>
      <c r="D49" s="140"/>
      <c r="E49" s="140"/>
      <c r="F49" s="141"/>
      <c r="G49" s="141"/>
      <c r="H49" s="31">
        <f t="shared" si="2"/>
        <v>0</v>
      </c>
      <c r="I49" s="17">
        <f t="shared" si="3"/>
        <v>0</v>
      </c>
      <c r="J49" s="17">
        <f t="shared" si="4"/>
        <v>0</v>
      </c>
      <c r="K49" t="str">
        <f>IF(B49="","",IF(ISNUMBER(MATCH(Equipment!B49,'Summary Tables'!$A$9:$A$35,0)),"","UPDATE NAME"))</f>
        <v/>
      </c>
    </row>
    <row r="50" spans="1:11" x14ac:dyDescent="0.35">
      <c r="A50" s="128"/>
      <c r="B50" s="128"/>
      <c r="C50" s="136"/>
      <c r="D50" s="140"/>
      <c r="E50" s="140"/>
      <c r="F50" s="141"/>
      <c r="G50" s="141"/>
      <c r="H50" s="31">
        <f t="shared" si="2"/>
        <v>0</v>
      </c>
      <c r="I50" s="17">
        <f t="shared" si="3"/>
        <v>0</v>
      </c>
      <c r="J50" s="17">
        <f t="shared" si="4"/>
        <v>0</v>
      </c>
      <c r="K50" t="str">
        <f>IF(B50="","",IF(ISNUMBER(MATCH(Equipment!B50,'Summary Tables'!$A$9:$A$35,0)),"","UPDATE NAME"))</f>
        <v/>
      </c>
    </row>
    <row r="51" spans="1:11" x14ac:dyDescent="0.35">
      <c r="A51" s="128"/>
      <c r="B51" s="128"/>
      <c r="C51" s="136"/>
      <c r="D51" s="140"/>
      <c r="E51" s="140"/>
      <c r="F51" s="141"/>
      <c r="G51" s="141"/>
      <c r="H51" s="31">
        <f t="shared" si="2"/>
        <v>0</v>
      </c>
      <c r="I51" s="17">
        <f t="shared" si="3"/>
        <v>0</v>
      </c>
      <c r="J51" s="17">
        <f t="shared" si="4"/>
        <v>0</v>
      </c>
      <c r="K51" t="str">
        <f>IF(B51="","",IF(ISNUMBER(MATCH(Equipment!B51,'Summary Tables'!$A$9:$A$35,0)),"","UPDATE NAME"))</f>
        <v/>
      </c>
    </row>
    <row r="52" spans="1:11" x14ac:dyDescent="0.35">
      <c r="A52" s="128"/>
      <c r="B52" s="128"/>
      <c r="C52" s="136"/>
      <c r="D52" s="140"/>
      <c r="E52" s="140"/>
      <c r="F52" s="141"/>
      <c r="G52" s="141"/>
      <c r="H52" s="31">
        <f t="shared" si="2"/>
        <v>0</v>
      </c>
      <c r="I52" s="17">
        <f t="shared" si="3"/>
        <v>0</v>
      </c>
      <c r="J52" s="17">
        <f t="shared" si="4"/>
        <v>0</v>
      </c>
      <c r="K52" t="str">
        <f>IF(B52="","",IF(ISNUMBER(MATCH(Equipment!B52,'Summary Tables'!$A$9:$A$35,0)),"","UPDATE NAME"))</f>
        <v/>
      </c>
    </row>
    <row r="53" spans="1:11" x14ac:dyDescent="0.35">
      <c r="A53" s="128"/>
      <c r="B53" s="128"/>
      <c r="C53" s="136"/>
      <c r="D53" s="140"/>
      <c r="E53" s="140"/>
      <c r="F53" s="141"/>
      <c r="G53" s="141"/>
      <c r="H53" s="31">
        <f t="shared" si="2"/>
        <v>0</v>
      </c>
      <c r="I53" s="17">
        <f t="shared" si="3"/>
        <v>0</v>
      </c>
      <c r="J53" s="17">
        <f t="shared" si="4"/>
        <v>0</v>
      </c>
      <c r="K53" t="str">
        <f>IF(B53="","",IF(ISNUMBER(MATCH(Equipment!B53,'Summary Tables'!$A$9:$A$35,0)),"","UPDATE NAME"))</f>
        <v/>
      </c>
    </row>
    <row r="54" spans="1:11" x14ac:dyDescent="0.35">
      <c r="D54" s="117" t="s">
        <v>112</v>
      </c>
      <c r="E54" s="46" t="s">
        <v>169</v>
      </c>
      <c r="H54" s="1">
        <f>SUM(H14:H53)</f>
        <v>0</v>
      </c>
      <c r="I54" s="1">
        <f>SUM(I14:I53)</f>
        <v>0</v>
      </c>
      <c r="J54" s="1">
        <f>SUM(J14:J53)</f>
        <v>0</v>
      </c>
    </row>
    <row r="55" spans="1:11" ht="18.5" x14ac:dyDescent="0.45">
      <c r="A55" s="77" t="s">
        <v>170</v>
      </c>
      <c r="D55" s="117" t="s">
        <v>115</v>
      </c>
      <c r="E55" s="46" t="s">
        <v>167</v>
      </c>
    </row>
    <row r="56" spans="1:11" x14ac:dyDescent="0.35">
      <c r="A56" s="74" t="s">
        <v>171</v>
      </c>
      <c r="B56" s="189" t="s">
        <v>172</v>
      </c>
      <c r="C56" s="189"/>
      <c r="D56" s="189"/>
      <c r="E56" s="189"/>
      <c r="F56" s="189"/>
      <c r="G56" s="189"/>
    </row>
    <row r="57" spans="1:11" ht="42.65" customHeight="1" x14ac:dyDescent="0.35">
      <c r="A57" s="75" t="str">
        <f>A11</f>
        <v>Pediatric hospital bed</v>
      </c>
      <c r="B57" s="173" t="s">
        <v>173</v>
      </c>
      <c r="C57" s="174"/>
      <c r="D57" s="174"/>
      <c r="E57" s="174"/>
      <c r="F57" s="174"/>
      <c r="G57" s="175"/>
    </row>
    <row r="58" spans="1:11" x14ac:dyDescent="0.35">
      <c r="A58" s="76">
        <f>A14</f>
        <v>0</v>
      </c>
      <c r="B58" s="163"/>
      <c r="C58" s="164"/>
      <c r="D58" s="164"/>
      <c r="E58" s="164"/>
      <c r="F58" s="164"/>
      <c r="G58" s="165"/>
    </row>
    <row r="59" spans="1:11" x14ac:dyDescent="0.35">
      <c r="A59" s="76">
        <f t="shared" ref="A59:A97" si="5">A15</f>
        <v>0</v>
      </c>
      <c r="B59" s="163"/>
      <c r="C59" s="164"/>
      <c r="D59" s="164"/>
      <c r="E59" s="164"/>
      <c r="F59" s="164"/>
      <c r="G59" s="165"/>
    </row>
    <row r="60" spans="1:11" x14ac:dyDescent="0.35">
      <c r="A60" s="76">
        <f t="shared" si="5"/>
        <v>0</v>
      </c>
      <c r="B60" s="163"/>
      <c r="C60" s="164"/>
      <c r="D60" s="164"/>
      <c r="E60" s="164"/>
      <c r="F60" s="164"/>
      <c r="G60" s="165"/>
    </row>
    <row r="61" spans="1:11" x14ac:dyDescent="0.35">
      <c r="A61" s="76">
        <f t="shared" si="5"/>
        <v>0</v>
      </c>
      <c r="B61" s="163"/>
      <c r="C61" s="164"/>
      <c r="D61" s="164"/>
      <c r="E61" s="164"/>
      <c r="F61" s="164"/>
      <c r="G61" s="165"/>
    </row>
    <row r="62" spans="1:11" x14ac:dyDescent="0.35">
      <c r="A62" s="76">
        <f t="shared" si="5"/>
        <v>0</v>
      </c>
      <c r="B62" s="163"/>
      <c r="C62" s="164"/>
      <c r="D62" s="164"/>
      <c r="E62" s="164"/>
      <c r="F62" s="164"/>
      <c r="G62" s="165"/>
    </row>
    <row r="63" spans="1:11" x14ac:dyDescent="0.35">
      <c r="A63" s="76">
        <f t="shared" si="5"/>
        <v>0</v>
      </c>
      <c r="B63" s="163"/>
      <c r="C63" s="164"/>
      <c r="D63" s="164"/>
      <c r="E63" s="164"/>
      <c r="F63" s="164"/>
      <c r="G63" s="165"/>
    </row>
    <row r="64" spans="1:11" x14ac:dyDescent="0.35">
      <c r="A64" s="76">
        <f t="shared" si="5"/>
        <v>0</v>
      </c>
      <c r="B64" s="163"/>
      <c r="C64" s="164"/>
      <c r="D64" s="164"/>
      <c r="E64" s="164"/>
      <c r="F64" s="164"/>
      <c r="G64" s="165"/>
    </row>
    <row r="65" spans="1:7" x14ac:dyDescent="0.35">
      <c r="A65" s="76">
        <f t="shared" si="5"/>
        <v>0</v>
      </c>
      <c r="B65" s="163"/>
      <c r="C65" s="164"/>
      <c r="D65" s="164"/>
      <c r="E65" s="164"/>
      <c r="F65" s="164"/>
      <c r="G65" s="165"/>
    </row>
    <row r="66" spans="1:7" x14ac:dyDescent="0.35">
      <c r="A66" s="76">
        <f t="shared" si="5"/>
        <v>0</v>
      </c>
      <c r="B66" s="163"/>
      <c r="C66" s="164"/>
      <c r="D66" s="164"/>
      <c r="E66" s="164"/>
      <c r="F66" s="164"/>
      <c r="G66" s="165"/>
    </row>
    <row r="67" spans="1:7" x14ac:dyDescent="0.35">
      <c r="A67" s="76">
        <f t="shared" si="5"/>
        <v>0</v>
      </c>
      <c r="B67" s="163"/>
      <c r="C67" s="164"/>
      <c r="D67" s="164"/>
      <c r="E67" s="164"/>
      <c r="F67" s="164"/>
      <c r="G67" s="165"/>
    </row>
    <row r="68" spans="1:7" x14ac:dyDescent="0.35">
      <c r="A68" s="76">
        <f t="shared" si="5"/>
        <v>0</v>
      </c>
      <c r="B68" s="163"/>
      <c r="C68" s="164"/>
      <c r="D68" s="164"/>
      <c r="E68" s="164"/>
      <c r="F68" s="164"/>
      <c r="G68" s="165"/>
    </row>
    <row r="69" spans="1:7" x14ac:dyDescent="0.35">
      <c r="A69" s="76">
        <f t="shared" si="5"/>
        <v>0</v>
      </c>
      <c r="B69" s="163"/>
      <c r="C69" s="164"/>
      <c r="D69" s="164"/>
      <c r="E69" s="164"/>
      <c r="F69" s="164"/>
      <c r="G69" s="165"/>
    </row>
    <row r="70" spans="1:7" x14ac:dyDescent="0.35">
      <c r="A70" s="76">
        <f t="shared" si="5"/>
        <v>0</v>
      </c>
      <c r="B70" s="163"/>
      <c r="C70" s="164"/>
      <c r="D70" s="164"/>
      <c r="E70" s="164"/>
      <c r="F70" s="164"/>
      <c r="G70" s="165"/>
    </row>
    <row r="71" spans="1:7" x14ac:dyDescent="0.35">
      <c r="A71" s="76">
        <f t="shared" si="5"/>
        <v>0</v>
      </c>
      <c r="B71" s="163"/>
      <c r="C71" s="164"/>
      <c r="D71" s="164"/>
      <c r="E71" s="164"/>
      <c r="F71" s="164"/>
      <c r="G71" s="165"/>
    </row>
    <row r="72" spans="1:7" x14ac:dyDescent="0.35">
      <c r="A72" s="76">
        <f t="shared" si="5"/>
        <v>0</v>
      </c>
      <c r="B72" s="163"/>
      <c r="C72" s="164"/>
      <c r="D72" s="164"/>
      <c r="E72" s="164"/>
      <c r="F72" s="164"/>
      <c r="G72" s="165"/>
    </row>
    <row r="73" spans="1:7" x14ac:dyDescent="0.35">
      <c r="A73" s="76">
        <f t="shared" si="5"/>
        <v>0</v>
      </c>
      <c r="B73" s="163"/>
      <c r="C73" s="164"/>
      <c r="D73" s="164"/>
      <c r="E73" s="164"/>
      <c r="F73" s="164"/>
      <c r="G73" s="165"/>
    </row>
    <row r="74" spans="1:7" x14ac:dyDescent="0.35">
      <c r="A74" s="76">
        <f t="shared" si="5"/>
        <v>0</v>
      </c>
      <c r="B74" s="163"/>
      <c r="C74" s="164"/>
      <c r="D74" s="164"/>
      <c r="E74" s="164"/>
      <c r="F74" s="164"/>
      <c r="G74" s="165"/>
    </row>
    <row r="75" spans="1:7" x14ac:dyDescent="0.35">
      <c r="A75" s="76">
        <f t="shared" si="5"/>
        <v>0</v>
      </c>
      <c r="B75" s="163"/>
      <c r="C75" s="164"/>
      <c r="D75" s="164"/>
      <c r="E75" s="164"/>
      <c r="F75" s="164"/>
      <c r="G75" s="165"/>
    </row>
    <row r="76" spans="1:7" x14ac:dyDescent="0.35">
      <c r="A76" s="76">
        <f t="shared" si="5"/>
        <v>0</v>
      </c>
      <c r="B76" s="163"/>
      <c r="C76" s="164"/>
      <c r="D76" s="164"/>
      <c r="E76" s="164"/>
      <c r="F76" s="164"/>
      <c r="G76" s="165"/>
    </row>
    <row r="77" spans="1:7" x14ac:dyDescent="0.35">
      <c r="A77" s="76">
        <f t="shared" si="5"/>
        <v>0</v>
      </c>
      <c r="B77" s="163"/>
      <c r="C77" s="164"/>
      <c r="D77" s="164"/>
      <c r="E77" s="164"/>
      <c r="F77" s="164"/>
      <c r="G77" s="165"/>
    </row>
    <row r="78" spans="1:7" x14ac:dyDescent="0.35">
      <c r="A78" s="76">
        <f t="shared" si="5"/>
        <v>0</v>
      </c>
      <c r="B78" s="163"/>
      <c r="C78" s="164"/>
      <c r="D78" s="164"/>
      <c r="E78" s="164"/>
      <c r="F78" s="164"/>
      <c r="G78" s="165"/>
    </row>
    <row r="79" spans="1:7" x14ac:dyDescent="0.35">
      <c r="A79" s="76">
        <f t="shared" si="5"/>
        <v>0</v>
      </c>
      <c r="B79" s="163"/>
      <c r="C79" s="164"/>
      <c r="D79" s="164"/>
      <c r="E79" s="164"/>
      <c r="F79" s="164"/>
      <c r="G79" s="165"/>
    </row>
    <row r="80" spans="1:7" x14ac:dyDescent="0.35">
      <c r="A80" s="76">
        <f t="shared" si="5"/>
        <v>0</v>
      </c>
      <c r="B80" s="163"/>
      <c r="C80" s="164"/>
      <c r="D80" s="164"/>
      <c r="E80" s="164"/>
      <c r="F80" s="164"/>
      <c r="G80" s="165"/>
    </row>
    <row r="81" spans="1:7" x14ac:dyDescent="0.35">
      <c r="A81" s="76">
        <f t="shared" si="5"/>
        <v>0</v>
      </c>
      <c r="B81" s="163"/>
      <c r="C81" s="164"/>
      <c r="D81" s="164"/>
      <c r="E81" s="164"/>
      <c r="F81" s="164"/>
      <c r="G81" s="165"/>
    </row>
    <row r="82" spans="1:7" x14ac:dyDescent="0.35">
      <c r="A82" s="76">
        <f t="shared" si="5"/>
        <v>0</v>
      </c>
      <c r="B82" s="163"/>
      <c r="C82" s="164"/>
      <c r="D82" s="164"/>
      <c r="E82" s="164"/>
      <c r="F82" s="164"/>
      <c r="G82" s="165"/>
    </row>
    <row r="83" spans="1:7" x14ac:dyDescent="0.35">
      <c r="A83" s="76">
        <f t="shared" si="5"/>
        <v>0</v>
      </c>
      <c r="B83" s="163"/>
      <c r="C83" s="164"/>
      <c r="D83" s="164"/>
      <c r="E83" s="164"/>
      <c r="F83" s="164"/>
      <c r="G83" s="165"/>
    </row>
    <row r="84" spans="1:7" x14ac:dyDescent="0.35">
      <c r="A84" s="76">
        <f t="shared" si="5"/>
        <v>0</v>
      </c>
      <c r="B84" s="163"/>
      <c r="C84" s="164"/>
      <c r="D84" s="164"/>
      <c r="E84" s="164"/>
      <c r="F84" s="164"/>
      <c r="G84" s="165"/>
    </row>
    <row r="85" spans="1:7" x14ac:dyDescent="0.35">
      <c r="A85" s="76">
        <f t="shared" si="5"/>
        <v>0</v>
      </c>
      <c r="B85" s="163"/>
      <c r="C85" s="164"/>
      <c r="D85" s="164"/>
      <c r="E85" s="164"/>
      <c r="F85" s="164"/>
      <c r="G85" s="165"/>
    </row>
    <row r="86" spans="1:7" x14ac:dyDescent="0.35">
      <c r="A86" s="76">
        <f t="shared" si="5"/>
        <v>0</v>
      </c>
      <c r="B86" s="163"/>
      <c r="C86" s="164"/>
      <c r="D86" s="164"/>
      <c r="E86" s="164"/>
      <c r="F86" s="164"/>
      <c r="G86" s="165"/>
    </row>
    <row r="87" spans="1:7" x14ac:dyDescent="0.35">
      <c r="A87" s="76">
        <f t="shared" si="5"/>
        <v>0</v>
      </c>
      <c r="B87" s="163"/>
      <c r="C87" s="164"/>
      <c r="D87" s="164"/>
      <c r="E87" s="164"/>
      <c r="F87" s="164"/>
      <c r="G87" s="165"/>
    </row>
    <row r="88" spans="1:7" x14ac:dyDescent="0.35">
      <c r="A88" s="76">
        <f t="shared" si="5"/>
        <v>0</v>
      </c>
      <c r="B88" s="163"/>
      <c r="C88" s="164"/>
      <c r="D88" s="164"/>
      <c r="E88" s="164"/>
      <c r="F88" s="164"/>
      <c r="G88" s="165"/>
    </row>
    <row r="89" spans="1:7" x14ac:dyDescent="0.35">
      <c r="A89" s="76">
        <f t="shared" si="5"/>
        <v>0</v>
      </c>
      <c r="B89" s="163"/>
      <c r="C89" s="164"/>
      <c r="D89" s="164"/>
      <c r="E89" s="164"/>
      <c r="F89" s="164"/>
      <c r="G89" s="165"/>
    </row>
    <row r="90" spans="1:7" x14ac:dyDescent="0.35">
      <c r="A90" s="76">
        <f t="shared" si="5"/>
        <v>0</v>
      </c>
      <c r="B90" s="163"/>
      <c r="C90" s="164"/>
      <c r="D90" s="164"/>
      <c r="E90" s="164"/>
      <c r="F90" s="164"/>
      <c r="G90" s="165"/>
    </row>
    <row r="91" spans="1:7" x14ac:dyDescent="0.35">
      <c r="A91" s="76">
        <f t="shared" si="5"/>
        <v>0</v>
      </c>
      <c r="B91" s="163"/>
      <c r="C91" s="164"/>
      <c r="D91" s="164"/>
      <c r="E91" s="164"/>
      <c r="F91" s="164"/>
      <c r="G91" s="165"/>
    </row>
    <row r="92" spans="1:7" x14ac:dyDescent="0.35">
      <c r="A92" s="76">
        <f t="shared" si="5"/>
        <v>0</v>
      </c>
      <c r="B92" s="163"/>
      <c r="C92" s="164"/>
      <c r="D92" s="164"/>
      <c r="E92" s="164"/>
      <c r="F92" s="164"/>
      <c r="G92" s="165"/>
    </row>
    <row r="93" spans="1:7" x14ac:dyDescent="0.35">
      <c r="A93" s="76">
        <f t="shared" si="5"/>
        <v>0</v>
      </c>
      <c r="B93" s="163"/>
      <c r="C93" s="164"/>
      <c r="D93" s="164"/>
      <c r="E93" s="164"/>
      <c r="F93" s="164"/>
      <c r="G93" s="165"/>
    </row>
    <row r="94" spans="1:7" x14ac:dyDescent="0.35">
      <c r="A94" s="76">
        <f t="shared" si="5"/>
        <v>0</v>
      </c>
      <c r="B94" s="163"/>
      <c r="C94" s="164"/>
      <c r="D94" s="164"/>
      <c r="E94" s="164"/>
      <c r="F94" s="164"/>
      <c r="G94" s="165"/>
    </row>
    <row r="95" spans="1:7" x14ac:dyDescent="0.35">
      <c r="A95" s="76">
        <f t="shared" si="5"/>
        <v>0</v>
      </c>
      <c r="B95" s="163"/>
      <c r="C95" s="164"/>
      <c r="D95" s="164"/>
      <c r="E95" s="164"/>
      <c r="F95" s="164"/>
      <c r="G95" s="165"/>
    </row>
    <row r="96" spans="1:7" x14ac:dyDescent="0.35">
      <c r="A96" s="76">
        <f t="shared" si="5"/>
        <v>0</v>
      </c>
      <c r="B96" s="163"/>
      <c r="C96" s="164"/>
      <c r="D96" s="164"/>
      <c r="E96" s="164"/>
      <c r="F96" s="164"/>
      <c r="G96" s="165"/>
    </row>
    <row r="97" spans="1:7" x14ac:dyDescent="0.35">
      <c r="A97" s="76">
        <f t="shared" si="5"/>
        <v>0</v>
      </c>
      <c r="B97" s="163"/>
      <c r="C97" s="164"/>
      <c r="D97" s="164"/>
      <c r="E97" s="164"/>
      <c r="F97" s="164"/>
      <c r="G97" s="165"/>
    </row>
    <row r="100" spans="1:7" ht="18.5" x14ac:dyDescent="0.45">
      <c r="A100" s="15" t="s">
        <v>174</v>
      </c>
    </row>
    <row r="101" spans="1:7" hidden="1" x14ac:dyDescent="0.35"/>
    <row r="102" spans="1:7" hidden="1" x14ac:dyDescent="0.35">
      <c r="A102" s="14" t="s">
        <v>175</v>
      </c>
    </row>
    <row r="103" spans="1:7" hidden="1" x14ac:dyDescent="0.35">
      <c r="A103" s="4"/>
      <c r="B103" s="166" t="s">
        <v>135</v>
      </c>
      <c r="C103" s="167"/>
      <c r="D103" s="167"/>
      <c r="E103" s="167"/>
      <c r="F103" s="167"/>
      <c r="G103" s="168"/>
    </row>
    <row r="104" spans="1:7" s="25" customFormat="1" hidden="1" x14ac:dyDescent="0.35">
      <c r="A104" s="20"/>
      <c r="B104" s="36" t="s">
        <v>63</v>
      </c>
      <c r="C104" s="40" t="s">
        <v>108</v>
      </c>
      <c r="D104" s="40" t="s">
        <v>109</v>
      </c>
      <c r="E104" s="40" t="s">
        <v>122</v>
      </c>
      <c r="F104" s="40" t="s">
        <v>123</v>
      </c>
      <c r="G104" s="40" t="s">
        <v>124</v>
      </c>
    </row>
    <row r="105" spans="1:7" hidden="1" x14ac:dyDescent="0.35">
      <c r="A105" s="19" t="str">
        <f>'Summary Tables'!A10</f>
        <v>Admin</v>
      </c>
      <c r="B105" s="22">
        <f>SUM(C105:G105)</f>
        <v>0</v>
      </c>
      <c r="C105" s="21">
        <f t="shared" ref="C105:C117" si="6">SUMIF($B$14:$B$53, $A105, I$14:I$53)</f>
        <v>0</v>
      </c>
      <c r="D105" s="21">
        <f t="shared" ref="D105:D117" si="7">SUMIF($B$14:$B$53, $A105, J$14:J$53)</f>
        <v>0</v>
      </c>
      <c r="E105" s="21">
        <f t="shared" ref="E105:E117" si="8">SUMIF($B$14:$B$53, $A105, M$14:M$53)</f>
        <v>0</v>
      </c>
      <c r="F105" s="21">
        <f t="shared" ref="F105:F117" si="9">SUMIF($B$14:$B$53, $A105, N$14:N$53)</f>
        <v>0</v>
      </c>
      <c r="G105" s="21">
        <f t="shared" ref="G105:G117" si="10">SUMIF($B$14:$B$53, $A105, O$14:O$53)</f>
        <v>0</v>
      </c>
    </row>
    <row r="106" spans="1:7" hidden="1" x14ac:dyDescent="0.35">
      <c r="A106" s="19" t="str">
        <f>'Summary Tables'!A11</f>
        <v>[Fill in Initiative name]1</v>
      </c>
      <c r="B106" s="22">
        <f t="shared" ref="B106:B117" si="11">SUM(C106:G106)</f>
        <v>0</v>
      </c>
      <c r="C106" s="21">
        <f t="shared" si="6"/>
        <v>0</v>
      </c>
      <c r="D106" s="21">
        <f t="shared" si="7"/>
        <v>0</v>
      </c>
      <c r="E106" s="21">
        <f t="shared" si="8"/>
        <v>0</v>
      </c>
      <c r="F106" s="21">
        <f t="shared" si="9"/>
        <v>0</v>
      </c>
      <c r="G106" s="21">
        <f t="shared" si="10"/>
        <v>0</v>
      </c>
    </row>
    <row r="107" spans="1:7" hidden="1" x14ac:dyDescent="0.35">
      <c r="A107" s="19" t="str">
        <f>'Summary Tables'!A12</f>
        <v>[Fill in Initiative name]2</v>
      </c>
      <c r="B107" s="22">
        <f t="shared" si="11"/>
        <v>0</v>
      </c>
      <c r="C107" s="21">
        <f t="shared" si="6"/>
        <v>0</v>
      </c>
      <c r="D107" s="21">
        <f t="shared" si="7"/>
        <v>0</v>
      </c>
      <c r="E107" s="21">
        <f t="shared" si="8"/>
        <v>0</v>
      </c>
      <c r="F107" s="21">
        <f t="shared" si="9"/>
        <v>0</v>
      </c>
      <c r="G107" s="21">
        <f t="shared" si="10"/>
        <v>0</v>
      </c>
    </row>
    <row r="108" spans="1:7" hidden="1" x14ac:dyDescent="0.35">
      <c r="A108" s="19" t="str">
        <f>'Summary Tables'!A13</f>
        <v>[Fill in Initiative name]3</v>
      </c>
      <c r="B108" s="22">
        <f t="shared" si="11"/>
        <v>0</v>
      </c>
      <c r="C108" s="21">
        <f t="shared" si="6"/>
        <v>0</v>
      </c>
      <c r="D108" s="21">
        <f t="shared" si="7"/>
        <v>0</v>
      </c>
      <c r="E108" s="21">
        <f t="shared" si="8"/>
        <v>0</v>
      </c>
      <c r="F108" s="21">
        <f t="shared" si="9"/>
        <v>0</v>
      </c>
      <c r="G108" s="21">
        <f t="shared" si="10"/>
        <v>0</v>
      </c>
    </row>
    <row r="109" spans="1:7" hidden="1" x14ac:dyDescent="0.35">
      <c r="A109" s="19" t="str">
        <f>'Summary Tables'!A14</f>
        <v>[Fill in Initiative name]4</v>
      </c>
      <c r="B109" s="22">
        <f t="shared" si="11"/>
        <v>0</v>
      </c>
      <c r="C109" s="21">
        <f t="shared" si="6"/>
        <v>0</v>
      </c>
      <c r="D109" s="21">
        <f t="shared" si="7"/>
        <v>0</v>
      </c>
      <c r="E109" s="21">
        <f t="shared" si="8"/>
        <v>0</v>
      </c>
      <c r="F109" s="21">
        <f t="shared" si="9"/>
        <v>0</v>
      </c>
      <c r="G109" s="21">
        <f t="shared" si="10"/>
        <v>0</v>
      </c>
    </row>
    <row r="110" spans="1:7" hidden="1" x14ac:dyDescent="0.35">
      <c r="A110" s="19" t="str">
        <f>'Summary Tables'!A15</f>
        <v>[Fill in Initiative name]5</v>
      </c>
      <c r="B110" s="22">
        <f t="shared" si="11"/>
        <v>0</v>
      </c>
      <c r="C110" s="21">
        <f t="shared" si="6"/>
        <v>0</v>
      </c>
      <c r="D110" s="21">
        <f t="shared" si="7"/>
        <v>0</v>
      </c>
      <c r="E110" s="21">
        <f t="shared" si="8"/>
        <v>0</v>
      </c>
      <c r="F110" s="21">
        <f t="shared" si="9"/>
        <v>0</v>
      </c>
      <c r="G110" s="21">
        <f t="shared" si="10"/>
        <v>0</v>
      </c>
    </row>
    <row r="111" spans="1:7" hidden="1" x14ac:dyDescent="0.35">
      <c r="A111" s="19" t="str">
        <f>'Summary Tables'!A16</f>
        <v>[Fill in Initiative name]6</v>
      </c>
      <c r="B111" s="22">
        <f t="shared" si="11"/>
        <v>0</v>
      </c>
      <c r="C111" s="21">
        <f t="shared" si="6"/>
        <v>0</v>
      </c>
      <c r="D111" s="21">
        <f t="shared" si="7"/>
        <v>0</v>
      </c>
      <c r="E111" s="21">
        <f t="shared" si="8"/>
        <v>0</v>
      </c>
      <c r="F111" s="21">
        <f t="shared" si="9"/>
        <v>0</v>
      </c>
      <c r="G111" s="21">
        <f t="shared" si="10"/>
        <v>0</v>
      </c>
    </row>
    <row r="112" spans="1:7" hidden="1" x14ac:dyDescent="0.35">
      <c r="A112" s="19" t="str">
        <f>'Summary Tables'!A17</f>
        <v>[Fill in Initiative name]7</v>
      </c>
      <c r="B112" s="22">
        <f t="shared" si="11"/>
        <v>0</v>
      </c>
      <c r="C112" s="21">
        <f t="shared" si="6"/>
        <v>0</v>
      </c>
      <c r="D112" s="21">
        <f t="shared" si="7"/>
        <v>0</v>
      </c>
      <c r="E112" s="21">
        <f t="shared" si="8"/>
        <v>0</v>
      </c>
      <c r="F112" s="21">
        <f t="shared" si="9"/>
        <v>0</v>
      </c>
      <c r="G112" s="21">
        <f t="shared" si="10"/>
        <v>0</v>
      </c>
    </row>
    <row r="113" spans="1:7" hidden="1" x14ac:dyDescent="0.35">
      <c r="A113" s="19" t="str">
        <f>'Summary Tables'!A18</f>
        <v>[Fill in Initiative name]8</v>
      </c>
      <c r="B113" s="22">
        <f t="shared" si="11"/>
        <v>0</v>
      </c>
      <c r="C113" s="21">
        <f t="shared" si="6"/>
        <v>0</v>
      </c>
      <c r="D113" s="21">
        <f t="shared" si="7"/>
        <v>0</v>
      </c>
      <c r="E113" s="21">
        <f t="shared" si="8"/>
        <v>0</v>
      </c>
      <c r="F113" s="21">
        <f t="shared" si="9"/>
        <v>0</v>
      </c>
      <c r="G113" s="21">
        <f t="shared" si="10"/>
        <v>0</v>
      </c>
    </row>
    <row r="114" spans="1:7" hidden="1" x14ac:dyDescent="0.35">
      <c r="A114" s="19" t="str">
        <f>'Summary Tables'!A19</f>
        <v>[Fill in Initiative name]9</v>
      </c>
      <c r="B114" s="22">
        <f t="shared" si="11"/>
        <v>0</v>
      </c>
      <c r="C114" s="21">
        <f t="shared" si="6"/>
        <v>0</v>
      </c>
      <c r="D114" s="21">
        <f t="shared" si="7"/>
        <v>0</v>
      </c>
      <c r="E114" s="21">
        <f t="shared" si="8"/>
        <v>0</v>
      </c>
      <c r="F114" s="21">
        <f t="shared" si="9"/>
        <v>0</v>
      </c>
      <c r="G114" s="21">
        <f t="shared" si="10"/>
        <v>0</v>
      </c>
    </row>
    <row r="115" spans="1:7" hidden="1" x14ac:dyDescent="0.35">
      <c r="A115" s="19" t="str">
        <f>'Summary Tables'!A20</f>
        <v>[Fill in Initiative name]10</v>
      </c>
      <c r="B115" s="22">
        <f t="shared" si="11"/>
        <v>0</v>
      </c>
      <c r="C115" s="21">
        <f t="shared" si="6"/>
        <v>0</v>
      </c>
      <c r="D115" s="21">
        <f t="shared" si="7"/>
        <v>0</v>
      </c>
      <c r="E115" s="21">
        <f t="shared" si="8"/>
        <v>0</v>
      </c>
      <c r="F115" s="21">
        <f t="shared" si="9"/>
        <v>0</v>
      </c>
      <c r="G115" s="21">
        <f t="shared" si="10"/>
        <v>0</v>
      </c>
    </row>
    <row r="116" spans="1:7" hidden="1" x14ac:dyDescent="0.35">
      <c r="A116" s="19" t="str">
        <f>'Summary Tables'!A21</f>
        <v>[Fill in Initiative name]11</v>
      </c>
      <c r="B116" s="22">
        <f t="shared" si="11"/>
        <v>0</v>
      </c>
      <c r="C116" s="21">
        <f t="shared" si="6"/>
        <v>0</v>
      </c>
      <c r="D116" s="21">
        <f t="shared" si="7"/>
        <v>0</v>
      </c>
      <c r="E116" s="21">
        <f t="shared" si="8"/>
        <v>0</v>
      </c>
      <c r="F116" s="21">
        <f t="shared" si="9"/>
        <v>0</v>
      </c>
      <c r="G116" s="21">
        <f t="shared" si="10"/>
        <v>0</v>
      </c>
    </row>
    <row r="117" spans="1:7" hidden="1" x14ac:dyDescent="0.35">
      <c r="A117" s="19" t="str">
        <f>'Summary Tables'!A22</f>
        <v>[Fill in Initiative name]12</v>
      </c>
      <c r="B117" s="22">
        <f t="shared" si="11"/>
        <v>0</v>
      </c>
      <c r="C117" s="21">
        <f t="shared" si="6"/>
        <v>0</v>
      </c>
      <c r="D117" s="21">
        <f t="shared" si="7"/>
        <v>0</v>
      </c>
      <c r="E117" s="21">
        <f t="shared" si="8"/>
        <v>0</v>
      </c>
      <c r="F117" s="21">
        <f t="shared" si="9"/>
        <v>0</v>
      </c>
      <c r="G117" s="21">
        <f t="shared" si="10"/>
        <v>0</v>
      </c>
    </row>
    <row r="118" spans="1:7" hidden="1" x14ac:dyDescent="0.35">
      <c r="A118" s="19" t="str">
        <f>'Summary Tables'!A23</f>
        <v>[Fill in Initiative name]13</v>
      </c>
      <c r="B118" s="22">
        <f t="shared" ref="B118:B126" si="12">SUM(C118:G118)</f>
        <v>0</v>
      </c>
      <c r="C118" s="21">
        <f t="shared" ref="C118:C126" si="13">SUMIF($B$14:$B$53, $A118, I$14:I$53)</f>
        <v>0</v>
      </c>
      <c r="D118" s="21">
        <f t="shared" ref="D118:D126" si="14">SUMIF($B$14:$B$53, $A118, J$14:J$53)</f>
        <v>0</v>
      </c>
      <c r="E118" s="21">
        <f t="shared" ref="E118:E126" si="15">SUMIF($B$14:$B$53, $A118, M$14:M$53)</f>
        <v>0</v>
      </c>
      <c r="F118" s="21">
        <f t="shared" ref="F118:F126" si="16">SUMIF($B$14:$B$53, $A118, N$14:N$53)</f>
        <v>0</v>
      </c>
      <c r="G118" s="21">
        <f t="shared" ref="G118:G126" si="17">SUMIF($B$14:$B$53, $A118, O$14:O$53)</f>
        <v>0</v>
      </c>
    </row>
    <row r="119" spans="1:7" hidden="1" x14ac:dyDescent="0.35">
      <c r="A119" s="19" t="str">
        <f>'Summary Tables'!A24</f>
        <v>[Fill in Initiative name]14</v>
      </c>
      <c r="B119" s="22">
        <f t="shared" si="12"/>
        <v>0</v>
      </c>
      <c r="C119" s="21">
        <f t="shared" si="13"/>
        <v>0</v>
      </c>
      <c r="D119" s="21">
        <f t="shared" si="14"/>
        <v>0</v>
      </c>
      <c r="E119" s="21">
        <f t="shared" si="15"/>
        <v>0</v>
      </c>
      <c r="F119" s="21">
        <f t="shared" si="16"/>
        <v>0</v>
      </c>
      <c r="G119" s="21">
        <f t="shared" si="17"/>
        <v>0</v>
      </c>
    </row>
    <row r="120" spans="1:7" hidden="1" x14ac:dyDescent="0.35">
      <c r="A120" s="19" t="str">
        <f>'Summary Tables'!A25</f>
        <v>[Fill in Initiative name]15</v>
      </c>
      <c r="B120" s="22">
        <f t="shared" si="12"/>
        <v>0</v>
      </c>
      <c r="C120" s="21">
        <f t="shared" si="13"/>
        <v>0</v>
      </c>
      <c r="D120" s="21">
        <f t="shared" si="14"/>
        <v>0</v>
      </c>
      <c r="E120" s="21">
        <f t="shared" si="15"/>
        <v>0</v>
      </c>
      <c r="F120" s="21">
        <f t="shared" si="16"/>
        <v>0</v>
      </c>
      <c r="G120" s="21">
        <f t="shared" si="17"/>
        <v>0</v>
      </c>
    </row>
    <row r="121" spans="1:7" hidden="1" x14ac:dyDescent="0.35">
      <c r="A121" s="19" t="str">
        <f>'Summary Tables'!A26</f>
        <v>[Fill in Initiative name]16</v>
      </c>
      <c r="B121" s="22">
        <f t="shared" si="12"/>
        <v>0</v>
      </c>
      <c r="C121" s="21">
        <f t="shared" si="13"/>
        <v>0</v>
      </c>
      <c r="D121" s="21">
        <f t="shared" si="14"/>
        <v>0</v>
      </c>
      <c r="E121" s="21">
        <f t="shared" si="15"/>
        <v>0</v>
      </c>
      <c r="F121" s="21">
        <f t="shared" si="16"/>
        <v>0</v>
      </c>
      <c r="G121" s="21">
        <f t="shared" si="17"/>
        <v>0</v>
      </c>
    </row>
    <row r="122" spans="1:7" hidden="1" x14ac:dyDescent="0.35">
      <c r="A122" s="19" t="str">
        <f>'Summary Tables'!A27</f>
        <v>[Fill in Initiative name]17</v>
      </c>
      <c r="B122" s="22">
        <f t="shared" si="12"/>
        <v>0</v>
      </c>
      <c r="C122" s="21">
        <f t="shared" si="13"/>
        <v>0</v>
      </c>
      <c r="D122" s="21">
        <f t="shared" si="14"/>
        <v>0</v>
      </c>
      <c r="E122" s="21">
        <f t="shared" si="15"/>
        <v>0</v>
      </c>
      <c r="F122" s="21">
        <f t="shared" si="16"/>
        <v>0</v>
      </c>
      <c r="G122" s="21">
        <f t="shared" si="17"/>
        <v>0</v>
      </c>
    </row>
    <row r="123" spans="1:7" hidden="1" x14ac:dyDescent="0.35">
      <c r="A123" s="19" t="str">
        <f>'Summary Tables'!A28</f>
        <v>[Fill in Initiative name]18</v>
      </c>
      <c r="B123" s="22">
        <f t="shared" si="12"/>
        <v>0</v>
      </c>
      <c r="C123" s="21">
        <f t="shared" si="13"/>
        <v>0</v>
      </c>
      <c r="D123" s="21">
        <f t="shared" si="14"/>
        <v>0</v>
      </c>
      <c r="E123" s="21">
        <f t="shared" si="15"/>
        <v>0</v>
      </c>
      <c r="F123" s="21">
        <f t="shared" si="16"/>
        <v>0</v>
      </c>
      <c r="G123" s="21">
        <f t="shared" si="17"/>
        <v>0</v>
      </c>
    </row>
    <row r="124" spans="1:7" hidden="1" x14ac:dyDescent="0.35">
      <c r="A124" s="19" t="str">
        <f>'Summary Tables'!A29</f>
        <v>[Fill in Initiative name]19</v>
      </c>
      <c r="B124" s="22">
        <f t="shared" si="12"/>
        <v>0</v>
      </c>
      <c r="C124" s="21">
        <f t="shared" si="13"/>
        <v>0</v>
      </c>
      <c r="D124" s="21">
        <f t="shared" si="14"/>
        <v>0</v>
      </c>
      <c r="E124" s="21">
        <f t="shared" si="15"/>
        <v>0</v>
      </c>
      <c r="F124" s="21">
        <f t="shared" si="16"/>
        <v>0</v>
      </c>
      <c r="G124" s="21">
        <f t="shared" si="17"/>
        <v>0</v>
      </c>
    </row>
    <row r="125" spans="1:7" hidden="1" x14ac:dyDescent="0.35">
      <c r="A125" s="19" t="str">
        <f>'Summary Tables'!A30</f>
        <v>[Fill in Initiative name]20</v>
      </c>
      <c r="B125" s="22">
        <f t="shared" si="12"/>
        <v>0</v>
      </c>
      <c r="C125" s="21">
        <f t="shared" si="13"/>
        <v>0</v>
      </c>
      <c r="D125" s="21">
        <f t="shared" si="14"/>
        <v>0</v>
      </c>
      <c r="E125" s="21">
        <f t="shared" si="15"/>
        <v>0</v>
      </c>
      <c r="F125" s="21">
        <f t="shared" si="16"/>
        <v>0</v>
      </c>
      <c r="G125" s="21">
        <f t="shared" si="17"/>
        <v>0</v>
      </c>
    </row>
    <row r="126" spans="1:7" hidden="1" x14ac:dyDescent="0.35">
      <c r="A126" s="19" t="str">
        <f>'Summary Tables'!A31</f>
        <v>[Fill in Initiative name]21</v>
      </c>
      <c r="B126" s="22">
        <f t="shared" si="12"/>
        <v>0</v>
      </c>
      <c r="C126" s="21">
        <f t="shared" si="13"/>
        <v>0</v>
      </c>
      <c r="D126" s="21">
        <f t="shared" si="14"/>
        <v>0</v>
      </c>
      <c r="E126" s="21">
        <f t="shared" si="15"/>
        <v>0</v>
      </c>
      <c r="F126" s="21">
        <f t="shared" si="16"/>
        <v>0</v>
      </c>
      <c r="G126" s="21">
        <f t="shared" si="17"/>
        <v>0</v>
      </c>
    </row>
    <row r="127" spans="1:7" hidden="1" x14ac:dyDescent="0.35">
      <c r="A127" s="19" t="str">
        <f>'Summary Tables'!A32</f>
        <v>[Fill in Initiative name]22</v>
      </c>
      <c r="B127" s="22">
        <f t="shared" ref="B127:B129" si="18">SUM(C127:G127)</f>
        <v>0</v>
      </c>
      <c r="C127" s="21">
        <f t="shared" ref="C127:C129" si="19">SUMIF($B$14:$B$53, $A127, I$14:I$53)</f>
        <v>0</v>
      </c>
      <c r="D127" s="21">
        <f t="shared" ref="D127:D129" si="20">SUMIF($B$14:$B$53, $A127, J$14:J$53)</f>
        <v>0</v>
      </c>
      <c r="E127" s="21">
        <f t="shared" ref="E127:E129" si="21">SUMIF($B$14:$B$53, $A127, M$14:M$53)</f>
        <v>0</v>
      </c>
      <c r="F127" s="21">
        <f t="shared" ref="F127:F129" si="22">SUMIF($B$14:$B$53, $A127, N$14:N$53)</f>
        <v>0</v>
      </c>
      <c r="G127" s="21">
        <f t="shared" ref="G127:G129" si="23">SUMIF($B$14:$B$53, $A127, O$14:O$53)</f>
        <v>0</v>
      </c>
    </row>
    <row r="128" spans="1:7" hidden="1" x14ac:dyDescent="0.35">
      <c r="A128" s="19" t="str">
        <f>'Summary Tables'!A33</f>
        <v>[Fill in Initiative name]23</v>
      </c>
      <c r="B128" s="22">
        <f t="shared" si="18"/>
        <v>0</v>
      </c>
      <c r="C128" s="21">
        <f t="shared" si="19"/>
        <v>0</v>
      </c>
      <c r="D128" s="21">
        <f t="shared" si="20"/>
        <v>0</v>
      </c>
      <c r="E128" s="21">
        <f t="shared" si="21"/>
        <v>0</v>
      </c>
      <c r="F128" s="21">
        <f t="shared" si="22"/>
        <v>0</v>
      </c>
      <c r="G128" s="21">
        <f t="shared" si="23"/>
        <v>0</v>
      </c>
    </row>
    <row r="129" spans="1:7" hidden="1" x14ac:dyDescent="0.35">
      <c r="A129" s="19" t="str">
        <f>'Summary Tables'!A34</f>
        <v>[Fill in Initiative name]24</v>
      </c>
      <c r="B129" s="22">
        <f t="shared" si="18"/>
        <v>0</v>
      </c>
      <c r="C129" s="21">
        <f t="shared" si="19"/>
        <v>0</v>
      </c>
      <c r="D129" s="21">
        <f t="shared" si="20"/>
        <v>0</v>
      </c>
      <c r="E129" s="21">
        <f t="shared" si="21"/>
        <v>0</v>
      </c>
      <c r="F129" s="21">
        <f t="shared" si="22"/>
        <v>0</v>
      </c>
      <c r="G129" s="21">
        <f t="shared" si="23"/>
        <v>0</v>
      </c>
    </row>
  </sheetData>
  <sheetProtection algorithmName="SHA-512" hashValue="oE34QXjsVDFDY02zGmbQy0Cx/ztsTHt7kF1lVatne0AvZs3lgySHZKe2BQ0KVuWQtNvbSq65NvCTRuKRaOHKmA==" saltValue="x0Mlu9xzsdqXAf5WrLkxdA==" spinCount="100000" sheet="1" objects="1" scenarios="1"/>
  <mergeCells count="45">
    <mergeCell ref="B76:G76"/>
    <mergeCell ref="B77:G77"/>
    <mergeCell ref="B78:G78"/>
    <mergeCell ref="B71:G71"/>
    <mergeCell ref="B72:G72"/>
    <mergeCell ref="B73:G73"/>
    <mergeCell ref="B74:G74"/>
    <mergeCell ref="B75:G75"/>
    <mergeCell ref="B66:G66"/>
    <mergeCell ref="B67:G67"/>
    <mergeCell ref="B68:G68"/>
    <mergeCell ref="B69:G69"/>
    <mergeCell ref="B70:G70"/>
    <mergeCell ref="C1:D1"/>
    <mergeCell ref="B79:G79"/>
    <mergeCell ref="B80:G80"/>
    <mergeCell ref="B81:G81"/>
    <mergeCell ref="B82:G82"/>
    <mergeCell ref="A7:F7"/>
    <mergeCell ref="B56:G56"/>
    <mergeCell ref="B57:G57"/>
    <mergeCell ref="B58:G58"/>
    <mergeCell ref="B59:G59"/>
    <mergeCell ref="B60:G60"/>
    <mergeCell ref="B61:G61"/>
    <mergeCell ref="B62:G62"/>
    <mergeCell ref="B63:G63"/>
    <mergeCell ref="B64:G64"/>
    <mergeCell ref="B65:G65"/>
    <mergeCell ref="B83:G83"/>
    <mergeCell ref="B84:G84"/>
    <mergeCell ref="B87:G87"/>
    <mergeCell ref="B88:G88"/>
    <mergeCell ref="B89:G89"/>
    <mergeCell ref="B85:G85"/>
    <mergeCell ref="B90:G90"/>
    <mergeCell ref="B91:G91"/>
    <mergeCell ref="B103:G103"/>
    <mergeCell ref="B86:G86"/>
    <mergeCell ref="B97:G97"/>
    <mergeCell ref="B92:G92"/>
    <mergeCell ref="B93:G93"/>
    <mergeCell ref="B94:G94"/>
    <mergeCell ref="B95:G95"/>
    <mergeCell ref="B96:G96"/>
  </mergeCells>
  <phoneticPr fontId="14" type="noConversion"/>
  <conditionalFormatting sqref="K14:K53">
    <cfRule type="containsText" dxfId="3" priority="1" operator="containsText" text="UPDATE">
      <formula>NOT(ISERROR(SEARCH("UPDATE",K14)))</formula>
    </cfRule>
  </conditionalFormatting>
  <dataValidations count="2">
    <dataValidation type="list" allowBlank="1" showInputMessage="1" showErrorMessage="1" sqref="D14:D53" xr:uid="{9446CFD6-8E19-4CDC-8F29-DD74BA5A3FF9}">
      <formula1>$D$54:$D$55</formula1>
    </dataValidation>
    <dataValidation type="list" allowBlank="1" showInputMessage="1" showErrorMessage="1" sqref="D11:E11 E14:E53" xr:uid="{794D02FA-37A3-4275-B2FC-BEE18073382C}">
      <formula1>$E$54:$E$55</formula1>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r:uid="{48DE0686-D92D-4D74-9A9E-E21FCFAC3060}">
          <x14:formula1>
            <xm:f>'Summary Tables'!$A$10:$A$22</xm:f>
          </x14:formula1>
          <xm:sqref>A105:A129</xm:sqref>
        </x14:dataValidation>
        <x14:dataValidation type="list" allowBlank="1" showInputMessage="1" showErrorMessage="1" xr:uid="{254147C8-EC33-48ED-924E-14322473DC60}">
          <x14:formula1>
            <xm:f>'Summary Tables'!$A$10:$A$34</xm:f>
          </x14:formula1>
          <xm:sqref>B14:B53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05F23-FCDC-48FF-A590-A73553C077D2}">
  <dimension ref="A1:O129"/>
  <sheetViews>
    <sheetView showGridLines="0" topLeftCell="A20" workbookViewId="0">
      <selection activeCell="K53" sqref="K53"/>
    </sheetView>
  </sheetViews>
  <sheetFormatPr defaultColWidth="17.54296875" defaultRowHeight="14.5" x14ac:dyDescent="0.35"/>
  <cols>
    <col min="1" max="1" width="29" customWidth="1"/>
    <col min="2" max="2" width="21.54296875" customWidth="1"/>
  </cols>
  <sheetData>
    <row r="1" spans="1:15" ht="26" x14ac:dyDescent="0.7">
      <c r="A1" s="120" t="s">
        <v>37</v>
      </c>
      <c r="B1" s="118" t="s">
        <v>61</v>
      </c>
      <c r="C1" s="162">
        <f>'Subrecipient Info'!B5</f>
        <v>0</v>
      </c>
      <c r="D1" s="162"/>
    </row>
    <row r="3" spans="1:15" s="25" customFormat="1" ht="29" x14ac:dyDescent="0.35">
      <c r="B3" s="40" t="s">
        <v>64</v>
      </c>
      <c r="C3" s="40" t="s">
        <v>65</v>
      </c>
      <c r="D3"/>
      <c r="E3"/>
      <c r="F3"/>
    </row>
    <row r="4" spans="1:15" x14ac:dyDescent="0.35">
      <c r="A4" s="2" t="s">
        <v>176</v>
      </c>
      <c r="B4" s="43">
        <f>I54</f>
        <v>0</v>
      </c>
      <c r="C4" s="43">
        <f>J54</f>
        <v>0</v>
      </c>
    </row>
    <row r="7" spans="1:15" ht="28" customHeight="1" x14ac:dyDescent="0.35">
      <c r="A7" s="188" t="s">
        <v>177</v>
      </c>
      <c r="B7" s="188"/>
      <c r="C7" s="188"/>
      <c r="D7" s="188"/>
      <c r="E7" s="188"/>
      <c r="F7" s="188"/>
    </row>
    <row r="8" spans="1:15" ht="7" customHeight="1" x14ac:dyDescent="0.35">
      <c r="A8" s="69"/>
      <c r="B8" s="69"/>
      <c r="C8" s="69"/>
      <c r="D8" s="69"/>
      <c r="E8" s="69"/>
      <c r="F8" s="69"/>
    </row>
    <row r="9" spans="1:15" ht="19" customHeight="1" x14ac:dyDescent="0.45">
      <c r="A9" s="77" t="s">
        <v>178</v>
      </c>
      <c r="B9" s="69"/>
      <c r="C9" s="69"/>
      <c r="D9" s="69"/>
      <c r="E9" s="69"/>
      <c r="F9" s="69"/>
    </row>
    <row r="10" spans="1:15" ht="29" x14ac:dyDescent="0.35">
      <c r="A10" s="23" t="s">
        <v>161</v>
      </c>
      <c r="B10" s="23" t="s">
        <v>68</v>
      </c>
      <c r="C10" s="68" t="s">
        <v>162</v>
      </c>
      <c r="D10" s="71" t="s">
        <v>105</v>
      </c>
      <c r="E10" s="71" t="s">
        <v>163</v>
      </c>
      <c r="F10" s="71" t="s">
        <v>164</v>
      </c>
      <c r="G10" s="71" t="s">
        <v>165</v>
      </c>
      <c r="H10" s="23" t="s">
        <v>155</v>
      </c>
      <c r="I10" s="71" t="s">
        <v>108</v>
      </c>
      <c r="J10" s="48" t="s">
        <v>109</v>
      </c>
    </row>
    <row r="11" spans="1:15" x14ac:dyDescent="0.35">
      <c r="A11" s="50" t="s">
        <v>179</v>
      </c>
      <c r="B11" s="50" t="s">
        <v>111</v>
      </c>
      <c r="C11" s="70">
        <v>1200</v>
      </c>
      <c r="D11" s="55" t="s">
        <v>115</v>
      </c>
      <c r="E11" s="54" t="s">
        <v>167</v>
      </c>
      <c r="F11" s="55">
        <v>1</v>
      </c>
      <c r="G11" s="55">
        <v>0</v>
      </c>
      <c r="H11" s="73">
        <f>SUM(I11,J11,M11,N11,O11)</f>
        <v>1200</v>
      </c>
      <c r="I11" s="57">
        <f>$C11*F11</f>
        <v>1200</v>
      </c>
      <c r="J11" s="108">
        <f>$C11*G11</f>
        <v>0</v>
      </c>
    </row>
    <row r="13" spans="1:15" s="25" customFormat="1" ht="43.5" x14ac:dyDescent="0.35">
      <c r="A13" s="23" t="s">
        <v>161</v>
      </c>
      <c r="B13" s="23" t="s">
        <v>68</v>
      </c>
      <c r="C13" s="68" t="s">
        <v>162</v>
      </c>
      <c r="D13" s="71" t="s">
        <v>113</v>
      </c>
      <c r="E13" s="71" t="s">
        <v>168</v>
      </c>
      <c r="F13" s="71" t="s">
        <v>164</v>
      </c>
      <c r="G13" s="71" t="s">
        <v>165</v>
      </c>
      <c r="H13" s="23" t="s">
        <v>155</v>
      </c>
      <c r="I13" s="48" t="s">
        <v>64</v>
      </c>
      <c r="J13" s="48" t="s">
        <v>65</v>
      </c>
      <c r="M13"/>
      <c r="N13"/>
      <c r="O13"/>
    </row>
    <row r="14" spans="1:15" x14ac:dyDescent="0.35">
      <c r="A14" s="128"/>
      <c r="B14" s="128"/>
      <c r="C14" s="136"/>
      <c r="D14" s="140"/>
      <c r="E14" s="140"/>
      <c r="F14" s="140"/>
      <c r="G14" s="140"/>
      <c r="H14" s="31">
        <f>SUM(I14,J14)</f>
        <v>0</v>
      </c>
      <c r="I14" s="17">
        <f t="shared" ref="I14" si="0">$C14*F14</f>
        <v>0</v>
      </c>
      <c r="J14" s="17">
        <f t="shared" ref="J14" si="1">$C14*G14</f>
        <v>0</v>
      </c>
      <c r="K14" t="str">
        <f>IF(B14="","",IF(ISNUMBER(MATCH(Supplies!B14,'Summary Tables'!$A$9:$A$35,0)),"","UPDATE NAME"))</f>
        <v/>
      </c>
    </row>
    <row r="15" spans="1:15" x14ac:dyDescent="0.35">
      <c r="A15" s="128"/>
      <c r="B15" s="128"/>
      <c r="C15" s="136"/>
      <c r="D15" s="140"/>
      <c r="E15" s="140"/>
      <c r="F15" s="140"/>
      <c r="G15" s="140"/>
      <c r="H15" s="31">
        <f t="shared" ref="H15:H53" si="2">SUM(I15,J15)</f>
        <v>0</v>
      </c>
      <c r="I15" s="17">
        <f t="shared" ref="I15:I53" si="3">$C15*F15</f>
        <v>0</v>
      </c>
      <c r="J15" s="17">
        <f t="shared" ref="J15:J53" si="4">$C15*G15</f>
        <v>0</v>
      </c>
      <c r="K15" t="str">
        <f>IF(B15="","",IF(ISNUMBER(MATCH(Supplies!B15,'Summary Tables'!$A$9:$A$35,0)),"","UPDATE NAME"))</f>
        <v/>
      </c>
    </row>
    <row r="16" spans="1:15" x14ac:dyDescent="0.35">
      <c r="A16" s="128"/>
      <c r="B16" s="128"/>
      <c r="C16" s="136"/>
      <c r="D16" s="140"/>
      <c r="E16" s="140"/>
      <c r="F16" s="140"/>
      <c r="G16" s="140"/>
      <c r="H16" s="31">
        <f t="shared" si="2"/>
        <v>0</v>
      </c>
      <c r="I16" s="17">
        <f t="shared" si="3"/>
        <v>0</v>
      </c>
      <c r="J16" s="17">
        <f t="shared" si="4"/>
        <v>0</v>
      </c>
      <c r="K16" t="str">
        <f>IF(B16="","",IF(ISNUMBER(MATCH(Supplies!B16,'Summary Tables'!$A$9:$A$35,0)),"","UPDATE NAME"))</f>
        <v/>
      </c>
    </row>
    <row r="17" spans="1:11" x14ac:dyDescent="0.35">
      <c r="A17" s="128"/>
      <c r="B17" s="128"/>
      <c r="C17" s="136"/>
      <c r="D17" s="140"/>
      <c r="E17" s="140"/>
      <c r="F17" s="140"/>
      <c r="G17" s="140"/>
      <c r="H17" s="31">
        <f t="shared" si="2"/>
        <v>0</v>
      </c>
      <c r="I17" s="17">
        <f t="shared" si="3"/>
        <v>0</v>
      </c>
      <c r="J17" s="17">
        <f t="shared" si="4"/>
        <v>0</v>
      </c>
      <c r="K17" t="str">
        <f>IF(B17="","",IF(ISNUMBER(MATCH(Supplies!B17,'Summary Tables'!$A$9:$A$35,0)),"","UPDATE NAME"))</f>
        <v/>
      </c>
    </row>
    <row r="18" spans="1:11" x14ac:dyDescent="0.35">
      <c r="A18" s="128"/>
      <c r="B18" s="128"/>
      <c r="C18" s="136"/>
      <c r="D18" s="140"/>
      <c r="E18" s="140"/>
      <c r="F18" s="140"/>
      <c r="G18" s="140"/>
      <c r="H18" s="31">
        <f t="shared" si="2"/>
        <v>0</v>
      </c>
      <c r="I18" s="17">
        <f t="shared" si="3"/>
        <v>0</v>
      </c>
      <c r="J18" s="17">
        <f t="shared" si="4"/>
        <v>0</v>
      </c>
      <c r="K18" t="str">
        <f>IF(B18="","",IF(ISNUMBER(MATCH(Supplies!B18,'Summary Tables'!$A$9:$A$35,0)),"","UPDATE NAME"))</f>
        <v/>
      </c>
    </row>
    <row r="19" spans="1:11" x14ac:dyDescent="0.35">
      <c r="A19" s="128"/>
      <c r="B19" s="128"/>
      <c r="C19" s="136"/>
      <c r="D19" s="140"/>
      <c r="E19" s="140"/>
      <c r="F19" s="140"/>
      <c r="G19" s="140"/>
      <c r="H19" s="31">
        <f t="shared" si="2"/>
        <v>0</v>
      </c>
      <c r="I19" s="17">
        <f t="shared" si="3"/>
        <v>0</v>
      </c>
      <c r="J19" s="17">
        <f t="shared" si="4"/>
        <v>0</v>
      </c>
      <c r="K19" t="str">
        <f>IF(B19="","",IF(ISNUMBER(MATCH(Supplies!B19,'Summary Tables'!$A$9:$A$35,0)),"","UPDATE NAME"))</f>
        <v/>
      </c>
    </row>
    <row r="20" spans="1:11" x14ac:dyDescent="0.35">
      <c r="A20" s="128"/>
      <c r="B20" s="128"/>
      <c r="C20" s="136"/>
      <c r="D20" s="140"/>
      <c r="E20" s="140"/>
      <c r="F20" s="140"/>
      <c r="G20" s="140"/>
      <c r="H20" s="31">
        <f t="shared" si="2"/>
        <v>0</v>
      </c>
      <c r="I20" s="17">
        <f t="shared" si="3"/>
        <v>0</v>
      </c>
      <c r="J20" s="17">
        <f t="shared" si="4"/>
        <v>0</v>
      </c>
      <c r="K20" t="str">
        <f>IF(B20="","",IF(ISNUMBER(MATCH(Supplies!B20,'Summary Tables'!$A$9:$A$35,0)),"","UPDATE NAME"))</f>
        <v/>
      </c>
    </row>
    <row r="21" spans="1:11" x14ac:dyDescent="0.35">
      <c r="A21" s="128"/>
      <c r="B21" s="128"/>
      <c r="C21" s="136"/>
      <c r="D21" s="140"/>
      <c r="E21" s="140"/>
      <c r="F21" s="140"/>
      <c r="G21" s="140"/>
      <c r="H21" s="31">
        <f t="shared" si="2"/>
        <v>0</v>
      </c>
      <c r="I21" s="17">
        <f t="shared" si="3"/>
        <v>0</v>
      </c>
      <c r="J21" s="17">
        <f t="shared" si="4"/>
        <v>0</v>
      </c>
      <c r="K21" t="str">
        <f>IF(B21="","",IF(ISNUMBER(MATCH(Supplies!B21,'Summary Tables'!$A$9:$A$35,0)),"","UPDATE NAME"))</f>
        <v/>
      </c>
    </row>
    <row r="22" spans="1:11" x14ac:dyDescent="0.35">
      <c r="A22" s="128"/>
      <c r="B22" s="128"/>
      <c r="C22" s="136"/>
      <c r="D22" s="140"/>
      <c r="E22" s="140"/>
      <c r="F22" s="140"/>
      <c r="G22" s="140"/>
      <c r="H22" s="31">
        <f t="shared" si="2"/>
        <v>0</v>
      </c>
      <c r="I22" s="17">
        <f t="shared" si="3"/>
        <v>0</v>
      </c>
      <c r="J22" s="17">
        <f t="shared" si="4"/>
        <v>0</v>
      </c>
      <c r="K22" t="str">
        <f>IF(B22="","",IF(ISNUMBER(MATCH(Supplies!B22,'Summary Tables'!$A$9:$A$35,0)),"","UPDATE NAME"))</f>
        <v/>
      </c>
    </row>
    <row r="23" spans="1:11" x14ac:dyDescent="0.35">
      <c r="A23" s="128"/>
      <c r="B23" s="128"/>
      <c r="C23" s="136"/>
      <c r="D23" s="140"/>
      <c r="E23" s="140"/>
      <c r="F23" s="140"/>
      <c r="G23" s="140"/>
      <c r="H23" s="31">
        <f t="shared" si="2"/>
        <v>0</v>
      </c>
      <c r="I23" s="17">
        <f t="shared" si="3"/>
        <v>0</v>
      </c>
      <c r="J23" s="17">
        <f t="shared" si="4"/>
        <v>0</v>
      </c>
      <c r="K23" t="str">
        <f>IF(B23="","",IF(ISNUMBER(MATCH(Supplies!B23,'Summary Tables'!$A$9:$A$35,0)),"","UPDATE NAME"))</f>
        <v/>
      </c>
    </row>
    <row r="24" spans="1:11" x14ac:dyDescent="0.35">
      <c r="A24" s="128"/>
      <c r="B24" s="128"/>
      <c r="C24" s="136"/>
      <c r="D24" s="140"/>
      <c r="E24" s="140"/>
      <c r="F24" s="140"/>
      <c r="G24" s="140"/>
      <c r="H24" s="31">
        <f t="shared" si="2"/>
        <v>0</v>
      </c>
      <c r="I24" s="17">
        <f t="shared" si="3"/>
        <v>0</v>
      </c>
      <c r="J24" s="17">
        <f t="shared" si="4"/>
        <v>0</v>
      </c>
      <c r="K24" t="str">
        <f>IF(B24="","",IF(ISNUMBER(MATCH(Supplies!B24,'Summary Tables'!$A$9:$A$35,0)),"","UPDATE NAME"))</f>
        <v/>
      </c>
    </row>
    <row r="25" spans="1:11" x14ac:dyDescent="0.35">
      <c r="A25" s="128"/>
      <c r="B25" s="128"/>
      <c r="C25" s="136"/>
      <c r="D25" s="140"/>
      <c r="E25" s="140"/>
      <c r="F25" s="140"/>
      <c r="G25" s="140"/>
      <c r="H25" s="31">
        <f t="shared" si="2"/>
        <v>0</v>
      </c>
      <c r="I25" s="17">
        <f t="shared" si="3"/>
        <v>0</v>
      </c>
      <c r="J25" s="17">
        <f t="shared" si="4"/>
        <v>0</v>
      </c>
      <c r="K25" t="str">
        <f>IF(B25="","",IF(ISNUMBER(MATCH(Supplies!B25,'Summary Tables'!$A$9:$A$35,0)),"","UPDATE NAME"))</f>
        <v/>
      </c>
    </row>
    <row r="26" spans="1:11" x14ac:dyDescent="0.35">
      <c r="A26" s="128"/>
      <c r="B26" s="128"/>
      <c r="C26" s="136"/>
      <c r="D26" s="140"/>
      <c r="E26" s="140"/>
      <c r="F26" s="140"/>
      <c r="G26" s="140"/>
      <c r="H26" s="31">
        <f t="shared" si="2"/>
        <v>0</v>
      </c>
      <c r="I26" s="17">
        <f t="shared" si="3"/>
        <v>0</v>
      </c>
      <c r="J26" s="17">
        <f t="shared" si="4"/>
        <v>0</v>
      </c>
      <c r="K26" t="str">
        <f>IF(B26="","",IF(ISNUMBER(MATCH(Supplies!B26,'Summary Tables'!$A$9:$A$35,0)),"","UPDATE NAME"))</f>
        <v/>
      </c>
    </row>
    <row r="27" spans="1:11" x14ac:dyDescent="0.35">
      <c r="A27" s="128"/>
      <c r="B27" s="128"/>
      <c r="C27" s="136"/>
      <c r="D27" s="140"/>
      <c r="E27" s="140"/>
      <c r="F27" s="140"/>
      <c r="G27" s="140"/>
      <c r="H27" s="31">
        <f t="shared" si="2"/>
        <v>0</v>
      </c>
      <c r="I27" s="17">
        <f t="shared" si="3"/>
        <v>0</v>
      </c>
      <c r="J27" s="17">
        <f t="shared" si="4"/>
        <v>0</v>
      </c>
      <c r="K27" t="str">
        <f>IF(B27="","",IF(ISNUMBER(MATCH(Supplies!B27,'Summary Tables'!$A$9:$A$35,0)),"","UPDATE NAME"))</f>
        <v/>
      </c>
    </row>
    <row r="28" spans="1:11" x14ac:dyDescent="0.35">
      <c r="A28" s="128"/>
      <c r="B28" s="128"/>
      <c r="C28" s="136"/>
      <c r="D28" s="140"/>
      <c r="E28" s="140"/>
      <c r="F28" s="140"/>
      <c r="G28" s="140"/>
      <c r="H28" s="31">
        <f t="shared" si="2"/>
        <v>0</v>
      </c>
      <c r="I28" s="17">
        <f t="shared" si="3"/>
        <v>0</v>
      </c>
      <c r="J28" s="17">
        <f t="shared" si="4"/>
        <v>0</v>
      </c>
      <c r="K28" t="str">
        <f>IF(B28="","",IF(ISNUMBER(MATCH(Supplies!B28,'Summary Tables'!$A$9:$A$35,0)),"","UPDATE NAME"))</f>
        <v/>
      </c>
    </row>
    <row r="29" spans="1:11" x14ac:dyDescent="0.35">
      <c r="A29" s="128"/>
      <c r="B29" s="128"/>
      <c r="C29" s="136"/>
      <c r="D29" s="140"/>
      <c r="E29" s="140"/>
      <c r="F29" s="140"/>
      <c r="G29" s="140"/>
      <c r="H29" s="31">
        <f t="shared" si="2"/>
        <v>0</v>
      </c>
      <c r="I29" s="17">
        <f t="shared" si="3"/>
        <v>0</v>
      </c>
      <c r="J29" s="17">
        <f t="shared" si="4"/>
        <v>0</v>
      </c>
      <c r="K29" t="str">
        <f>IF(B29="","",IF(ISNUMBER(MATCH(Supplies!B29,'Summary Tables'!$A$9:$A$35,0)),"","UPDATE NAME"))</f>
        <v/>
      </c>
    </row>
    <row r="30" spans="1:11" x14ac:dyDescent="0.35">
      <c r="A30" s="128"/>
      <c r="B30" s="128"/>
      <c r="C30" s="136"/>
      <c r="D30" s="140"/>
      <c r="E30" s="140"/>
      <c r="F30" s="140"/>
      <c r="G30" s="140"/>
      <c r="H30" s="31">
        <f t="shared" si="2"/>
        <v>0</v>
      </c>
      <c r="I30" s="17">
        <f t="shared" si="3"/>
        <v>0</v>
      </c>
      <c r="J30" s="17">
        <f t="shared" si="4"/>
        <v>0</v>
      </c>
      <c r="K30" t="str">
        <f>IF(B30="","",IF(ISNUMBER(MATCH(Supplies!B30,'Summary Tables'!$A$9:$A$35,0)),"","UPDATE NAME"))</f>
        <v/>
      </c>
    </row>
    <row r="31" spans="1:11" x14ac:dyDescent="0.35">
      <c r="A31" s="128"/>
      <c r="B31" s="128"/>
      <c r="C31" s="136"/>
      <c r="D31" s="140"/>
      <c r="E31" s="140"/>
      <c r="F31" s="140"/>
      <c r="G31" s="140"/>
      <c r="H31" s="31">
        <f t="shared" si="2"/>
        <v>0</v>
      </c>
      <c r="I31" s="17">
        <f t="shared" si="3"/>
        <v>0</v>
      </c>
      <c r="J31" s="17">
        <f t="shared" si="4"/>
        <v>0</v>
      </c>
      <c r="K31" t="str">
        <f>IF(B31="","",IF(ISNUMBER(MATCH(Supplies!B31,'Summary Tables'!$A$9:$A$35,0)),"","UPDATE NAME"))</f>
        <v/>
      </c>
    </row>
    <row r="32" spans="1:11" x14ac:dyDescent="0.35">
      <c r="A32" s="128"/>
      <c r="B32" s="128"/>
      <c r="C32" s="136"/>
      <c r="D32" s="140"/>
      <c r="E32" s="140"/>
      <c r="F32" s="140"/>
      <c r="G32" s="140"/>
      <c r="H32" s="31">
        <f t="shared" si="2"/>
        <v>0</v>
      </c>
      <c r="I32" s="17">
        <f t="shared" si="3"/>
        <v>0</v>
      </c>
      <c r="J32" s="17">
        <f t="shared" si="4"/>
        <v>0</v>
      </c>
      <c r="K32" t="str">
        <f>IF(B32="","",IF(ISNUMBER(MATCH(Supplies!B32,'Summary Tables'!$A$9:$A$35,0)),"","UPDATE NAME"))</f>
        <v/>
      </c>
    </row>
    <row r="33" spans="1:11" x14ac:dyDescent="0.35">
      <c r="A33" s="128"/>
      <c r="B33" s="128"/>
      <c r="C33" s="136"/>
      <c r="D33" s="140"/>
      <c r="E33" s="140"/>
      <c r="F33" s="140"/>
      <c r="G33" s="140"/>
      <c r="H33" s="31">
        <f t="shared" si="2"/>
        <v>0</v>
      </c>
      <c r="I33" s="17">
        <f t="shared" si="3"/>
        <v>0</v>
      </c>
      <c r="J33" s="17">
        <f t="shared" si="4"/>
        <v>0</v>
      </c>
      <c r="K33" t="str">
        <f>IF(B33="","",IF(ISNUMBER(MATCH(Supplies!B33,'Summary Tables'!$A$9:$A$35,0)),"","UPDATE NAME"))</f>
        <v/>
      </c>
    </row>
    <row r="34" spans="1:11" x14ac:dyDescent="0.35">
      <c r="A34" s="128"/>
      <c r="B34" s="128"/>
      <c r="C34" s="136"/>
      <c r="D34" s="140"/>
      <c r="E34" s="140"/>
      <c r="F34" s="140"/>
      <c r="G34" s="140"/>
      <c r="H34" s="31">
        <f t="shared" si="2"/>
        <v>0</v>
      </c>
      <c r="I34" s="17">
        <f t="shared" si="3"/>
        <v>0</v>
      </c>
      <c r="J34" s="17">
        <f t="shared" si="4"/>
        <v>0</v>
      </c>
      <c r="K34" t="str">
        <f>IF(B34="","",IF(ISNUMBER(MATCH(Supplies!B34,'Summary Tables'!$A$9:$A$35,0)),"","UPDATE NAME"))</f>
        <v/>
      </c>
    </row>
    <row r="35" spans="1:11" x14ac:dyDescent="0.35">
      <c r="A35" s="128"/>
      <c r="B35" s="128"/>
      <c r="C35" s="136"/>
      <c r="D35" s="140"/>
      <c r="E35" s="140"/>
      <c r="F35" s="140"/>
      <c r="G35" s="140"/>
      <c r="H35" s="31">
        <f t="shared" si="2"/>
        <v>0</v>
      </c>
      <c r="I35" s="17">
        <f t="shared" si="3"/>
        <v>0</v>
      </c>
      <c r="J35" s="17">
        <f t="shared" si="4"/>
        <v>0</v>
      </c>
      <c r="K35" t="str">
        <f>IF(B35="","",IF(ISNUMBER(MATCH(Supplies!B35,'Summary Tables'!$A$9:$A$35,0)),"","UPDATE NAME"))</f>
        <v/>
      </c>
    </row>
    <row r="36" spans="1:11" x14ac:dyDescent="0.35">
      <c r="A36" s="128"/>
      <c r="B36" s="128"/>
      <c r="C36" s="136"/>
      <c r="D36" s="140"/>
      <c r="E36" s="140"/>
      <c r="F36" s="140"/>
      <c r="G36" s="140"/>
      <c r="H36" s="31">
        <f t="shared" si="2"/>
        <v>0</v>
      </c>
      <c r="I36" s="17">
        <f t="shared" si="3"/>
        <v>0</v>
      </c>
      <c r="J36" s="17">
        <f t="shared" si="4"/>
        <v>0</v>
      </c>
      <c r="K36" t="str">
        <f>IF(B36="","",IF(ISNUMBER(MATCH(Supplies!B36,'Summary Tables'!$A$9:$A$35,0)),"","UPDATE NAME"))</f>
        <v/>
      </c>
    </row>
    <row r="37" spans="1:11" x14ac:dyDescent="0.35">
      <c r="A37" s="128"/>
      <c r="B37" s="128"/>
      <c r="C37" s="136"/>
      <c r="D37" s="140"/>
      <c r="E37" s="140"/>
      <c r="F37" s="140"/>
      <c r="G37" s="140"/>
      <c r="H37" s="31">
        <f t="shared" si="2"/>
        <v>0</v>
      </c>
      <c r="I37" s="17">
        <f t="shared" si="3"/>
        <v>0</v>
      </c>
      <c r="J37" s="17">
        <f t="shared" si="4"/>
        <v>0</v>
      </c>
      <c r="K37" t="str">
        <f>IF(B37="","",IF(ISNUMBER(MATCH(Supplies!B37,'Summary Tables'!$A$9:$A$35,0)),"","UPDATE NAME"))</f>
        <v/>
      </c>
    </row>
    <row r="38" spans="1:11" x14ac:dyDescent="0.35">
      <c r="A38" s="128"/>
      <c r="B38" s="128"/>
      <c r="C38" s="136"/>
      <c r="D38" s="140"/>
      <c r="E38" s="140"/>
      <c r="F38" s="140"/>
      <c r="G38" s="140"/>
      <c r="H38" s="31">
        <f t="shared" si="2"/>
        <v>0</v>
      </c>
      <c r="I38" s="17">
        <f t="shared" si="3"/>
        <v>0</v>
      </c>
      <c r="J38" s="17">
        <f t="shared" si="4"/>
        <v>0</v>
      </c>
      <c r="K38" t="str">
        <f>IF(B38="","",IF(ISNUMBER(MATCH(Supplies!B38,'Summary Tables'!$A$9:$A$35,0)),"","UPDATE NAME"))</f>
        <v/>
      </c>
    </row>
    <row r="39" spans="1:11" x14ac:dyDescent="0.35">
      <c r="A39" s="128"/>
      <c r="B39" s="128"/>
      <c r="C39" s="136"/>
      <c r="D39" s="140"/>
      <c r="E39" s="140"/>
      <c r="F39" s="140"/>
      <c r="G39" s="140"/>
      <c r="H39" s="31">
        <f t="shared" si="2"/>
        <v>0</v>
      </c>
      <c r="I39" s="17">
        <f t="shared" si="3"/>
        <v>0</v>
      </c>
      <c r="J39" s="17">
        <f t="shared" si="4"/>
        <v>0</v>
      </c>
      <c r="K39" t="str">
        <f>IF(B39="","",IF(ISNUMBER(MATCH(Supplies!B39,'Summary Tables'!$A$9:$A$35,0)),"","UPDATE NAME"))</f>
        <v/>
      </c>
    </row>
    <row r="40" spans="1:11" x14ac:dyDescent="0.35">
      <c r="A40" s="128"/>
      <c r="B40" s="128"/>
      <c r="C40" s="136"/>
      <c r="D40" s="140"/>
      <c r="E40" s="140"/>
      <c r="F40" s="140"/>
      <c r="G40" s="140"/>
      <c r="H40" s="31">
        <f t="shared" si="2"/>
        <v>0</v>
      </c>
      <c r="I40" s="17">
        <f t="shared" si="3"/>
        <v>0</v>
      </c>
      <c r="J40" s="17">
        <f t="shared" si="4"/>
        <v>0</v>
      </c>
      <c r="K40" t="str">
        <f>IF(B40="","",IF(ISNUMBER(MATCH(Supplies!B40,'Summary Tables'!$A$9:$A$35,0)),"","UPDATE NAME"))</f>
        <v/>
      </c>
    </row>
    <row r="41" spans="1:11" x14ac:dyDescent="0.35">
      <c r="A41" s="128"/>
      <c r="B41" s="128"/>
      <c r="C41" s="136"/>
      <c r="D41" s="140"/>
      <c r="E41" s="140"/>
      <c r="F41" s="140"/>
      <c r="G41" s="140"/>
      <c r="H41" s="31">
        <f t="shared" si="2"/>
        <v>0</v>
      </c>
      <c r="I41" s="17">
        <f t="shared" si="3"/>
        <v>0</v>
      </c>
      <c r="J41" s="17">
        <f t="shared" si="4"/>
        <v>0</v>
      </c>
      <c r="K41" t="str">
        <f>IF(B41="","",IF(ISNUMBER(MATCH(Supplies!B41,'Summary Tables'!$A$9:$A$35,0)),"","UPDATE NAME"))</f>
        <v/>
      </c>
    </row>
    <row r="42" spans="1:11" x14ac:dyDescent="0.35">
      <c r="A42" s="128"/>
      <c r="B42" s="128"/>
      <c r="C42" s="136"/>
      <c r="D42" s="140"/>
      <c r="E42" s="140"/>
      <c r="F42" s="140"/>
      <c r="G42" s="140"/>
      <c r="H42" s="31">
        <f t="shared" si="2"/>
        <v>0</v>
      </c>
      <c r="I42" s="17">
        <f t="shared" si="3"/>
        <v>0</v>
      </c>
      <c r="J42" s="17">
        <f t="shared" si="4"/>
        <v>0</v>
      </c>
      <c r="K42" t="str">
        <f>IF(B42="","",IF(ISNUMBER(MATCH(Supplies!B42,'Summary Tables'!$A$9:$A$35,0)),"","UPDATE NAME"))</f>
        <v/>
      </c>
    </row>
    <row r="43" spans="1:11" x14ac:dyDescent="0.35">
      <c r="A43" s="128"/>
      <c r="B43" s="128"/>
      <c r="C43" s="136"/>
      <c r="D43" s="140"/>
      <c r="E43" s="140"/>
      <c r="F43" s="140"/>
      <c r="G43" s="140"/>
      <c r="H43" s="31">
        <f t="shared" si="2"/>
        <v>0</v>
      </c>
      <c r="I43" s="17">
        <f t="shared" si="3"/>
        <v>0</v>
      </c>
      <c r="J43" s="17">
        <f t="shared" si="4"/>
        <v>0</v>
      </c>
      <c r="K43" t="str">
        <f>IF(B43="","",IF(ISNUMBER(MATCH(Supplies!B43,'Summary Tables'!$A$9:$A$35,0)),"","UPDATE NAME"))</f>
        <v/>
      </c>
    </row>
    <row r="44" spans="1:11" x14ac:dyDescent="0.35">
      <c r="A44" s="128"/>
      <c r="B44" s="128"/>
      <c r="C44" s="136"/>
      <c r="D44" s="140"/>
      <c r="E44" s="140"/>
      <c r="F44" s="140"/>
      <c r="G44" s="140"/>
      <c r="H44" s="31">
        <f t="shared" si="2"/>
        <v>0</v>
      </c>
      <c r="I44" s="17">
        <f t="shared" si="3"/>
        <v>0</v>
      </c>
      <c r="J44" s="17">
        <f t="shared" si="4"/>
        <v>0</v>
      </c>
      <c r="K44" t="str">
        <f>IF(B44="","",IF(ISNUMBER(MATCH(Supplies!B44,'Summary Tables'!$A$9:$A$35,0)),"","UPDATE NAME"))</f>
        <v/>
      </c>
    </row>
    <row r="45" spans="1:11" x14ac:dyDescent="0.35">
      <c r="A45" s="128"/>
      <c r="B45" s="128"/>
      <c r="C45" s="136"/>
      <c r="D45" s="140"/>
      <c r="E45" s="140"/>
      <c r="F45" s="140"/>
      <c r="G45" s="140"/>
      <c r="H45" s="31">
        <f t="shared" si="2"/>
        <v>0</v>
      </c>
      <c r="I45" s="17">
        <f t="shared" si="3"/>
        <v>0</v>
      </c>
      <c r="J45" s="17">
        <f t="shared" si="4"/>
        <v>0</v>
      </c>
      <c r="K45" t="str">
        <f>IF(B45="","",IF(ISNUMBER(MATCH(Supplies!B45,'Summary Tables'!$A$9:$A$35,0)),"","UPDATE NAME"))</f>
        <v/>
      </c>
    </row>
    <row r="46" spans="1:11" x14ac:dyDescent="0.35">
      <c r="A46" s="128"/>
      <c r="B46" s="128"/>
      <c r="C46" s="136"/>
      <c r="D46" s="140"/>
      <c r="E46" s="140"/>
      <c r="F46" s="140"/>
      <c r="G46" s="140"/>
      <c r="H46" s="31">
        <f t="shared" si="2"/>
        <v>0</v>
      </c>
      <c r="I46" s="17">
        <f t="shared" si="3"/>
        <v>0</v>
      </c>
      <c r="J46" s="17">
        <f t="shared" si="4"/>
        <v>0</v>
      </c>
      <c r="K46" t="str">
        <f>IF(B46="","",IF(ISNUMBER(MATCH(Supplies!B46,'Summary Tables'!$A$9:$A$35,0)),"","UPDATE NAME"))</f>
        <v/>
      </c>
    </row>
    <row r="47" spans="1:11" x14ac:dyDescent="0.35">
      <c r="A47" s="128"/>
      <c r="B47" s="128"/>
      <c r="C47" s="136"/>
      <c r="D47" s="140"/>
      <c r="E47" s="140"/>
      <c r="F47" s="141"/>
      <c r="G47" s="141"/>
      <c r="H47" s="31">
        <f t="shared" si="2"/>
        <v>0</v>
      </c>
      <c r="I47" s="17">
        <f t="shared" si="3"/>
        <v>0</v>
      </c>
      <c r="J47" s="17">
        <f t="shared" si="4"/>
        <v>0</v>
      </c>
      <c r="K47" t="str">
        <f>IF(B47="","",IF(ISNUMBER(MATCH(Supplies!B47,'Summary Tables'!$A$9:$A$35,0)),"","UPDATE NAME"))</f>
        <v/>
      </c>
    </row>
    <row r="48" spans="1:11" x14ac:dyDescent="0.35">
      <c r="A48" s="128"/>
      <c r="B48" s="128"/>
      <c r="C48" s="136"/>
      <c r="D48" s="140"/>
      <c r="E48" s="140"/>
      <c r="F48" s="141"/>
      <c r="G48" s="141"/>
      <c r="H48" s="31">
        <f t="shared" si="2"/>
        <v>0</v>
      </c>
      <c r="I48" s="17">
        <f t="shared" si="3"/>
        <v>0</v>
      </c>
      <c r="J48" s="17">
        <f t="shared" si="4"/>
        <v>0</v>
      </c>
      <c r="K48" t="str">
        <f>IF(B48="","",IF(ISNUMBER(MATCH(Supplies!B48,'Summary Tables'!$A$9:$A$35,0)),"","UPDATE NAME"))</f>
        <v/>
      </c>
    </row>
    <row r="49" spans="1:11" x14ac:dyDescent="0.35">
      <c r="A49" s="128"/>
      <c r="B49" s="128"/>
      <c r="C49" s="136"/>
      <c r="D49" s="140"/>
      <c r="E49" s="140"/>
      <c r="F49" s="141"/>
      <c r="G49" s="141"/>
      <c r="H49" s="31">
        <f t="shared" si="2"/>
        <v>0</v>
      </c>
      <c r="I49" s="17">
        <f t="shared" si="3"/>
        <v>0</v>
      </c>
      <c r="J49" s="17">
        <f t="shared" si="4"/>
        <v>0</v>
      </c>
      <c r="K49" t="str">
        <f>IF(B49="","",IF(ISNUMBER(MATCH(Supplies!B49,'Summary Tables'!$A$9:$A$35,0)),"","UPDATE NAME"))</f>
        <v/>
      </c>
    </row>
    <row r="50" spans="1:11" x14ac:dyDescent="0.35">
      <c r="A50" s="128"/>
      <c r="B50" s="128"/>
      <c r="C50" s="136"/>
      <c r="D50" s="140"/>
      <c r="E50" s="140"/>
      <c r="F50" s="141"/>
      <c r="G50" s="141"/>
      <c r="H50" s="31">
        <f t="shared" si="2"/>
        <v>0</v>
      </c>
      <c r="I50" s="17">
        <f t="shared" si="3"/>
        <v>0</v>
      </c>
      <c r="J50" s="17">
        <f t="shared" si="4"/>
        <v>0</v>
      </c>
      <c r="K50" t="str">
        <f>IF(B50="","",IF(ISNUMBER(MATCH(Supplies!B50,'Summary Tables'!$A$9:$A$35,0)),"","UPDATE NAME"))</f>
        <v/>
      </c>
    </row>
    <row r="51" spans="1:11" x14ac:dyDescent="0.35">
      <c r="A51" s="128"/>
      <c r="B51" s="128"/>
      <c r="C51" s="136"/>
      <c r="D51" s="140"/>
      <c r="E51" s="140"/>
      <c r="F51" s="141"/>
      <c r="G51" s="141"/>
      <c r="H51" s="31">
        <f t="shared" si="2"/>
        <v>0</v>
      </c>
      <c r="I51" s="17">
        <f t="shared" si="3"/>
        <v>0</v>
      </c>
      <c r="J51" s="17">
        <f t="shared" si="4"/>
        <v>0</v>
      </c>
      <c r="K51" t="str">
        <f>IF(B51="","",IF(ISNUMBER(MATCH(Supplies!B51,'Summary Tables'!$A$9:$A$35,0)),"","UPDATE NAME"))</f>
        <v/>
      </c>
    </row>
    <row r="52" spans="1:11" x14ac:dyDescent="0.35">
      <c r="A52" s="128"/>
      <c r="B52" s="128"/>
      <c r="C52" s="136"/>
      <c r="D52" s="140"/>
      <c r="E52" s="140"/>
      <c r="F52" s="141"/>
      <c r="G52" s="141"/>
      <c r="H52" s="31">
        <f t="shared" si="2"/>
        <v>0</v>
      </c>
      <c r="I52" s="17">
        <f t="shared" si="3"/>
        <v>0</v>
      </c>
      <c r="J52" s="17">
        <f t="shared" si="4"/>
        <v>0</v>
      </c>
      <c r="K52" t="str">
        <f>IF(B52="","",IF(ISNUMBER(MATCH(Supplies!B52,'Summary Tables'!$A$9:$A$35,0)),"","UPDATE NAME"))</f>
        <v/>
      </c>
    </row>
    <row r="53" spans="1:11" x14ac:dyDescent="0.35">
      <c r="A53" s="128"/>
      <c r="B53" s="128"/>
      <c r="C53" s="136"/>
      <c r="D53" s="140"/>
      <c r="E53" s="140"/>
      <c r="F53" s="141"/>
      <c r="G53" s="141"/>
      <c r="H53" s="31">
        <f t="shared" si="2"/>
        <v>0</v>
      </c>
      <c r="I53" s="17">
        <f t="shared" si="3"/>
        <v>0</v>
      </c>
      <c r="J53" s="17">
        <f t="shared" si="4"/>
        <v>0</v>
      </c>
      <c r="K53" t="str">
        <f>IF(B53="","",IF(ISNUMBER(MATCH(Supplies!B53,'Summary Tables'!$A$9:$A$35,0)),"","UPDATE NAME"))</f>
        <v/>
      </c>
    </row>
    <row r="54" spans="1:11" x14ac:dyDescent="0.35">
      <c r="D54" s="117" t="s">
        <v>112</v>
      </c>
      <c r="E54" s="46" t="s">
        <v>169</v>
      </c>
      <c r="H54" s="1">
        <f>SUM(H14:H53)</f>
        <v>0</v>
      </c>
      <c r="I54" s="1">
        <f>SUM(I14:I53)</f>
        <v>0</v>
      </c>
      <c r="J54" s="1">
        <f>SUM(J14:J53)</f>
        <v>0</v>
      </c>
    </row>
    <row r="55" spans="1:11" ht="18.5" x14ac:dyDescent="0.45">
      <c r="A55" s="77" t="s">
        <v>180</v>
      </c>
      <c r="D55" s="117" t="s">
        <v>115</v>
      </c>
      <c r="E55" s="46" t="s">
        <v>167</v>
      </c>
    </row>
    <row r="56" spans="1:11" x14ac:dyDescent="0.35">
      <c r="A56" s="74" t="s">
        <v>171</v>
      </c>
      <c r="B56" s="189" t="s">
        <v>181</v>
      </c>
      <c r="C56" s="189"/>
      <c r="D56" s="189"/>
      <c r="E56" s="189"/>
      <c r="F56" s="189"/>
      <c r="G56" s="189"/>
    </row>
    <row r="57" spans="1:11" ht="31.5" customHeight="1" x14ac:dyDescent="0.35">
      <c r="A57" s="75" t="str">
        <f>A11</f>
        <v>Example Laptop Computer</v>
      </c>
      <c r="B57" s="173" t="s">
        <v>182</v>
      </c>
      <c r="C57" s="174"/>
      <c r="D57" s="174"/>
      <c r="E57" s="174"/>
      <c r="F57" s="174"/>
      <c r="G57" s="175"/>
    </row>
    <row r="58" spans="1:11" x14ac:dyDescent="0.35">
      <c r="A58" s="76">
        <f>A14</f>
        <v>0</v>
      </c>
      <c r="B58" s="163"/>
      <c r="C58" s="164"/>
      <c r="D58" s="164"/>
      <c r="E58" s="164"/>
      <c r="F58" s="164"/>
      <c r="G58" s="165"/>
    </row>
    <row r="59" spans="1:11" x14ac:dyDescent="0.35">
      <c r="A59" s="76">
        <f t="shared" ref="A59:A97" si="5">A15</f>
        <v>0</v>
      </c>
      <c r="B59" s="163"/>
      <c r="C59" s="164"/>
      <c r="D59" s="164"/>
      <c r="E59" s="164"/>
      <c r="F59" s="164"/>
      <c r="G59" s="165"/>
    </row>
    <row r="60" spans="1:11" x14ac:dyDescent="0.35">
      <c r="A60" s="76">
        <f t="shared" si="5"/>
        <v>0</v>
      </c>
      <c r="B60" s="163"/>
      <c r="C60" s="164"/>
      <c r="D60" s="164"/>
      <c r="E60" s="164"/>
      <c r="F60" s="164"/>
      <c r="G60" s="165"/>
    </row>
    <row r="61" spans="1:11" x14ac:dyDescent="0.35">
      <c r="A61" s="76">
        <f t="shared" si="5"/>
        <v>0</v>
      </c>
      <c r="B61" s="163"/>
      <c r="C61" s="164"/>
      <c r="D61" s="164"/>
      <c r="E61" s="164"/>
      <c r="F61" s="164"/>
      <c r="G61" s="165"/>
    </row>
    <row r="62" spans="1:11" x14ac:dyDescent="0.35">
      <c r="A62" s="76">
        <f t="shared" si="5"/>
        <v>0</v>
      </c>
      <c r="B62" s="163"/>
      <c r="C62" s="164"/>
      <c r="D62" s="164"/>
      <c r="E62" s="164"/>
      <c r="F62" s="164"/>
      <c r="G62" s="165"/>
    </row>
    <row r="63" spans="1:11" x14ac:dyDescent="0.35">
      <c r="A63" s="76">
        <f t="shared" si="5"/>
        <v>0</v>
      </c>
      <c r="B63" s="163"/>
      <c r="C63" s="164"/>
      <c r="D63" s="164"/>
      <c r="E63" s="164"/>
      <c r="F63" s="164"/>
      <c r="G63" s="165"/>
    </row>
    <row r="64" spans="1:11" x14ac:dyDescent="0.35">
      <c r="A64" s="76">
        <f t="shared" si="5"/>
        <v>0</v>
      </c>
      <c r="B64" s="163"/>
      <c r="C64" s="164"/>
      <c r="D64" s="164"/>
      <c r="E64" s="164"/>
      <c r="F64" s="164"/>
      <c r="G64" s="165"/>
    </row>
    <row r="65" spans="1:7" x14ac:dyDescent="0.35">
      <c r="A65" s="76">
        <f t="shared" si="5"/>
        <v>0</v>
      </c>
      <c r="B65" s="163"/>
      <c r="C65" s="164"/>
      <c r="D65" s="164"/>
      <c r="E65" s="164"/>
      <c r="F65" s="164"/>
      <c r="G65" s="165"/>
    </row>
    <row r="66" spans="1:7" x14ac:dyDescent="0.35">
      <c r="A66" s="76">
        <f t="shared" si="5"/>
        <v>0</v>
      </c>
      <c r="B66" s="163"/>
      <c r="C66" s="164"/>
      <c r="D66" s="164"/>
      <c r="E66" s="164"/>
      <c r="F66" s="164"/>
      <c r="G66" s="165"/>
    </row>
    <row r="67" spans="1:7" x14ac:dyDescent="0.35">
      <c r="A67" s="76">
        <f t="shared" si="5"/>
        <v>0</v>
      </c>
      <c r="B67" s="163"/>
      <c r="C67" s="164"/>
      <c r="D67" s="164"/>
      <c r="E67" s="164"/>
      <c r="F67" s="164"/>
      <c r="G67" s="165"/>
    </row>
    <row r="68" spans="1:7" x14ac:dyDescent="0.35">
      <c r="A68" s="76">
        <f t="shared" si="5"/>
        <v>0</v>
      </c>
      <c r="B68" s="163"/>
      <c r="C68" s="164"/>
      <c r="D68" s="164"/>
      <c r="E68" s="164"/>
      <c r="F68" s="164"/>
      <c r="G68" s="165"/>
    </row>
    <row r="69" spans="1:7" x14ac:dyDescent="0.35">
      <c r="A69" s="76">
        <f t="shared" si="5"/>
        <v>0</v>
      </c>
      <c r="B69" s="163"/>
      <c r="C69" s="164"/>
      <c r="D69" s="164"/>
      <c r="E69" s="164"/>
      <c r="F69" s="164"/>
      <c r="G69" s="165"/>
    </row>
    <row r="70" spans="1:7" x14ac:dyDescent="0.35">
      <c r="A70" s="76">
        <f t="shared" si="5"/>
        <v>0</v>
      </c>
      <c r="B70" s="163"/>
      <c r="C70" s="164"/>
      <c r="D70" s="164"/>
      <c r="E70" s="164"/>
      <c r="F70" s="164"/>
      <c r="G70" s="165"/>
    </row>
    <row r="71" spans="1:7" x14ac:dyDescent="0.35">
      <c r="A71" s="76">
        <f t="shared" si="5"/>
        <v>0</v>
      </c>
      <c r="B71" s="163"/>
      <c r="C71" s="164"/>
      <c r="D71" s="164"/>
      <c r="E71" s="164"/>
      <c r="F71" s="164"/>
      <c r="G71" s="165"/>
    </row>
    <row r="72" spans="1:7" x14ac:dyDescent="0.35">
      <c r="A72" s="76">
        <f t="shared" si="5"/>
        <v>0</v>
      </c>
      <c r="B72" s="163"/>
      <c r="C72" s="164"/>
      <c r="D72" s="164"/>
      <c r="E72" s="164"/>
      <c r="F72" s="164"/>
      <c r="G72" s="165"/>
    </row>
    <row r="73" spans="1:7" x14ac:dyDescent="0.35">
      <c r="A73" s="76">
        <f t="shared" si="5"/>
        <v>0</v>
      </c>
      <c r="B73" s="163"/>
      <c r="C73" s="164"/>
      <c r="D73" s="164"/>
      <c r="E73" s="164"/>
      <c r="F73" s="164"/>
      <c r="G73" s="165"/>
    </row>
    <row r="74" spans="1:7" x14ac:dyDescent="0.35">
      <c r="A74" s="76">
        <f t="shared" si="5"/>
        <v>0</v>
      </c>
      <c r="B74" s="163"/>
      <c r="C74" s="164"/>
      <c r="D74" s="164"/>
      <c r="E74" s="164"/>
      <c r="F74" s="164"/>
      <c r="G74" s="165"/>
    </row>
    <row r="75" spans="1:7" x14ac:dyDescent="0.35">
      <c r="A75" s="76">
        <f t="shared" si="5"/>
        <v>0</v>
      </c>
      <c r="B75" s="163"/>
      <c r="C75" s="164"/>
      <c r="D75" s="164"/>
      <c r="E75" s="164"/>
      <c r="F75" s="164"/>
      <c r="G75" s="165"/>
    </row>
    <row r="76" spans="1:7" x14ac:dyDescent="0.35">
      <c r="A76" s="76">
        <f t="shared" si="5"/>
        <v>0</v>
      </c>
      <c r="B76" s="163"/>
      <c r="C76" s="164"/>
      <c r="D76" s="164"/>
      <c r="E76" s="164"/>
      <c r="F76" s="164"/>
      <c r="G76" s="165"/>
    </row>
    <row r="77" spans="1:7" x14ac:dyDescent="0.35">
      <c r="A77" s="76">
        <f t="shared" si="5"/>
        <v>0</v>
      </c>
      <c r="B77" s="163"/>
      <c r="C77" s="164"/>
      <c r="D77" s="164"/>
      <c r="E77" s="164"/>
      <c r="F77" s="164"/>
      <c r="G77" s="165"/>
    </row>
    <row r="78" spans="1:7" x14ac:dyDescent="0.35">
      <c r="A78" s="76">
        <f t="shared" si="5"/>
        <v>0</v>
      </c>
      <c r="B78" s="163"/>
      <c r="C78" s="164"/>
      <c r="D78" s="164"/>
      <c r="E78" s="164"/>
      <c r="F78" s="164"/>
      <c r="G78" s="165"/>
    </row>
    <row r="79" spans="1:7" x14ac:dyDescent="0.35">
      <c r="A79" s="76">
        <f t="shared" si="5"/>
        <v>0</v>
      </c>
      <c r="B79" s="163"/>
      <c r="C79" s="164"/>
      <c r="D79" s="164"/>
      <c r="E79" s="164"/>
      <c r="F79" s="164"/>
      <c r="G79" s="165"/>
    </row>
    <row r="80" spans="1:7" x14ac:dyDescent="0.35">
      <c r="A80" s="76">
        <f t="shared" si="5"/>
        <v>0</v>
      </c>
      <c r="B80" s="163"/>
      <c r="C80" s="164"/>
      <c r="D80" s="164"/>
      <c r="E80" s="164"/>
      <c r="F80" s="164"/>
      <c r="G80" s="165"/>
    </row>
    <row r="81" spans="1:7" x14ac:dyDescent="0.35">
      <c r="A81" s="76">
        <f t="shared" si="5"/>
        <v>0</v>
      </c>
      <c r="B81" s="163"/>
      <c r="C81" s="164"/>
      <c r="D81" s="164"/>
      <c r="E81" s="164"/>
      <c r="F81" s="164"/>
      <c r="G81" s="165"/>
    </row>
    <row r="82" spans="1:7" x14ac:dyDescent="0.35">
      <c r="A82" s="76">
        <f t="shared" si="5"/>
        <v>0</v>
      </c>
      <c r="B82" s="163"/>
      <c r="C82" s="164"/>
      <c r="D82" s="164"/>
      <c r="E82" s="164"/>
      <c r="F82" s="164"/>
      <c r="G82" s="165"/>
    </row>
    <row r="83" spans="1:7" x14ac:dyDescent="0.35">
      <c r="A83" s="76">
        <f t="shared" si="5"/>
        <v>0</v>
      </c>
      <c r="B83" s="163"/>
      <c r="C83" s="164"/>
      <c r="D83" s="164"/>
      <c r="E83" s="164"/>
      <c r="F83" s="164"/>
      <c r="G83" s="165"/>
    </row>
    <row r="84" spans="1:7" x14ac:dyDescent="0.35">
      <c r="A84" s="76">
        <f t="shared" si="5"/>
        <v>0</v>
      </c>
      <c r="B84" s="163"/>
      <c r="C84" s="164"/>
      <c r="D84" s="164"/>
      <c r="E84" s="164"/>
      <c r="F84" s="164"/>
      <c r="G84" s="165"/>
    </row>
    <row r="85" spans="1:7" x14ac:dyDescent="0.35">
      <c r="A85" s="76">
        <f t="shared" si="5"/>
        <v>0</v>
      </c>
      <c r="B85" s="163"/>
      <c r="C85" s="164"/>
      <c r="D85" s="164"/>
      <c r="E85" s="164"/>
      <c r="F85" s="164"/>
      <c r="G85" s="165"/>
    </row>
    <row r="86" spans="1:7" x14ac:dyDescent="0.35">
      <c r="A86" s="76">
        <f t="shared" si="5"/>
        <v>0</v>
      </c>
      <c r="B86" s="163"/>
      <c r="C86" s="164"/>
      <c r="D86" s="164"/>
      <c r="E86" s="164"/>
      <c r="F86" s="164"/>
      <c r="G86" s="165"/>
    </row>
    <row r="87" spans="1:7" x14ac:dyDescent="0.35">
      <c r="A87" s="76">
        <f t="shared" si="5"/>
        <v>0</v>
      </c>
      <c r="B87" s="163"/>
      <c r="C87" s="164"/>
      <c r="D87" s="164"/>
      <c r="E87" s="164"/>
      <c r="F87" s="164"/>
      <c r="G87" s="165"/>
    </row>
    <row r="88" spans="1:7" x14ac:dyDescent="0.35">
      <c r="A88" s="76">
        <f t="shared" si="5"/>
        <v>0</v>
      </c>
      <c r="B88" s="163"/>
      <c r="C88" s="164"/>
      <c r="D88" s="164"/>
      <c r="E88" s="164"/>
      <c r="F88" s="164"/>
      <c r="G88" s="165"/>
    </row>
    <row r="89" spans="1:7" x14ac:dyDescent="0.35">
      <c r="A89" s="76">
        <f t="shared" si="5"/>
        <v>0</v>
      </c>
      <c r="B89" s="163"/>
      <c r="C89" s="164"/>
      <c r="D89" s="164"/>
      <c r="E89" s="164"/>
      <c r="F89" s="164"/>
      <c r="G89" s="165"/>
    </row>
    <row r="90" spans="1:7" x14ac:dyDescent="0.35">
      <c r="A90" s="76">
        <f t="shared" si="5"/>
        <v>0</v>
      </c>
      <c r="B90" s="163"/>
      <c r="C90" s="164"/>
      <c r="D90" s="164"/>
      <c r="E90" s="164"/>
      <c r="F90" s="164"/>
      <c r="G90" s="165"/>
    </row>
    <row r="91" spans="1:7" x14ac:dyDescent="0.35">
      <c r="A91" s="76">
        <f t="shared" si="5"/>
        <v>0</v>
      </c>
      <c r="B91" s="163"/>
      <c r="C91" s="164"/>
      <c r="D91" s="164"/>
      <c r="E91" s="164"/>
      <c r="F91" s="164"/>
      <c r="G91" s="165"/>
    </row>
    <row r="92" spans="1:7" x14ac:dyDescent="0.35">
      <c r="A92" s="76">
        <f t="shared" si="5"/>
        <v>0</v>
      </c>
      <c r="B92" s="163"/>
      <c r="C92" s="164"/>
      <c r="D92" s="164"/>
      <c r="E92" s="164"/>
      <c r="F92" s="164"/>
      <c r="G92" s="165"/>
    </row>
    <row r="93" spans="1:7" x14ac:dyDescent="0.35">
      <c r="A93" s="76">
        <f t="shared" si="5"/>
        <v>0</v>
      </c>
      <c r="B93" s="163"/>
      <c r="C93" s="164"/>
      <c r="D93" s="164"/>
      <c r="E93" s="164"/>
      <c r="F93" s="164"/>
      <c r="G93" s="165"/>
    </row>
    <row r="94" spans="1:7" x14ac:dyDescent="0.35">
      <c r="A94" s="76">
        <f t="shared" si="5"/>
        <v>0</v>
      </c>
      <c r="B94" s="163"/>
      <c r="C94" s="164"/>
      <c r="D94" s="164"/>
      <c r="E94" s="164"/>
      <c r="F94" s="164"/>
      <c r="G94" s="165"/>
    </row>
    <row r="95" spans="1:7" x14ac:dyDescent="0.35">
      <c r="A95" s="76">
        <f t="shared" si="5"/>
        <v>0</v>
      </c>
      <c r="B95" s="163"/>
      <c r="C95" s="164"/>
      <c r="D95" s="164"/>
      <c r="E95" s="164"/>
      <c r="F95" s="164"/>
      <c r="G95" s="165"/>
    </row>
    <row r="96" spans="1:7" x14ac:dyDescent="0.35">
      <c r="A96" s="76">
        <f t="shared" si="5"/>
        <v>0</v>
      </c>
      <c r="B96" s="163"/>
      <c r="C96" s="164"/>
      <c r="D96" s="164"/>
      <c r="E96" s="164"/>
      <c r="F96" s="164"/>
      <c r="G96" s="165"/>
    </row>
    <row r="97" spans="1:7" x14ac:dyDescent="0.35">
      <c r="A97" s="76">
        <f t="shared" si="5"/>
        <v>0</v>
      </c>
      <c r="B97" s="163"/>
      <c r="C97" s="164"/>
      <c r="D97" s="164"/>
      <c r="E97" s="164"/>
      <c r="F97" s="164"/>
      <c r="G97" s="165"/>
    </row>
    <row r="100" spans="1:7" ht="18.5" x14ac:dyDescent="0.45">
      <c r="A100" s="15" t="s">
        <v>183</v>
      </c>
    </row>
    <row r="101" spans="1:7" hidden="1" x14ac:dyDescent="0.35"/>
    <row r="102" spans="1:7" hidden="1" x14ac:dyDescent="0.35">
      <c r="A102" s="14" t="s">
        <v>184</v>
      </c>
    </row>
    <row r="103" spans="1:7" hidden="1" x14ac:dyDescent="0.35">
      <c r="A103" s="4"/>
      <c r="B103" s="166" t="s">
        <v>135</v>
      </c>
      <c r="C103" s="167"/>
      <c r="D103" s="167"/>
      <c r="E103" s="167"/>
      <c r="F103" s="167"/>
      <c r="G103" s="168"/>
    </row>
    <row r="104" spans="1:7" s="25" customFormat="1" hidden="1" x14ac:dyDescent="0.35">
      <c r="A104" s="20"/>
      <c r="B104" s="36" t="s">
        <v>63</v>
      </c>
      <c r="C104" s="40" t="s">
        <v>108</v>
      </c>
      <c r="D104" s="40" t="s">
        <v>109</v>
      </c>
      <c r="E104" s="40" t="s">
        <v>122</v>
      </c>
      <c r="F104" s="40" t="s">
        <v>123</v>
      </c>
      <c r="G104" s="40" t="s">
        <v>124</v>
      </c>
    </row>
    <row r="105" spans="1:7" hidden="1" x14ac:dyDescent="0.35">
      <c r="A105" s="19" t="str">
        <f>'Summary Tables'!A10</f>
        <v>Admin</v>
      </c>
      <c r="B105" s="22">
        <f>SUM(C105:G105)</f>
        <v>0</v>
      </c>
      <c r="C105" s="21">
        <f t="shared" ref="C105:C117" si="6">SUMIF($B$14:$B$53, $A105, I$14:I$53)</f>
        <v>0</v>
      </c>
      <c r="D105" s="21">
        <f t="shared" ref="D105:D117" si="7">SUMIF($B$14:$B$53, $A105, J$14:J$53)</f>
        <v>0</v>
      </c>
      <c r="E105" s="21">
        <f t="shared" ref="E105:E117" si="8">SUMIF($B$14:$B$53, $A105, M$14:M$53)</f>
        <v>0</v>
      </c>
      <c r="F105" s="21">
        <f t="shared" ref="F105:F117" si="9">SUMIF($B$14:$B$53, $A105, N$14:N$53)</f>
        <v>0</v>
      </c>
      <c r="G105" s="21">
        <f t="shared" ref="G105:G117" si="10">SUMIF($B$14:$B$53, $A105, O$14:O$53)</f>
        <v>0</v>
      </c>
    </row>
    <row r="106" spans="1:7" hidden="1" x14ac:dyDescent="0.35">
      <c r="A106" s="19" t="str">
        <f>'Summary Tables'!A11</f>
        <v>[Fill in Initiative name]1</v>
      </c>
      <c r="B106" s="22">
        <f t="shared" ref="B106:B117" si="11">SUM(C106:G106)</f>
        <v>0</v>
      </c>
      <c r="C106" s="21">
        <f t="shared" si="6"/>
        <v>0</v>
      </c>
      <c r="D106" s="21">
        <f t="shared" si="7"/>
        <v>0</v>
      </c>
      <c r="E106" s="21">
        <f t="shared" si="8"/>
        <v>0</v>
      </c>
      <c r="F106" s="21">
        <f t="shared" si="9"/>
        <v>0</v>
      </c>
      <c r="G106" s="21">
        <f t="shared" si="10"/>
        <v>0</v>
      </c>
    </row>
    <row r="107" spans="1:7" hidden="1" x14ac:dyDescent="0.35">
      <c r="A107" s="19" t="str">
        <f>'Summary Tables'!A12</f>
        <v>[Fill in Initiative name]2</v>
      </c>
      <c r="B107" s="22">
        <f t="shared" si="11"/>
        <v>0</v>
      </c>
      <c r="C107" s="21">
        <f t="shared" si="6"/>
        <v>0</v>
      </c>
      <c r="D107" s="21">
        <f t="shared" si="7"/>
        <v>0</v>
      </c>
      <c r="E107" s="21">
        <f t="shared" si="8"/>
        <v>0</v>
      </c>
      <c r="F107" s="21">
        <f t="shared" si="9"/>
        <v>0</v>
      </c>
      <c r="G107" s="21">
        <f t="shared" si="10"/>
        <v>0</v>
      </c>
    </row>
    <row r="108" spans="1:7" hidden="1" x14ac:dyDescent="0.35">
      <c r="A108" s="19" t="str">
        <f>'Summary Tables'!A13</f>
        <v>[Fill in Initiative name]3</v>
      </c>
      <c r="B108" s="22">
        <f t="shared" si="11"/>
        <v>0</v>
      </c>
      <c r="C108" s="21">
        <f t="shared" si="6"/>
        <v>0</v>
      </c>
      <c r="D108" s="21">
        <f t="shared" si="7"/>
        <v>0</v>
      </c>
      <c r="E108" s="21">
        <f t="shared" si="8"/>
        <v>0</v>
      </c>
      <c r="F108" s="21">
        <f t="shared" si="9"/>
        <v>0</v>
      </c>
      <c r="G108" s="21">
        <f t="shared" si="10"/>
        <v>0</v>
      </c>
    </row>
    <row r="109" spans="1:7" hidden="1" x14ac:dyDescent="0.35">
      <c r="A109" s="19" t="str">
        <f>'Summary Tables'!A14</f>
        <v>[Fill in Initiative name]4</v>
      </c>
      <c r="B109" s="22">
        <f t="shared" si="11"/>
        <v>0</v>
      </c>
      <c r="C109" s="21">
        <f t="shared" si="6"/>
        <v>0</v>
      </c>
      <c r="D109" s="21">
        <f t="shared" si="7"/>
        <v>0</v>
      </c>
      <c r="E109" s="21">
        <f t="shared" si="8"/>
        <v>0</v>
      </c>
      <c r="F109" s="21">
        <f t="shared" si="9"/>
        <v>0</v>
      </c>
      <c r="G109" s="21">
        <f t="shared" si="10"/>
        <v>0</v>
      </c>
    </row>
    <row r="110" spans="1:7" hidden="1" x14ac:dyDescent="0.35">
      <c r="A110" s="19" t="str">
        <f>'Summary Tables'!A15</f>
        <v>[Fill in Initiative name]5</v>
      </c>
      <c r="B110" s="22">
        <f t="shared" si="11"/>
        <v>0</v>
      </c>
      <c r="C110" s="21">
        <f t="shared" si="6"/>
        <v>0</v>
      </c>
      <c r="D110" s="21">
        <f t="shared" si="7"/>
        <v>0</v>
      </c>
      <c r="E110" s="21">
        <f t="shared" si="8"/>
        <v>0</v>
      </c>
      <c r="F110" s="21">
        <f t="shared" si="9"/>
        <v>0</v>
      </c>
      <c r="G110" s="21">
        <f t="shared" si="10"/>
        <v>0</v>
      </c>
    </row>
    <row r="111" spans="1:7" hidden="1" x14ac:dyDescent="0.35">
      <c r="A111" s="19" t="str">
        <f>'Summary Tables'!A16</f>
        <v>[Fill in Initiative name]6</v>
      </c>
      <c r="B111" s="22">
        <f t="shared" si="11"/>
        <v>0</v>
      </c>
      <c r="C111" s="21">
        <f t="shared" si="6"/>
        <v>0</v>
      </c>
      <c r="D111" s="21">
        <f t="shared" si="7"/>
        <v>0</v>
      </c>
      <c r="E111" s="21">
        <f t="shared" si="8"/>
        <v>0</v>
      </c>
      <c r="F111" s="21">
        <f t="shared" si="9"/>
        <v>0</v>
      </c>
      <c r="G111" s="21">
        <f t="shared" si="10"/>
        <v>0</v>
      </c>
    </row>
    <row r="112" spans="1:7" hidden="1" x14ac:dyDescent="0.35">
      <c r="A112" s="19" t="str">
        <f>'Summary Tables'!A17</f>
        <v>[Fill in Initiative name]7</v>
      </c>
      <c r="B112" s="22">
        <f t="shared" si="11"/>
        <v>0</v>
      </c>
      <c r="C112" s="21">
        <f t="shared" si="6"/>
        <v>0</v>
      </c>
      <c r="D112" s="21">
        <f t="shared" si="7"/>
        <v>0</v>
      </c>
      <c r="E112" s="21">
        <f t="shared" si="8"/>
        <v>0</v>
      </c>
      <c r="F112" s="21">
        <f t="shared" si="9"/>
        <v>0</v>
      </c>
      <c r="G112" s="21">
        <f t="shared" si="10"/>
        <v>0</v>
      </c>
    </row>
    <row r="113" spans="1:7" hidden="1" x14ac:dyDescent="0.35">
      <c r="A113" s="19" t="str">
        <f>'Summary Tables'!A18</f>
        <v>[Fill in Initiative name]8</v>
      </c>
      <c r="B113" s="22">
        <f t="shared" si="11"/>
        <v>0</v>
      </c>
      <c r="C113" s="21">
        <f t="shared" si="6"/>
        <v>0</v>
      </c>
      <c r="D113" s="21">
        <f t="shared" si="7"/>
        <v>0</v>
      </c>
      <c r="E113" s="21">
        <f t="shared" si="8"/>
        <v>0</v>
      </c>
      <c r="F113" s="21">
        <f t="shared" si="9"/>
        <v>0</v>
      </c>
      <c r="G113" s="21">
        <f t="shared" si="10"/>
        <v>0</v>
      </c>
    </row>
    <row r="114" spans="1:7" hidden="1" x14ac:dyDescent="0.35">
      <c r="A114" s="19" t="str">
        <f>'Summary Tables'!A19</f>
        <v>[Fill in Initiative name]9</v>
      </c>
      <c r="B114" s="22">
        <f t="shared" si="11"/>
        <v>0</v>
      </c>
      <c r="C114" s="21">
        <f t="shared" si="6"/>
        <v>0</v>
      </c>
      <c r="D114" s="21">
        <f t="shared" si="7"/>
        <v>0</v>
      </c>
      <c r="E114" s="21">
        <f t="shared" si="8"/>
        <v>0</v>
      </c>
      <c r="F114" s="21">
        <f t="shared" si="9"/>
        <v>0</v>
      </c>
      <c r="G114" s="21">
        <f t="shared" si="10"/>
        <v>0</v>
      </c>
    </row>
    <row r="115" spans="1:7" hidden="1" x14ac:dyDescent="0.35">
      <c r="A115" s="19" t="str">
        <f>'Summary Tables'!A20</f>
        <v>[Fill in Initiative name]10</v>
      </c>
      <c r="B115" s="22">
        <f t="shared" si="11"/>
        <v>0</v>
      </c>
      <c r="C115" s="21">
        <f t="shared" si="6"/>
        <v>0</v>
      </c>
      <c r="D115" s="21">
        <f t="shared" si="7"/>
        <v>0</v>
      </c>
      <c r="E115" s="21">
        <f t="shared" si="8"/>
        <v>0</v>
      </c>
      <c r="F115" s="21">
        <f t="shared" si="9"/>
        <v>0</v>
      </c>
      <c r="G115" s="21">
        <f t="shared" si="10"/>
        <v>0</v>
      </c>
    </row>
    <row r="116" spans="1:7" hidden="1" x14ac:dyDescent="0.35">
      <c r="A116" s="19" t="str">
        <f>'Summary Tables'!A21</f>
        <v>[Fill in Initiative name]11</v>
      </c>
      <c r="B116" s="22">
        <f t="shared" si="11"/>
        <v>0</v>
      </c>
      <c r="C116" s="21">
        <f t="shared" si="6"/>
        <v>0</v>
      </c>
      <c r="D116" s="21">
        <f t="shared" si="7"/>
        <v>0</v>
      </c>
      <c r="E116" s="21">
        <f t="shared" si="8"/>
        <v>0</v>
      </c>
      <c r="F116" s="21">
        <f t="shared" si="9"/>
        <v>0</v>
      </c>
      <c r="G116" s="21">
        <f t="shared" si="10"/>
        <v>0</v>
      </c>
    </row>
    <row r="117" spans="1:7" hidden="1" x14ac:dyDescent="0.35">
      <c r="A117" s="19" t="str">
        <f>'Summary Tables'!A22</f>
        <v>[Fill in Initiative name]12</v>
      </c>
      <c r="B117" s="22">
        <f t="shared" si="11"/>
        <v>0</v>
      </c>
      <c r="C117" s="21">
        <f t="shared" si="6"/>
        <v>0</v>
      </c>
      <c r="D117" s="21">
        <f t="shared" si="7"/>
        <v>0</v>
      </c>
      <c r="E117" s="21">
        <f t="shared" si="8"/>
        <v>0</v>
      </c>
      <c r="F117" s="21">
        <f t="shared" si="9"/>
        <v>0</v>
      </c>
      <c r="G117" s="21">
        <f t="shared" si="10"/>
        <v>0</v>
      </c>
    </row>
    <row r="118" spans="1:7" hidden="1" x14ac:dyDescent="0.35">
      <c r="A118" s="19" t="str">
        <f>'Summary Tables'!A23</f>
        <v>[Fill in Initiative name]13</v>
      </c>
      <c r="B118" s="22">
        <f t="shared" ref="B118:B129" si="12">SUM(C118:G118)</f>
        <v>0</v>
      </c>
      <c r="C118" s="21">
        <f t="shared" ref="C118:C129" si="13">SUMIF($B$14:$B$53, $A118, I$14:I$53)</f>
        <v>0</v>
      </c>
      <c r="D118" s="21">
        <f t="shared" ref="D118:D129" si="14">SUMIF($B$14:$B$53, $A118, J$14:J$53)</f>
        <v>0</v>
      </c>
      <c r="E118" s="21">
        <f t="shared" ref="E118:E129" si="15">SUMIF($B$14:$B$53, $A118, M$14:M$53)</f>
        <v>0</v>
      </c>
      <c r="F118" s="21">
        <f t="shared" ref="F118:F129" si="16">SUMIF($B$14:$B$53, $A118, N$14:N$53)</f>
        <v>0</v>
      </c>
      <c r="G118" s="21">
        <f t="shared" ref="G118:G129" si="17">SUMIF($B$14:$B$53, $A118, O$14:O$53)</f>
        <v>0</v>
      </c>
    </row>
    <row r="119" spans="1:7" hidden="1" x14ac:dyDescent="0.35">
      <c r="A119" s="19" t="str">
        <f>'Summary Tables'!A24</f>
        <v>[Fill in Initiative name]14</v>
      </c>
      <c r="B119" s="22">
        <f t="shared" si="12"/>
        <v>0</v>
      </c>
      <c r="C119" s="21">
        <f t="shared" si="13"/>
        <v>0</v>
      </c>
      <c r="D119" s="21">
        <f t="shared" si="14"/>
        <v>0</v>
      </c>
      <c r="E119" s="21">
        <f t="shared" si="15"/>
        <v>0</v>
      </c>
      <c r="F119" s="21">
        <f t="shared" si="16"/>
        <v>0</v>
      </c>
      <c r="G119" s="21">
        <f t="shared" si="17"/>
        <v>0</v>
      </c>
    </row>
    <row r="120" spans="1:7" hidden="1" x14ac:dyDescent="0.35">
      <c r="A120" s="19" t="str">
        <f>'Summary Tables'!A25</f>
        <v>[Fill in Initiative name]15</v>
      </c>
      <c r="B120" s="22">
        <f t="shared" si="12"/>
        <v>0</v>
      </c>
      <c r="C120" s="21">
        <f t="shared" si="13"/>
        <v>0</v>
      </c>
      <c r="D120" s="21">
        <f t="shared" si="14"/>
        <v>0</v>
      </c>
      <c r="E120" s="21">
        <f t="shared" si="15"/>
        <v>0</v>
      </c>
      <c r="F120" s="21">
        <f t="shared" si="16"/>
        <v>0</v>
      </c>
      <c r="G120" s="21">
        <f t="shared" si="17"/>
        <v>0</v>
      </c>
    </row>
    <row r="121" spans="1:7" hidden="1" x14ac:dyDescent="0.35">
      <c r="A121" s="19" t="str">
        <f>'Summary Tables'!A26</f>
        <v>[Fill in Initiative name]16</v>
      </c>
      <c r="B121" s="22">
        <f t="shared" si="12"/>
        <v>0</v>
      </c>
      <c r="C121" s="21">
        <f t="shared" si="13"/>
        <v>0</v>
      </c>
      <c r="D121" s="21">
        <f t="shared" si="14"/>
        <v>0</v>
      </c>
      <c r="E121" s="21">
        <f t="shared" si="15"/>
        <v>0</v>
      </c>
      <c r="F121" s="21">
        <f t="shared" si="16"/>
        <v>0</v>
      </c>
      <c r="G121" s="21">
        <f t="shared" si="17"/>
        <v>0</v>
      </c>
    </row>
    <row r="122" spans="1:7" hidden="1" x14ac:dyDescent="0.35">
      <c r="A122" s="19" t="str">
        <f>'Summary Tables'!A27</f>
        <v>[Fill in Initiative name]17</v>
      </c>
      <c r="B122" s="22">
        <f t="shared" si="12"/>
        <v>0</v>
      </c>
      <c r="C122" s="21">
        <f t="shared" si="13"/>
        <v>0</v>
      </c>
      <c r="D122" s="21">
        <f t="shared" si="14"/>
        <v>0</v>
      </c>
      <c r="E122" s="21">
        <f t="shared" si="15"/>
        <v>0</v>
      </c>
      <c r="F122" s="21">
        <f t="shared" si="16"/>
        <v>0</v>
      </c>
      <c r="G122" s="21">
        <f t="shared" si="17"/>
        <v>0</v>
      </c>
    </row>
    <row r="123" spans="1:7" hidden="1" x14ac:dyDescent="0.35">
      <c r="A123" s="19" t="str">
        <f>'Summary Tables'!A28</f>
        <v>[Fill in Initiative name]18</v>
      </c>
      <c r="B123" s="22">
        <f t="shared" si="12"/>
        <v>0</v>
      </c>
      <c r="C123" s="21">
        <f t="shared" si="13"/>
        <v>0</v>
      </c>
      <c r="D123" s="21">
        <f t="shared" si="14"/>
        <v>0</v>
      </c>
      <c r="E123" s="21">
        <f t="shared" si="15"/>
        <v>0</v>
      </c>
      <c r="F123" s="21">
        <f t="shared" si="16"/>
        <v>0</v>
      </c>
      <c r="G123" s="21">
        <f t="shared" si="17"/>
        <v>0</v>
      </c>
    </row>
    <row r="124" spans="1:7" hidden="1" x14ac:dyDescent="0.35">
      <c r="A124" s="19" t="str">
        <f>'Summary Tables'!A29</f>
        <v>[Fill in Initiative name]19</v>
      </c>
      <c r="B124" s="22">
        <f t="shared" si="12"/>
        <v>0</v>
      </c>
      <c r="C124" s="21">
        <f t="shared" si="13"/>
        <v>0</v>
      </c>
      <c r="D124" s="21">
        <f t="shared" si="14"/>
        <v>0</v>
      </c>
      <c r="E124" s="21">
        <f t="shared" si="15"/>
        <v>0</v>
      </c>
      <c r="F124" s="21">
        <f t="shared" si="16"/>
        <v>0</v>
      </c>
      <c r="G124" s="21">
        <f t="shared" si="17"/>
        <v>0</v>
      </c>
    </row>
    <row r="125" spans="1:7" hidden="1" x14ac:dyDescent="0.35">
      <c r="A125" s="19" t="str">
        <f>'Summary Tables'!A30</f>
        <v>[Fill in Initiative name]20</v>
      </c>
      <c r="B125" s="22">
        <f t="shared" si="12"/>
        <v>0</v>
      </c>
      <c r="C125" s="21">
        <f t="shared" si="13"/>
        <v>0</v>
      </c>
      <c r="D125" s="21">
        <f t="shared" si="14"/>
        <v>0</v>
      </c>
      <c r="E125" s="21">
        <f t="shared" si="15"/>
        <v>0</v>
      </c>
      <c r="F125" s="21">
        <f t="shared" si="16"/>
        <v>0</v>
      </c>
      <c r="G125" s="21">
        <f t="shared" si="17"/>
        <v>0</v>
      </c>
    </row>
    <row r="126" spans="1:7" hidden="1" x14ac:dyDescent="0.35">
      <c r="A126" s="19" t="str">
        <f>'Summary Tables'!A31</f>
        <v>[Fill in Initiative name]21</v>
      </c>
      <c r="B126" s="22">
        <f t="shared" si="12"/>
        <v>0</v>
      </c>
      <c r="C126" s="21">
        <f t="shared" si="13"/>
        <v>0</v>
      </c>
      <c r="D126" s="21">
        <f t="shared" si="14"/>
        <v>0</v>
      </c>
      <c r="E126" s="21">
        <f t="shared" si="15"/>
        <v>0</v>
      </c>
      <c r="F126" s="21">
        <f t="shared" si="16"/>
        <v>0</v>
      </c>
      <c r="G126" s="21">
        <f t="shared" si="17"/>
        <v>0</v>
      </c>
    </row>
    <row r="127" spans="1:7" hidden="1" x14ac:dyDescent="0.35">
      <c r="A127" s="19" t="str">
        <f>'Summary Tables'!A32</f>
        <v>[Fill in Initiative name]22</v>
      </c>
      <c r="B127" s="22">
        <f t="shared" si="12"/>
        <v>0</v>
      </c>
      <c r="C127" s="21">
        <f t="shared" si="13"/>
        <v>0</v>
      </c>
      <c r="D127" s="21">
        <f t="shared" si="14"/>
        <v>0</v>
      </c>
      <c r="E127" s="21">
        <f t="shared" si="15"/>
        <v>0</v>
      </c>
      <c r="F127" s="21">
        <f t="shared" si="16"/>
        <v>0</v>
      </c>
      <c r="G127" s="21">
        <f t="shared" si="17"/>
        <v>0</v>
      </c>
    </row>
    <row r="128" spans="1:7" hidden="1" x14ac:dyDescent="0.35">
      <c r="A128" s="19" t="str">
        <f>'Summary Tables'!A33</f>
        <v>[Fill in Initiative name]23</v>
      </c>
      <c r="B128" s="22">
        <f t="shared" si="12"/>
        <v>0</v>
      </c>
      <c r="C128" s="21">
        <f t="shared" si="13"/>
        <v>0</v>
      </c>
      <c r="D128" s="21">
        <f t="shared" si="14"/>
        <v>0</v>
      </c>
      <c r="E128" s="21">
        <f t="shared" si="15"/>
        <v>0</v>
      </c>
      <c r="F128" s="21">
        <f t="shared" si="16"/>
        <v>0</v>
      </c>
      <c r="G128" s="21">
        <f t="shared" si="17"/>
        <v>0</v>
      </c>
    </row>
    <row r="129" spans="1:7" hidden="1" x14ac:dyDescent="0.35">
      <c r="A129" s="19" t="str">
        <f>'Summary Tables'!A34</f>
        <v>[Fill in Initiative name]24</v>
      </c>
      <c r="B129" s="22">
        <f t="shared" si="12"/>
        <v>0</v>
      </c>
      <c r="C129" s="21">
        <f t="shared" si="13"/>
        <v>0</v>
      </c>
      <c r="D129" s="21">
        <f t="shared" si="14"/>
        <v>0</v>
      </c>
      <c r="E129" s="21">
        <f t="shared" si="15"/>
        <v>0</v>
      </c>
      <c r="F129" s="21">
        <f t="shared" si="16"/>
        <v>0</v>
      </c>
      <c r="G129" s="21">
        <f t="shared" si="17"/>
        <v>0</v>
      </c>
    </row>
  </sheetData>
  <sheetProtection algorithmName="SHA-512" hashValue="G+lpEsySZ4GUNoOThjR3ginb/6jLQIEq+R9zr+hk8odgVZIqrmdk69uEFcDr0iyJC+o51u4FvlTXJ8NyzWguDQ==" saltValue="e3NkANGO0B3Ryg1EmavT5g==" spinCount="100000" sheet="1" objects="1" scenarios="1"/>
  <mergeCells count="45">
    <mergeCell ref="C1:D1"/>
    <mergeCell ref="B79:G79"/>
    <mergeCell ref="B80:G80"/>
    <mergeCell ref="B81:G81"/>
    <mergeCell ref="B82:G82"/>
    <mergeCell ref="B59:G59"/>
    <mergeCell ref="B60:G60"/>
    <mergeCell ref="B61:G61"/>
    <mergeCell ref="B62:G62"/>
    <mergeCell ref="B63:G63"/>
    <mergeCell ref="B64:G64"/>
    <mergeCell ref="B65:G65"/>
    <mergeCell ref="B66:G66"/>
    <mergeCell ref="B67:G67"/>
    <mergeCell ref="B68:G68"/>
    <mergeCell ref="B69:G69"/>
    <mergeCell ref="B75:G75"/>
    <mergeCell ref="B76:G76"/>
    <mergeCell ref="B77:G77"/>
    <mergeCell ref="B78:G78"/>
    <mergeCell ref="B88:G88"/>
    <mergeCell ref="B89:G89"/>
    <mergeCell ref="A7:F7"/>
    <mergeCell ref="B56:G56"/>
    <mergeCell ref="B57:G57"/>
    <mergeCell ref="B58:G58"/>
    <mergeCell ref="B83:G83"/>
    <mergeCell ref="B84:G84"/>
    <mergeCell ref="B85:G85"/>
    <mergeCell ref="B86:G86"/>
    <mergeCell ref="B87:G87"/>
    <mergeCell ref="B70:G70"/>
    <mergeCell ref="B71:G71"/>
    <mergeCell ref="B72:G72"/>
    <mergeCell ref="B73:G73"/>
    <mergeCell ref="B74:G74"/>
    <mergeCell ref="B90:G90"/>
    <mergeCell ref="B97:G97"/>
    <mergeCell ref="B103:G103"/>
    <mergeCell ref="B91:G91"/>
    <mergeCell ref="B92:G92"/>
    <mergeCell ref="B93:G93"/>
    <mergeCell ref="B94:G94"/>
    <mergeCell ref="B95:G95"/>
    <mergeCell ref="B96:G96"/>
  </mergeCells>
  <conditionalFormatting sqref="K14:K53">
    <cfRule type="containsText" dxfId="2" priority="1" operator="containsText" text="UPDATE">
      <formula>NOT(ISERROR(SEARCH("UPDATE",K14)))</formula>
    </cfRule>
  </conditionalFormatting>
  <dataValidations count="2">
    <dataValidation type="list" allowBlank="1" showInputMessage="1" showErrorMessage="1" sqref="D14:D53" xr:uid="{5B730769-4068-4A75-B0D6-BACECA788457}">
      <formula1>$D$54:$D$55</formula1>
    </dataValidation>
    <dataValidation type="list" allowBlank="1" showInputMessage="1" showErrorMessage="1" sqref="D11:E11 E14:E53" xr:uid="{A8E34C77-E7FF-43FC-A585-D94AE0E947E5}">
      <formula1>$E$54:$E$55</formula1>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r:uid="{7E3A857E-B176-4FB8-B66F-16303C5FFD62}">
          <x14:formula1>
            <xm:f>'Summary Tables'!$A$10:$A$22</xm:f>
          </x14:formula1>
          <xm:sqref>A105:A129</xm:sqref>
        </x14:dataValidation>
        <x14:dataValidation type="list" allowBlank="1" showInputMessage="1" showErrorMessage="1" xr:uid="{091BFE54-0EB8-46B5-90B6-347744983ADE}">
          <x14:formula1>
            <xm:f>'Summary Tables'!$A$10:$A$34</xm:f>
          </x14:formula1>
          <xm:sqref>B14:B53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AC29D-BDAF-4227-A31D-C1FA84ECDCC3}">
  <dimension ref="A1:L131"/>
  <sheetViews>
    <sheetView showGridLines="0" workbookViewId="0">
      <selection activeCell="L16" sqref="L16"/>
    </sheetView>
  </sheetViews>
  <sheetFormatPr defaultRowHeight="14.5" x14ac:dyDescent="0.35"/>
  <cols>
    <col min="1" max="1" width="26.54296875" style="4" customWidth="1"/>
    <col min="2" max="2" width="22.26953125" customWidth="1"/>
    <col min="3" max="9" width="18.81640625" customWidth="1"/>
    <col min="10" max="10" width="20.1796875" customWidth="1"/>
    <col min="11" max="11" width="17.54296875" style="16" customWidth="1"/>
    <col min="12" max="13" width="17.81640625" customWidth="1"/>
  </cols>
  <sheetData>
    <row r="1" spans="1:12" ht="26" x14ac:dyDescent="0.7">
      <c r="A1" s="120" t="s">
        <v>185</v>
      </c>
      <c r="B1" s="118" t="s">
        <v>61</v>
      </c>
      <c r="C1" s="162">
        <f>'Subrecipient Info'!B5</f>
        <v>0</v>
      </c>
      <c r="D1" s="162"/>
    </row>
    <row r="3" spans="1:12" ht="29" x14ac:dyDescent="0.35">
      <c r="B3" s="40" t="s">
        <v>64</v>
      </c>
      <c r="C3" s="40" t="s">
        <v>65</v>
      </c>
      <c r="H3" s="9"/>
    </row>
    <row r="4" spans="1:12" x14ac:dyDescent="0.35">
      <c r="A4" s="5" t="s">
        <v>186</v>
      </c>
      <c r="B4" s="43">
        <f>I54</f>
        <v>0</v>
      </c>
      <c r="C4" s="43">
        <f>J54</f>
        <v>0</v>
      </c>
      <c r="H4" s="37"/>
    </row>
    <row r="5" spans="1:12" x14ac:dyDescent="0.35">
      <c r="H5" s="9"/>
    </row>
    <row r="6" spans="1:12" ht="14.5" customHeight="1" x14ac:dyDescent="0.35"/>
    <row r="7" spans="1:12" ht="60.65" customHeight="1" x14ac:dyDescent="0.35">
      <c r="A7" s="169" t="s">
        <v>187</v>
      </c>
      <c r="B7" s="169"/>
      <c r="C7" s="169"/>
      <c r="D7" s="169"/>
      <c r="E7" s="169"/>
      <c r="F7" s="169"/>
    </row>
    <row r="8" spans="1:12" ht="14.5" customHeight="1" x14ac:dyDescent="0.35"/>
    <row r="9" spans="1:12" ht="14.5" customHeight="1" x14ac:dyDescent="0.45">
      <c r="A9" s="44" t="s">
        <v>188</v>
      </c>
    </row>
    <row r="10" spans="1:12" ht="43.5" x14ac:dyDescent="0.35">
      <c r="A10" s="7" t="s">
        <v>189</v>
      </c>
      <c r="B10" s="24" t="s">
        <v>68</v>
      </c>
      <c r="C10" s="71" t="s">
        <v>105</v>
      </c>
      <c r="D10" s="71" t="s">
        <v>163</v>
      </c>
      <c r="E10" s="71" t="s">
        <v>190</v>
      </c>
      <c r="F10" s="24" t="s">
        <v>103</v>
      </c>
      <c r="G10" s="24" t="s">
        <v>104</v>
      </c>
      <c r="H10" s="24" t="s">
        <v>106</v>
      </c>
      <c r="I10" s="24" t="s">
        <v>191</v>
      </c>
      <c r="J10" s="24" t="s">
        <v>192</v>
      </c>
      <c r="K10" s="84" t="s">
        <v>193</v>
      </c>
    </row>
    <row r="11" spans="1:12" ht="14.5" customHeight="1" x14ac:dyDescent="0.35">
      <c r="A11" s="49" t="s">
        <v>194</v>
      </c>
      <c r="B11" s="50" t="s">
        <v>111</v>
      </c>
      <c r="C11" s="54" t="s">
        <v>115</v>
      </c>
      <c r="D11" s="54" t="s">
        <v>167</v>
      </c>
      <c r="E11" s="54" t="s">
        <v>167</v>
      </c>
      <c r="F11" s="80">
        <v>46388</v>
      </c>
      <c r="G11" s="80">
        <v>48121</v>
      </c>
      <c r="H11" s="81">
        <f t="shared" ref="H11" si="0">DATEDIF(F11,G11,"m")+1</f>
        <v>57</v>
      </c>
      <c r="I11" s="82">
        <v>1500000</v>
      </c>
      <c r="J11" s="82">
        <v>50000</v>
      </c>
      <c r="K11" s="83">
        <f>SUM(I11:J11)</f>
        <v>1550000</v>
      </c>
    </row>
    <row r="12" spans="1:12" ht="14.5" customHeight="1" x14ac:dyDescent="0.35">
      <c r="K12"/>
    </row>
    <row r="13" spans="1:12" ht="58" x14ac:dyDescent="0.35">
      <c r="A13" s="7" t="s">
        <v>189</v>
      </c>
      <c r="B13" s="24" t="s">
        <v>68</v>
      </c>
      <c r="C13" s="71" t="s">
        <v>113</v>
      </c>
      <c r="D13" s="71" t="s">
        <v>168</v>
      </c>
      <c r="E13" s="71" t="s">
        <v>195</v>
      </c>
      <c r="F13" s="24" t="s">
        <v>103</v>
      </c>
      <c r="G13" s="24" t="s">
        <v>104</v>
      </c>
      <c r="H13" s="24" t="s">
        <v>106</v>
      </c>
      <c r="I13" s="24" t="s">
        <v>191</v>
      </c>
      <c r="J13" s="24" t="s">
        <v>192</v>
      </c>
      <c r="K13" s="84" t="s">
        <v>193</v>
      </c>
    </row>
    <row r="14" spans="1:12" x14ac:dyDescent="0.35">
      <c r="A14" s="127"/>
      <c r="B14" s="128"/>
      <c r="C14" s="140"/>
      <c r="D14" s="140"/>
      <c r="E14" s="140"/>
      <c r="F14" s="142"/>
      <c r="G14" s="142"/>
      <c r="H14" s="78">
        <f t="shared" ref="H14:H53" si="1">DATEDIF(F14,G14,"m")+1</f>
        <v>1</v>
      </c>
      <c r="I14" s="149"/>
      <c r="J14" s="150"/>
      <c r="K14" s="34">
        <f>SUM(I14:J14)</f>
        <v>0</v>
      </c>
      <c r="L14" t="str">
        <f>IF(B14="","",IF(ISNUMBER(MATCH(Contractor!B14,'Summary Tables'!$A$9:$A$35,0)),"","UPDATE NAME"))</f>
        <v/>
      </c>
    </row>
    <row r="15" spans="1:12" x14ac:dyDescent="0.35">
      <c r="A15" s="127"/>
      <c r="B15" s="128"/>
      <c r="C15" s="140"/>
      <c r="D15" s="140"/>
      <c r="E15" s="140"/>
      <c r="F15" s="142"/>
      <c r="G15" s="143"/>
      <c r="H15" s="78">
        <f t="shared" si="1"/>
        <v>1</v>
      </c>
      <c r="I15" s="149"/>
      <c r="J15" s="150"/>
      <c r="K15" s="34">
        <f t="shared" ref="K15:K53" si="2">SUM(I15:J15)</f>
        <v>0</v>
      </c>
      <c r="L15" t="str">
        <f>IF(B15="","",IF(ISNUMBER(MATCH(Contractor!B15,'Summary Tables'!$A$9:$A$35,0)),"","UPDATE NAME"))</f>
        <v/>
      </c>
    </row>
    <row r="16" spans="1:12" x14ac:dyDescent="0.35">
      <c r="A16" s="127"/>
      <c r="B16" s="128"/>
      <c r="C16" s="140"/>
      <c r="D16" s="140"/>
      <c r="E16" s="140"/>
      <c r="F16" s="142"/>
      <c r="G16" s="143"/>
      <c r="H16" s="78">
        <f t="shared" si="1"/>
        <v>1</v>
      </c>
      <c r="I16" s="149"/>
      <c r="J16" s="150"/>
      <c r="K16" s="34">
        <f t="shared" si="2"/>
        <v>0</v>
      </c>
      <c r="L16" t="str">
        <f>IF(B16="","",IF(ISNUMBER(MATCH(Contractor!B16,'Summary Tables'!$A$9:$A$35,0)),"","UPDATE NAME"))</f>
        <v/>
      </c>
    </row>
    <row r="17" spans="1:12" x14ac:dyDescent="0.35">
      <c r="A17" s="127"/>
      <c r="B17" s="128"/>
      <c r="C17" s="140"/>
      <c r="D17" s="140"/>
      <c r="E17" s="140"/>
      <c r="F17" s="142"/>
      <c r="G17" s="143"/>
      <c r="H17" s="78">
        <f t="shared" si="1"/>
        <v>1</v>
      </c>
      <c r="I17" s="149"/>
      <c r="J17" s="150"/>
      <c r="K17" s="34">
        <f t="shared" si="2"/>
        <v>0</v>
      </c>
      <c r="L17" t="str">
        <f>IF(B17="","",IF(ISNUMBER(MATCH(Contractor!B17,'Summary Tables'!$A$9:$A$35,0)),"","UPDATE NAME"))</f>
        <v/>
      </c>
    </row>
    <row r="18" spans="1:12" x14ac:dyDescent="0.35">
      <c r="A18" s="127"/>
      <c r="B18" s="128"/>
      <c r="C18" s="140"/>
      <c r="D18" s="140"/>
      <c r="E18" s="140"/>
      <c r="F18" s="142"/>
      <c r="G18" s="143"/>
      <c r="H18" s="78">
        <f t="shared" si="1"/>
        <v>1</v>
      </c>
      <c r="I18" s="149"/>
      <c r="J18" s="150"/>
      <c r="K18" s="34">
        <f t="shared" si="2"/>
        <v>0</v>
      </c>
      <c r="L18" t="str">
        <f>IF(B18="","",IF(ISNUMBER(MATCH(Contractor!B18,'Summary Tables'!$A$9:$A$35,0)),"","UPDATE NAME"))</f>
        <v/>
      </c>
    </row>
    <row r="19" spans="1:12" x14ac:dyDescent="0.35">
      <c r="A19" s="127"/>
      <c r="B19" s="128"/>
      <c r="C19" s="140"/>
      <c r="D19" s="140"/>
      <c r="E19" s="140"/>
      <c r="F19" s="142"/>
      <c r="G19" s="143"/>
      <c r="H19" s="78">
        <f t="shared" si="1"/>
        <v>1</v>
      </c>
      <c r="I19" s="149"/>
      <c r="J19" s="150"/>
      <c r="K19" s="34">
        <f t="shared" si="2"/>
        <v>0</v>
      </c>
      <c r="L19" t="str">
        <f>IF(B19="","",IF(ISNUMBER(MATCH(Contractor!B19,'Summary Tables'!$A$9:$A$35,0)),"","UPDATE NAME"))</f>
        <v/>
      </c>
    </row>
    <row r="20" spans="1:12" x14ac:dyDescent="0.35">
      <c r="A20" s="127"/>
      <c r="B20" s="128"/>
      <c r="C20" s="140"/>
      <c r="D20" s="140"/>
      <c r="E20" s="140"/>
      <c r="F20" s="142"/>
      <c r="G20" s="143"/>
      <c r="H20" s="78">
        <f t="shared" si="1"/>
        <v>1</v>
      </c>
      <c r="I20" s="149"/>
      <c r="J20" s="150"/>
      <c r="K20" s="34">
        <f t="shared" si="2"/>
        <v>0</v>
      </c>
      <c r="L20" t="str">
        <f>IF(B20="","",IF(ISNUMBER(MATCH(Contractor!B20,'Summary Tables'!$A$9:$A$35,0)),"","UPDATE NAME"))</f>
        <v/>
      </c>
    </row>
    <row r="21" spans="1:12" x14ac:dyDescent="0.35">
      <c r="A21" s="127"/>
      <c r="B21" s="128"/>
      <c r="C21" s="140"/>
      <c r="D21" s="140"/>
      <c r="E21" s="140"/>
      <c r="F21" s="142"/>
      <c r="G21" s="143"/>
      <c r="H21" s="78">
        <f t="shared" si="1"/>
        <v>1</v>
      </c>
      <c r="I21" s="149"/>
      <c r="J21" s="150"/>
      <c r="K21" s="34">
        <f t="shared" si="2"/>
        <v>0</v>
      </c>
      <c r="L21" t="str">
        <f>IF(B21="","",IF(ISNUMBER(MATCH(Contractor!B21,'Summary Tables'!$A$9:$A$35,0)),"","UPDATE NAME"))</f>
        <v/>
      </c>
    </row>
    <row r="22" spans="1:12" x14ac:dyDescent="0.35">
      <c r="A22" s="127"/>
      <c r="B22" s="128"/>
      <c r="C22" s="140"/>
      <c r="D22" s="140"/>
      <c r="E22" s="140"/>
      <c r="F22" s="142"/>
      <c r="G22" s="143"/>
      <c r="H22" s="78">
        <f t="shared" si="1"/>
        <v>1</v>
      </c>
      <c r="I22" s="149"/>
      <c r="J22" s="150"/>
      <c r="K22" s="34">
        <f t="shared" si="2"/>
        <v>0</v>
      </c>
      <c r="L22" t="str">
        <f>IF(B22="","",IF(ISNUMBER(MATCH(Contractor!B22,'Summary Tables'!$A$9:$A$35,0)),"","UPDATE NAME"))</f>
        <v/>
      </c>
    </row>
    <row r="23" spans="1:12" x14ac:dyDescent="0.35">
      <c r="A23" s="127"/>
      <c r="B23" s="128"/>
      <c r="C23" s="140"/>
      <c r="D23" s="140"/>
      <c r="E23" s="140"/>
      <c r="F23" s="142"/>
      <c r="G23" s="143"/>
      <c r="H23" s="78">
        <f t="shared" si="1"/>
        <v>1</v>
      </c>
      <c r="I23" s="149"/>
      <c r="J23" s="150"/>
      <c r="K23" s="34">
        <f t="shared" si="2"/>
        <v>0</v>
      </c>
      <c r="L23" t="str">
        <f>IF(B23="","",IF(ISNUMBER(MATCH(Contractor!B23,'Summary Tables'!$A$9:$A$35,0)),"","UPDATE NAME"))</f>
        <v/>
      </c>
    </row>
    <row r="24" spans="1:12" x14ac:dyDescent="0.35">
      <c r="A24" s="127"/>
      <c r="B24" s="128"/>
      <c r="C24" s="140"/>
      <c r="D24" s="140"/>
      <c r="E24" s="140"/>
      <c r="F24" s="142"/>
      <c r="G24" s="143"/>
      <c r="H24" s="78">
        <f t="shared" si="1"/>
        <v>1</v>
      </c>
      <c r="I24" s="149"/>
      <c r="J24" s="150"/>
      <c r="K24" s="34">
        <f t="shared" si="2"/>
        <v>0</v>
      </c>
      <c r="L24" t="str">
        <f>IF(B24="","",IF(ISNUMBER(MATCH(Contractor!B24,'Summary Tables'!$A$9:$A$35,0)),"","UPDATE NAME"))</f>
        <v/>
      </c>
    </row>
    <row r="25" spans="1:12" x14ac:dyDescent="0.35">
      <c r="A25" s="127"/>
      <c r="B25" s="128"/>
      <c r="C25" s="140"/>
      <c r="D25" s="140"/>
      <c r="E25" s="140"/>
      <c r="F25" s="142"/>
      <c r="G25" s="143"/>
      <c r="H25" s="78">
        <f t="shared" si="1"/>
        <v>1</v>
      </c>
      <c r="I25" s="149"/>
      <c r="J25" s="150"/>
      <c r="K25" s="34">
        <f t="shared" si="2"/>
        <v>0</v>
      </c>
      <c r="L25" t="str">
        <f>IF(B25="","",IF(ISNUMBER(MATCH(Contractor!B25,'Summary Tables'!$A$9:$A$35,0)),"","UPDATE NAME"))</f>
        <v/>
      </c>
    </row>
    <row r="26" spans="1:12" x14ac:dyDescent="0.35">
      <c r="A26" s="127"/>
      <c r="B26" s="128"/>
      <c r="C26" s="140"/>
      <c r="D26" s="140"/>
      <c r="E26" s="140"/>
      <c r="F26" s="142"/>
      <c r="G26" s="143"/>
      <c r="H26" s="78">
        <f t="shared" si="1"/>
        <v>1</v>
      </c>
      <c r="I26" s="149"/>
      <c r="J26" s="150"/>
      <c r="K26" s="34">
        <f t="shared" si="2"/>
        <v>0</v>
      </c>
      <c r="L26" t="str">
        <f>IF(B26="","",IF(ISNUMBER(MATCH(Contractor!B26,'Summary Tables'!$A$9:$A$35,0)),"","UPDATE NAME"))</f>
        <v/>
      </c>
    </row>
    <row r="27" spans="1:12" x14ac:dyDescent="0.35">
      <c r="A27" s="127"/>
      <c r="B27" s="128"/>
      <c r="C27" s="140"/>
      <c r="D27" s="140"/>
      <c r="E27" s="140"/>
      <c r="F27" s="142"/>
      <c r="G27" s="143"/>
      <c r="H27" s="78">
        <f t="shared" si="1"/>
        <v>1</v>
      </c>
      <c r="I27" s="149"/>
      <c r="J27" s="150"/>
      <c r="K27" s="34">
        <f t="shared" si="2"/>
        <v>0</v>
      </c>
      <c r="L27" t="str">
        <f>IF(B27="","",IF(ISNUMBER(MATCH(Contractor!B27,'Summary Tables'!$A$9:$A$35,0)),"","UPDATE NAME"))</f>
        <v/>
      </c>
    </row>
    <row r="28" spans="1:12" x14ac:dyDescent="0.35">
      <c r="A28" s="127"/>
      <c r="B28" s="128"/>
      <c r="C28" s="140"/>
      <c r="D28" s="140"/>
      <c r="E28" s="140"/>
      <c r="F28" s="142"/>
      <c r="G28" s="143"/>
      <c r="H28" s="78">
        <f t="shared" si="1"/>
        <v>1</v>
      </c>
      <c r="I28" s="149"/>
      <c r="J28" s="150"/>
      <c r="K28" s="34">
        <f t="shared" si="2"/>
        <v>0</v>
      </c>
      <c r="L28" t="str">
        <f>IF(B28="","",IF(ISNUMBER(MATCH(Contractor!B28,'Summary Tables'!$A$9:$A$35,0)),"","UPDATE NAME"))</f>
        <v/>
      </c>
    </row>
    <row r="29" spans="1:12" x14ac:dyDescent="0.35">
      <c r="A29" s="127"/>
      <c r="B29" s="128"/>
      <c r="C29" s="140"/>
      <c r="D29" s="140"/>
      <c r="E29" s="140"/>
      <c r="F29" s="142"/>
      <c r="G29" s="143"/>
      <c r="H29" s="78">
        <f t="shared" si="1"/>
        <v>1</v>
      </c>
      <c r="I29" s="149"/>
      <c r="J29" s="150"/>
      <c r="K29" s="34">
        <f t="shared" si="2"/>
        <v>0</v>
      </c>
      <c r="L29" t="str">
        <f>IF(B29="","",IF(ISNUMBER(MATCH(Contractor!B29,'Summary Tables'!$A$9:$A$35,0)),"","UPDATE NAME"))</f>
        <v/>
      </c>
    </row>
    <row r="30" spans="1:12" x14ac:dyDescent="0.35">
      <c r="A30" s="127"/>
      <c r="B30" s="128"/>
      <c r="C30" s="140"/>
      <c r="D30" s="140"/>
      <c r="E30" s="140"/>
      <c r="F30" s="142"/>
      <c r="G30" s="143"/>
      <c r="H30" s="78">
        <f t="shared" si="1"/>
        <v>1</v>
      </c>
      <c r="I30" s="149"/>
      <c r="J30" s="150"/>
      <c r="K30" s="34">
        <f t="shared" si="2"/>
        <v>0</v>
      </c>
      <c r="L30" t="str">
        <f>IF(B30="","",IF(ISNUMBER(MATCH(Contractor!B30,'Summary Tables'!$A$9:$A$35,0)),"","UPDATE NAME"))</f>
        <v/>
      </c>
    </row>
    <row r="31" spans="1:12" x14ac:dyDescent="0.35">
      <c r="A31" s="127"/>
      <c r="B31" s="128"/>
      <c r="C31" s="140"/>
      <c r="D31" s="140"/>
      <c r="E31" s="140"/>
      <c r="F31" s="142"/>
      <c r="G31" s="143"/>
      <c r="H31" s="78">
        <f t="shared" si="1"/>
        <v>1</v>
      </c>
      <c r="I31" s="149"/>
      <c r="J31" s="150"/>
      <c r="K31" s="34">
        <f t="shared" si="2"/>
        <v>0</v>
      </c>
      <c r="L31" t="str">
        <f>IF(B31="","",IF(ISNUMBER(MATCH(Contractor!B31,'Summary Tables'!$A$9:$A$35,0)),"","UPDATE NAME"))</f>
        <v/>
      </c>
    </row>
    <row r="32" spans="1:12" x14ac:dyDescent="0.35">
      <c r="A32" s="127"/>
      <c r="B32" s="128"/>
      <c r="C32" s="140"/>
      <c r="D32" s="140"/>
      <c r="E32" s="140"/>
      <c r="F32" s="142"/>
      <c r="G32" s="143"/>
      <c r="H32" s="78">
        <f t="shared" si="1"/>
        <v>1</v>
      </c>
      <c r="I32" s="149"/>
      <c r="J32" s="150"/>
      <c r="K32" s="34">
        <f t="shared" si="2"/>
        <v>0</v>
      </c>
      <c r="L32" t="str">
        <f>IF(B32="","",IF(ISNUMBER(MATCH(Contractor!B32,'Summary Tables'!$A$9:$A$35,0)),"","UPDATE NAME"))</f>
        <v/>
      </c>
    </row>
    <row r="33" spans="1:12" x14ac:dyDescent="0.35">
      <c r="A33" s="127"/>
      <c r="B33" s="128"/>
      <c r="C33" s="140"/>
      <c r="D33" s="140"/>
      <c r="E33" s="140"/>
      <c r="F33" s="142"/>
      <c r="G33" s="143"/>
      <c r="H33" s="78">
        <f t="shared" si="1"/>
        <v>1</v>
      </c>
      <c r="I33" s="149"/>
      <c r="J33" s="150"/>
      <c r="K33" s="34">
        <f t="shared" si="2"/>
        <v>0</v>
      </c>
      <c r="L33" t="str">
        <f>IF(B33="","",IF(ISNUMBER(MATCH(Contractor!B33,'Summary Tables'!$A$9:$A$35,0)),"","UPDATE NAME"))</f>
        <v/>
      </c>
    </row>
    <row r="34" spans="1:12" x14ac:dyDescent="0.35">
      <c r="A34" s="127"/>
      <c r="B34" s="128"/>
      <c r="C34" s="140"/>
      <c r="D34" s="140"/>
      <c r="E34" s="140"/>
      <c r="F34" s="142"/>
      <c r="G34" s="143"/>
      <c r="H34" s="78">
        <f t="shared" si="1"/>
        <v>1</v>
      </c>
      <c r="I34" s="149"/>
      <c r="J34" s="150"/>
      <c r="K34" s="34">
        <f t="shared" si="2"/>
        <v>0</v>
      </c>
      <c r="L34" t="str">
        <f>IF(B34="","",IF(ISNUMBER(MATCH(Contractor!B34,'Summary Tables'!$A$9:$A$35,0)),"","UPDATE NAME"))</f>
        <v/>
      </c>
    </row>
    <row r="35" spans="1:12" x14ac:dyDescent="0.35">
      <c r="A35" s="127"/>
      <c r="B35" s="128"/>
      <c r="C35" s="140"/>
      <c r="D35" s="140"/>
      <c r="E35" s="140"/>
      <c r="F35" s="144"/>
      <c r="G35" s="145"/>
      <c r="H35" s="78">
        <f t="shared" si="1"/>
        <v>1</v>
      </c>
      <c r="I35" s="150"/>
      <c r="J35" s="150"/>
      <c r="K35" s="34">
        <f t="shared" si="2"/>
        <v>0</v>
      </c>
      <c r="L35" t="str">
        <f>IF(B35="","",IF(ISNUMBER(MATCH(Contractor!B35,'Summary Tables'!$A$9:$A$35,0)),"","UPDATE NAME"))</f>
        <v/>
      </c>
    </row>
    <row r="36" spans="1:12" x14ac:dyDescent="0.35">
      <c r="A36" s="127"/>
      <c r="B36" s="128"/>
      <c r="C36" s="140"/>
      <c r="D36" s="140"/>
      <c r="E36" s="140"/>
      <c r="F36" s="144"/>
      <c r="G36" s="145"/>
      <c r="H36" s="78">
        <f t="shared" si="1"/>
        <v>1</v>
      </c>
      <c r="I36" s="150"/>
      <c r="J36" s="150"/>
      <c r="K36" s="34">
        <f t="shared" si="2"/>
        <v>0</v>
      </c>
      <c r="L36" t="str">
        <f>IF(B36="","",IF(ISNUMBER(MATCH(Contractor!B36,'Summary Tables'!$A$9:$A$35,0)),"","UPDATE NAME"))</f>
        <v/>
      </c>
    </row>
    <row r="37" spans="1:12" x14ac:dyDescent="0.35">
      <c r="A37" s="127"/>
      <c r="B37" s="128"/>
      <c r="C37" s="140"/>
      <c r="D37" s="140"/>
      <c r="E37" s="140"/>
      <c r="F37" s="142"/>
      <c r="G37" s="142"/>
      <c r="H37" s="78">
        <f t="shared" si="1"/>
        <v>1</v>
      </c>
      <c r="I37" s="150"/>
      <c r="J37" s="150"/>
      <c r="K37" s="34">
        <f t="shared" si="2"/>
        <v>0</v>
      </c>
      <c r="L37" t="str">
        <f>IF(B37="","",IF(ISNUMBER(MATCH(Contractor!B37,'Summary Tables'!$A$9:$A$35,0)),"","UPDATE NAME"))</f>
        <v/>
      </c>
    </row>
    <row r="38" spans="1:12" x14ac:dyDescent="0.35">
      <c r="A38" s="127"/>
      <c r="B38" s="128"/>
      <c r="C38" s="140"/>
      <c r="D38" s="140"/>
      <c r="E38" s="140"/>
      <c r="F38" s="146"/>
      <c r="G38" s="147"/>
      <c r="H38" s="78">
        <f t="shared" si="1"/>
        <v>1</v>
      </c>
      <c r="I38" s="150"/>
      <c r="J38" s="150"/>
      <c r="K38" s="34">
        <f t="shared" si="2"/>
        <v>0</v>
      </c>
      <c r="L38" t="str">
        <f>IF(B38="","",IF(ISNUMBER(MATCH(Contractor!B38,'Summary Tables'!$A$9:$A$35,0)),"","UPDATE NAME"))</f>
        <v/>
      </c>
    </row>
    <row r="39" spans="1:12" x14ac:dyDescent="0.35">
      <c r="A39" s="127"/>
      <c r="B39" s="128"/>
      <c r="C39" s="140"/>
      <c r="D39" s="140"/>
      <c r="E39" s="140"/>
      <c r="F39" s="146"/>
      <c r="G39" s="147"/>
      <c r="H39" s="78">
        <f t="shared" si="1"/>
        <v>1</v>
      </c>
      <c r="I39" s="150"/>
      <c r="J39" s="150"/>
      <c r="K39" s="34">
        <f t="shared" si="2"/>
        <v>0</v>
      </c>
      <c r="L39" t="str">
        <f>IF(B39="","",IF(ISNUMBER(MATCH(Contractor!B39,'Summary Tables'!$A$9:$A$35,0)),"","UPDATE NAME"))</f>
        <v/>
      </c>
    </row>
    <row r="40" spans="1:12" x14ac:dyDescent="0.35">
      <c r="A40" s="127"/>
      <c r="B40" s="128"/>
      <c r="C40" s="140"/>
      <c r="D40" s="140"/>
      <c r="E40" s="140"/>
      <c r="F40" s="146"/>
      <c r="G40" s="147"/>
      <c r="H40" s="78">
        <f t="shared" si="1"/>
        <v>1</v>
      </c>
      <c r="I40" s="150"/>
      <c r="J40" s="150"/>
      <c r="K40" s="34">
        <f t="shared" si="2"/>
        <v>0</v>
      </c>
      <c r="L40" t="str">
        <f>IF(B40="","",IF(ISNUMBER(MATCH(Contractor!B40,'Summary Tables'!$A$9:$A$35,0)),"","UPDATE NAME"))</f>
        <v/>
      </c>
    </row>
    <row r="41" spans="1:12" x14ac:dyDescent="0.35">
      <c r="A41" s="127"/>
      <c r="B41" s="128"/>
      <c r="C41" s="140"/>
      <c r="D41" s="140"/>
      <c r="E41" s="140"/>
      <c r="F41" s="142"/>
      <c r="G41" s="142"/>
      <c r="H41" s="78">
        <f t="shared" si="1"/>
        <v>1</v>
      </c>
      <c r="I41" s="150"/>
      <c r="J41" s="150"/>
      <c r="K41" s="34">
        <f t="shared" si="2"/>
        <v>0</v>
      </c>
      <c r="L41" t="str">
        <f>IF(B41="","",IF(ISNUMBER(MATCH(Contractor!B41,'Summary Tables'!$A$9:$A$35,0)),"","UPDATE NAME"))</f>
        <v/>
      </c>
    </row>
    <row r="42" spans="1:12" x14ac:dyDescent="0.35">
      <c r="A42" s="127"/>
      <c r="B42" s="128"/>
      <c r="C42" s="140"/>
      <c r="D42" s="140"/>
      <c r="E42" s="140"/>
      <c r="F42" s="146"/>
      <c r="G42" s="147"/>
      <c r="H42" s="78">
        <f t="shared" si="1"/>
        <v>1</v>
      </c>
      <c r="I42" s="150"/>
      <c r="J42" s="150"/>
      <c r="K42" s="34">
        <f t="shared" si="2"/>
        <v>0</v>
      </c>
      <c r="L42" t="str">
        <f>IF(B42="","",IF(ISNUMBER(MATCH(Contractor!B42,'Summary Tables'!$A$9:$A$35,0)),"","UPDATE NAME"))</f>
        <v/>
      </c>
    </row>
    <row r="43" spans="1:12" x14ac:dyDescent="0.35">
      <c r="A43" s="127"/>
      <c r="B43" s="128"/>
      <c r="C43" s="140"/>
      <c r="D43" s="140"/>
      <c r="E43" s="140"/>
      <c r="F43" s="146"/>
      <c r="G43" s="147"/>
      <c r="H43" s="78">
        <f t="shared" si="1"/>
        <v>1</v>
      </c>
      <c r="I43" s="150"/>
      <c r="J43" s="150"/>
      <c r="K43" s="34">
        <f t="shared" si="2"/>
        <v>0</v>
      </c>
      <c r="L43" t="str">
        <f>IF(B43="","",IF(ISNUMBER(MATCH(Contractor!B43,'Summary Tables'!$A$9:$A$35,0)),"","UPDATE NAME"))</f>
        <v/>
      </c>
    </row>
    <row r="44" spans="1:12" x14ac:dyDescent="0.35">
      <c r="A44" s="127"/>
      <c r="B44" s="128"/>
      <c r="C44" s="140"/>
      <c r="D44" s="140"/>
      <c r="E44" s="140"/>
      <c r="F44" s="146"/>
      <c r="G44" s="147"/>
      <c r="H44" s="78">
        <f t="shared" si="1"/>
        <v>1</v>
      </c>
      <c r="I44" s="150"/>
      <c r="J44" s="150"/>
      <c r="K44" s="34">
        <f t="shared" si="2"/>
        <v>0</v>
      </c>
      <c r="L44" t="str">
        <f>IF(B44="","",IF(ISNUMBER(MATCH(Contractor!B44,'Summary Tables'!$A$9:$A$35,0)),"","UPDATE NAME"))</f>
        <v/>
      </c>
    </row>
    <row r="45" spans="1:12" x14ac:dyDescent="0.35">
      <c r="A45" s="127"/>
      <c r="B45" s="128"/>
      <c r="C45" s="140"/>
      <c r="D45" s="140"/>
      <c r="E45" s="140"/>
      <c r="F45" s="146"/>
      <c r="G45" s="147"/>
      <c r="H45" s="78">
        <f t="shared" si="1"/>
        <v>1</v>
      </c>
      <c r="I45" s="150"/>
      <c r="J45" s="150"/>
      <c r="K45" s="34">
        <f t="shared" si="2"/>
        <v>0</v>
      </c>
      <c r="L45" t="str">
        <f>IF(B45="","",IF(ISNUMBER(MATCH(Contractor!B45,'Summary Tables'!$A$9:$A$35,0)),"","UPDATE NAME"))</f>
        <v/>
      </c>
    </row>
    <row r="46" spans="1:12" x14ac:dyDescent="0.35">
      <c r="A46" s="127"/>
      <c r="B46" s="128"/>
      <c r="C46" s="140"/>
      <c r="D46" s="140"/>
      <c r="E46" s="140"/>
      <c r="F46" s="146"/>
      <c r="G46" s="147"/>
      <c r="H46" s="78">
        <f t="shared" si="1"/>
        <v>1</v>
      </c>
      <c r="I46" s="150"/>
      <c r="J46" s="150"/>
      <c r="K46" s="34">
        <f t="shared" si="2"/>
        <v>0</v>
      </c>
      <c r="L46" t="str">
        <f>IF(B46="","",IF(ISNUMBER(MATCH(Contractor!B46,'Summary Tables'!$A$9:$A$35,0)),"","UPDATE NAME"))</f>
        <v/>
      </c>
    </row>
    <row r="47" spans="1:12" x14ac:dyDescent="0.35">
      <c r="A47" s="127"/>
      <c r="B47" s="128"/>
      <c r="C47" s="140"/>
      <c r="D47" s="140"/>
      <c r="E47" s="140"/>
      <c r="F47" s="146"/>
      <c r="G47" s="147"/>
      <c r="H47" s="78">
        <f t="shared" si="1"/>
        <v>1</v>
      </c>
      <c r="I47" s="150"/>
      <c r="J47" s="150"/>
      <c r="K47" s="34">
        <f t="shared" si="2"/>
        <v>0</v>
      </c>
      <c r="L47" t="str">
        <f>IF(B47="","",IF(ISNUMBER(MATCH(Contractor!B47,'Summary Tables'!$A$9:$A$35,0)),"","UPDATE NAME"))</f>
        <v/>
      </c>
    </row>
    <row r="48" spans="1:12" s="9" customFormat="1" x14ac:dyDescent="0.35">
      <c r="A48" s="127"/>
      <c r="B48" s="128"/>
      <c r="C48" s="140"/>
      <c r="D48" s="140"/>
      <c r="E48" s="140"/>
      <c r="F48" s="142"/>
      <c r="G48" s="142"/>
      <c r="H48" s="78">
        <f t="shared" si="1"/>
        <v>1</v>
      </c>
      <c r="I48" s="150"/>
      <c r="J48" s="150"/>
      <c r="K48" s="34">
        <f t="shared" si="2"/>
        <v>0</v>
      </c>
      <c r="L48" t="str">
        <f>IF(B48="","",IF(ISNUMBER(MATCH(Contractor!B48,'Summary Tables'!$A$9:$A$35,0)),"","UPDATE NAME"))</f>
        <v/>
      </c>
    </row>
    <row r="49" spans="1:12" s="9" customFormat="1" x14ac:dyDescent="0.35">
      <c r="A49" s="127"/>
      <c r="B49" s="128"/>
      <c r="C49" s="140"/>
      <c r="D49" s="140"/>
      <c r="E49" s="140"/>
      <c r="F49" s="142"/>
      <c r="G49" s="142"/>
      <c r="H49" s="78">
        <f t="shared" si="1"/>
        <v>1</v>
      </c>
      <c r="I49" s="151"/>
      <c r="J49" s="150"/>
      <c r="K49" s="34">
        <f t="shared" si="2"/>
        <v>0</v>
      </c>
      <c r="L49" t="str">
        <f>IF(B49="","",IF(ISNUMBER(MATCH(Contractor!B49,'Summary Tables'!$A$9:$A$35,0)),"","UPDATE NAME"))</f>
        <v/>
      </c>
    </row>
    <row r="50" spans="1:12" s="9" customFormat="1" x14ac:dyDescent="0.35">
      <c r="A50" s="127"/>
      <c r="B50" s="128"/>
      <c r="C50" s="140"/>
      <c r="D50" s="140"/>
      <c r="E50" s="140"/>
      <c r="F50" s="142"/>
      <c r="G50" s="142"/>
      <c r="H50" s="78">
        <f t="shared" si="1"/>
        <v>1</v>
      </c>
      <c r="I50" s="150"/>
      <c r="J50" s="150"/>
      <c r="K50" s="34">
        <f t="shared" si="2"/>
        <v>0</v>
      </c>
      <c r="L50" t="str">
        <f>IF(B50="","",IF(ISNUMBER(MATCH(Contractor!B50,'Summary Tables'!$A$9:$A$35,0)),"","UPDATE NAME"))</f>
        <v/>
      </c>
    </row>
    <row r="51" spans="1:12" x14ac:dyDescent="0.35">
      <c r="A51" s="127"/>
      <c r="B51" s="128"/>
      <c r="C51" s="140"/>
      <c r="D51" s="140"/>
      <c r="E51" s="140"/>
      <c r="F51" s="142"/>
      <c r="G51" s="142"/>
      <c r="H51" s="78">
        <f t="shared" si="1"/>
        <v>1</v>
      </c>
      <c r="I51" s="150"/>
      <c r="J51" s="150"/>
      <c r="K51" s="34">
        <f t="shared" si="2"/>
        <v>0</v>
      </c>
      <c r="L51" t="str">
        <f>IF(B51="","",IF(ISNUMBER(MATCH(Contractor!B51,'Summary Tables'!$A$9:$A$35,0)),"","UPDATE NAME"))</f>
        <v/>
      </c>
    </row>
    <row r="52" spans="1:12" x14ac:dyDescent="0.35">
      <c r="A52" s="148"/>
      <c r="B52" s="128"/>
      <c r="C52" s="140"/>
      <c r="D52" s="140"/>
      <c r="E52" s="140"/>
      <c r="F52" s="142"/>
      <c r="G52" s="142"/>
      <c r="H52" s="78">
        <f t="shared" si="1"/>
        <v>1</v>
      </c>
      <c r="I52" s="150"/>
      <c r="J52" s="150"/>
      <c r="K52" s="34">
        <f t="shared" si="2"/>
        <v>0</v>
      </c>
      <c r="L52" t="str">
        <f>IF(B52="","",IF(ISNUMBER(MATCH(Contractor!B52,'Summary Tables'!$A$9:$A$35,0)),"","UPDATE NAME"))</f>
        <v/>
      </c>
    </row>
    <row r="53" spans="1:12" s="9" customFormat="1" x14ac:dyDescent="0.35">
      <c r="A53" s="127"/>
      <c r="B53" s="128"/>
      <c r="C53" s="140"/>
      <c r="D53" s="140"/>
      <c r="E53" s="140"/>
      <c r="F53" s="142"/>
      <c r="G53" s="142"/>
      <c r="H53" s="78">
        <f t="shared" si="1"/>
        <v>1</v>
      </c>
      <c r="I53" s="150"/>
      <c r="J53" s="150"/>
      <c r="K53" s="34">
        <f t="shared" si="2"/>
        <v>0</v>
      </c>
      <c r="L53" t="str">
        <f>IF(B53="","",IF(ISNUMBER(MATCH(Contractor!B53,'Summary Tables'!$A$9:$A$35,0)),"","UPDATE NAME"))</f>
        <v/>
      </c>
    </row>
    <row r="54" spans="1:12" x14ac:dyDescent="0.35">
      <c r="C54" s="117" t="s">
        <v>112</v>
      </c>
      <c r="D54" s="46" t="s">
        <v>169</v>
      </c>
      <c r="I54" s="35">
        <f>SUM(I14:I53)</f>
        <v>0</v>
      </c>
      <c r="J54" s="35">
        <f>SUM(J14:J53)</f>
        <v>0</v>
      </c>
      <c r="K54" s="35">
        <f>SUM(K14:K53)</f>
        <v>0</v>
      </c>
    </row>
    <row r="55" spans="1:12" x14ac:dyDescent="0.35">
      <c r="C55" s="117" t="s">
        <v>115</v>
      </c>
      <c r="D55" s="46" t="s">
        <v>167</v>
      </c>
    </row>
    <row r="56" spans="1:12" ht="18.5" x14ac:dyDescent="0.45">
      <c r="A56" s="15" t="s">
        <v>196</v>
      </c>
      <c r="C56" s="9"/>
    </row>
    <row r="57" spans="1:12" x14ac:dyDescent="0.35">
      <c r="A57" s="92" t="s">
        <v>39</v>
      </c>
      <c r="B57" s="189" t="s">
        <v>181</v>
      </c>
      <c r="C57" s="189"/>
      <c r="D57" s="189"/>
      <c r="E57" s="189"/>
      <c r="F57" s="189"/>
      <c r="G57" s="189"/>
      <c r="H57" s="189"/>
      <c r="I57" s="189"/>
      <c r="J57" s="189"/>
      <c r="K57" s="189"/>
    </row>
    <row r="58" spans="1:12" ht="61" customHeight="1" x14ac:dyDescent="0.35">
      <c r="A58" s="75" t="str">
        <f>A11</f>
        <v>IT System Vendor (TBD)</v>
      </c>
      <c r="B58" s="191" t="s">
        <v>197</v>
      </c>
      <c r="C58" s="191"/>
      <c r="D58" s="191"/>
      <c r="E58" s="191"/>
      <c r="F58" s="191"/>
      <c r="G58" s="191"/>
      <c r="H58" s="191"/>
      <c r="I58" s="191"/>
      <c r="J58" s="191"/>
      <c r="K58" s="191"/>
    </row>
    <row r="59" spans="1:12" x14ac:dyDescent="0.35">
      <c r="A59" s="93">
        <f>A14</f>
        <v>0</v>
      </c>
      <c r="B59" s="190"/>
      <c r="C59" s="190"/>
      <c r="D59" s="190"/>
      <c r="E59" s="190"/>
      <c r="F59" s="190"/>
      <c r="G59" s="190"/>
      <c r="H59" s="190"/>
      <c r="I59" s="190"/>
      <c r="J59" s="190"/>
      <c r="K59" s="190"/>
    </row>
    <row r="60" spans="1:12" x14ac:dyDescent="0.35">
      <c r="A60" s="93">
        <f t="shared" ref="A60:A98" si="3">A15</f>
        <v>0</v>
      </c>
      <c r="B60" s="190"/>
      <c r="C60" s="190"/>
      <c r="D60" s="190"/>
      <c r="E60" s="190"/>
      <c r="F60" s="190"/>
      <c r="G60" s="190"/>
      <c r="H60" s="190"/>
      <c r="I60" s="190"/>
      <c r="J60" s="190"/>
      <c r="K60" s="190"/>
    </row>
    <row r="61" spans="1:12" x14ac:dyDescent="0.35">
      <c r="A61" s="93">
        <f t="shared" si="3"/>
        <v>0</v>
      </c>
      <c r="B61" s="190"/>
      <c r="C61" s="190"/>
      <c r="D61" s="190"/>
      <c r="E61" s="190"/>
      <c r="F61" s="190"/>
      <c r="G61" s="190"/>
      <c r="H61" s="190"/>
      <c r="I61" s="190"/>
      <c r="J61" s="190"/>
      <c r="K61" s="190"/>
    </row>
    <row r="62" spans="1:12" x14ac:dyDescent="0.35">
      <c r="A62" s="93">
        <f t="shared" si="3"/>
        <v>0</v>
      </c>
      <c r="B62" s="190"/>
      <c r="C62" s="190"/>
      <c r="D62" s="190"/>
      <c r="E62" s="190"/>
      <c r="F62" s="190"/>
      <c r="G62" s="190"/>
      <c r="H62" s="190"/>
      <c r="I62" s="190"/>
      <c r="J62" s="190"/>
      <c r="K62" s="190"/>
    </row>
    <row r="63" spans="1:12" x14ac:dyDescent="0.35">
      <c r="A63" s="93">
        <f t="shared" si="3"/>
        <v>0</v>
      </c>
      <c r="B63" s="190"/>
      <c r="C63" s="190"/>
      <c r="D63" s="190"/>
      <c r="E63" s="190"/>
      <c r="F63" s="190"/>
      <c r="G63" s="190"/>
      <c r="H63" s="190"/>
      <c r="I63" s="190"/>
      <c r="J63" s="190"/>
      <c r="K63" s="190"/>
    </row>
    <row r="64" spans="1:12" x14ac:dyDescent="0.35">
      <c r="A64" s="93">
        <f t="shared" si="3"/>
        <v>0</v>
      </c>
      <c r="B64" s="190"/>
      <c r="C64" s="190"/>
      <c r="D64" s="190"/>
      <c r="E64" s="190"/>
      <c r="F64" s="190"/>
      <c r="G64" s="190"/>
      <c r="H64" s="190"/>
      <c r="I64" s="190"/>
      <c r="J64" s="190"/>
      <c r="K64" s="190"/>
    </row>
    <row r="65" spans="1:11" x14ac:dyDescent="0.35">
      <c r="A65" s="93">
        <f t="shared" si="3"/>
        <v>0</v>
      </c>
      <c r="B65" s="190"/>
      <c r="C65" s="190"/>
      <c r="D65" s="190"/>
      <c r="E65" s="190"/>
      <c r="F65" s="190"/>
      <c r="G65" s="190"/>
      <c r="H65" s="190"/>
      <c r="I65" s="190"/>
      <c r="J65" s="190"/>
      <c r="K65" s="190"/>
    </row>
    <row r="66" spans="1:11" x14ac:dyDescent="0.35">
      <c r="A66" s="93">
        <f t="shared" si="3"/>
        <v>0</v>
      </c>
      <c r="B66" s="190"/>
      <c r="C66" s="190"/>
      <c r="D66" s="190"/>
      <c r="E66" s="190"/>
      <c r="F66" s="190"/>
      <c r="G66" s="190"/>
      <c r="H66" s="190"/>
      <c r="I66" s="190"/>
      <c r="J66" s="190"/>
      <c r="K66" s="190"/>
    </row>
    <row r="67" spans="1:11" x14ac:dyDescent="0.35">
      <c r="A67" s="93">
        <f t="shared" si="3"/>
        <v>0</v>
      </c>
      <c r="B67" s="190"/>
      <c r="C67" s="190"/>
      <c r="D67" s="190"/>
      <c r="E67" s="190"/>
      <c r="F67" s="190"/>
      <c r="G67" s="190"/>
      <c r="H67" s="190"/>
      <c r="I67" s="190"/>
      <c r="J67" s="190"/>
      <c r="K67" s="190"/>
    </row>
    <row r="68" spans="1:11" x14ac:dyDescent="0.35">
      <c r="A68" s="93">
        <f t="shared" si="3"/>
        <v>0</v>
      </c>
      <c r="B68" s="190"/>
      <c r="C68" s="190"/>
      <c r="D68" s="190"/>
      <c r="E68" s="190"/>
      <c r="F68" s="190"/>
      <c r="G68" s="190"/>
      <c r="H68" s="190"/>
      <c r="I68" s="190"/>
      <c r="J68" s="190"/>
      <c r="K68" s="190"/>
    </row>
    <row r="69" spans="1:11" x14ac:dyDescent="0.35">
      <c r="A69" s="93">
        <f t="shared" si="3"/>
        <v>0</v>
      </c>
      <c r="B69" s="190"/>
      <c r="C69" s="190"/>
      <c r="D69" s="190"/>
      <c r="E69" s="190"/>
      <c r="F69" s="190"/>
      <c r="G69" s="190"/>
      <c r="H69" s="190"/>
      <c r="I69" s="190"/>
      <c r="J69" s="190"/>
      <c r="K69" s="190"/>
    </row>
    <row r="70" spans="1:11" x14ac:dyDescent="0.35">
      <c r="A70" s="93">
        <f t="shared" si="3"/>
        <v>0</v>
      </c>
      <c r="B70" s="190"/>
      <c r="C70" s="190"/>
      <c r="D70" s="190"/>
      <c r="E70" s="190"/>
      <c r="F70" s="190"/>
      <c r="G70" s="190"/>
      <c r="H70" s="190"/>
      <c r="I70" s="190"/>
      <c r="J70" s="190"/>
      <c r="K70" s="190"/>
    </row>
    <row r="71" spans="1:11" x14ac:dyDescent="0.35">
      <c r="A71" s="93">
        <f t="shared" si="3"/>
        <v>0</v>
      </c>
      <c r="B71" s="190"/>
      <c r="C71" s="190"/>
      <c r="D71" s="190"/>
      <c r="E71" s="190"/>
      <c r="F71" s="190"/>
      <c r="G71" s="190"/>
      <c r="H71" s="190"/>
      <c r="I71" s="190"/>
      <c r="J71" s="190"/>
      <c r="K71" s="190"/>
    </row>
    <row r="72" spans="1:11" x14ac:dyDescent="0.35">
      <c r="A72" s="93">
        <f t="shared" si="3"/>
        <v>0</v>
      </c>
      <c r="B72" s="190"/>
      <c r="C72" s="190"/>
      <c r="D72" s="190"/>
      <c r="E72" s="190"/>
      <c r="F72" s="190"/>
      <c r="G72" s="190"/>
      <c r="H72" s="190"/>
      <c r="I72" s="190"/>
      <c r="J72" s="190"/>
      <c r="K72" s="190"/>
    </row>
    <row r="73" spans="1:11" x14ac:dyDescent="0.35">
      <c r="A73" s="93">
        <f t="shared" si="3"/>
        <v>0</v>
      </c>
      <c r="B73" s="190"/>
      <c r="C73" s="190"/>
      <c r="D73" s="190"/>
      <c r="E73" s="190"/>
      <c r="F73" s="190"/>
      <c r="G73" s="190"/>
      <c r="H73" s="190"/>
      <c r="I73" s="190"/>
      <c r="J73" s="190"/>
      <c r="K73" s="190"/>
    </row>
    <row r="74" spans="1:11" x14ac:dyDescent="0.35">
      <c r="A74" s="93">
        <f t="shared" si="3"/>
        <v>0</v>
      </c>
      <c r="B74" s="190"/>
      <c r="C74" s="190"/>
      <c r="D74" s="190"/>
      <c r="E74" s="190"/>
      <c r="F74" s="190"/>
      <c r="G74" s="190"/>
      <c r="H74" s="190"/>
      <c r="I74" s="190"/>
      <c r="J74" s="190"/>
      <c r="K74" s="190"/>
    </row>
    <row r="75" spans="1:11" x14ac:dyDescent="0.35">
      <c r="A75" s="93">
        <f t="shared" si="3"/>
        <v>0</v>
      </c>
      <c r="B75" s="190"/>
      <c r="C75" s="190"/>
      <c r="D75" s="190"/>
      <c r="E75" s="190"/>
      <c r="F75" s="190"/>
      <c r="G75" s="190"/>
      <c r="H75" s="190"/>
      <c r="I75" s="190"/>
      <c r="J75" s="190"/>
      <c r="K75" s="190"/>
    </row>
    <row r="76" spans="1:11" x14ac:dyDescent="0.35">
      <c r="A76" s="93">
        <f t="shared" si="3"/>
        <v>0</v>
      </c>
      <c r="B76" s="190"/>
      <c r="C76" s="190"/>
      <c r="D76" s="190"/>
      <c r="E76" s="190"/>
      <c r="F76" s="190"/>
      <c r="G76" s="190"/>
      <c r="H76" s="190"/>
      <c r="I76" s="190"/>
      <c r="J76" s="190"/>
      <c r="K76" s="190"/>
    </row>
    <row r="77" spans="1:11" x14ac:dyDescent="0.35">
      <c r="A77" s="93">
        <f t="shared" si="3"/>
        <v>0</v>
      </c>
      <c r="B77" s="190"/>
      <c r="C77" s="190"/>
      <c r="D77" s="190"/>
      <c r="E77" s="190"/>
      <c r="F77" s="190"/>
      <c r="G77" s="190"/>
      <c r="H77" s="190"/>
      <c r="I77" s="190"/>
      <c r="J77" s="190"/>
      <c r="K77" s="190"/>
    </row>
    <row r="78" spans="1:11" x14ac:dyDescent="0.35">
      <c r="A78" s="93">
        <f t="shared" si="3"/>
        <v>0</v>
      </c>
      <c r="B78" s="190"/>
      <c r="C78" s="190"/>
      <c r="D78" s="190"/>
      <c r="E78" s="190"/>
      <c r="F78" s="190"/>
      <c r="G78" s="190"/>
      <c r="H78" s="190"/>
      <c r="I78" s="190"/>
      <c r="J78" s="190"/>
      <c r="K78" s="190"/>
    </row>
    <row r="79" spans="1:11" x14ac:dyDescent="0.35">
      <c r="A79" s="93">
        <f t="shared" si="3"/>
        <v>0</v>
      </c>
      <c r="B79" s="190"/>
      <c r="C79" s="190"/>
      <c r="D79" s="190"/>
      <c r="E79" s="190"/>
      <c r="F79" s="190"/>
      <c r="G79" s="190"/>
      <c r="H79" s="190"/>
      <c r="I79" s="190"/>
      <c r="J79" s="190"/>
      <c r="K79" s="190"/>
    </row>
    <row r="80" spans="1:11" x14ac:dyDescent="0.35">
      <c r="A80" s="93">
        <f t="shared" si="3"/>
        <v>0</v>
      </c>
      <c r="B80" s="190"/>
      <c r="C80" s="190"/>
      <c r="D80" s="190"/>
      <c r="E80" s="190"/>
      <c r="F80" s="190"/>
      <c r="G80" s="190"/>
      <c r="H80" s="190"/>
      <c r="I80" s="190"/>
      <c r="J80" s="190"/>
      <c r="K80" s="190"/>
    </row>
    <row r="81" spans="1:11" x14ac:dyDescent="0.35">
      <c r="A81" s="93">
        <f t="shared" si="3"/>
        <v>0</v>
      </c>
      <c r="B81" s="190"/>
      <c r="C81" s="190"/>
      <c r="D81" s="190"/>
      <c r="E81" s="190"/>
      <c r="F81" s="190"/>
      <c r="G81" s="190"/>
      <c r="H81" s="190"/>
      <c r="I81" s="190"/>
      <c r="J81" s="190"/>
      <c r="K81" s="190"/>
    </row>
    <row r="82" spans="1:11" x14ac:dyDescent="0.35">
      <c r="A82" s="93">
        <f t="shared" si="3"/>
        <v>0</v>
      </c>
      <c r="B82" s="190"/>
      <c r="C82" s="190"/>
      <c r="D82" s="190"/>
      <c r="E82" s="190"/>
      <c r="F82" s="190"/>
      <c r="G82" s="190"/>
      <c r="H82" s="190"/>
      <c r="I82" s="190"/>
      <c r="J82" s="190"/>
      <c r="K82" s="190"/>
    </row>
    <row r="83" spans="1:11" x14ac:dyDescent="0.35">
      <c r="A83" s="93">
        <f t="shared" si="3"/>
        <v>0</v>
      </c>
      <c r="B83" s="190"/>
      <c r="C83" s="190"/>
      <c r="D83" s="190"/>
      <c r="E83" s="190"/>
      <c r="F83" s="190"/>
      <c r="G83" s="190"/>
      <c r="H83" s="190"/>
      <c r="I83" s="190"/>
      <c r="J83" s="190"/>
      <c r="K83" s="190"/>
    </row>
    <row r="84" spans="1:11" x14ac:dyDescent="0.35">
      <c r="A84" s="93">
        <f t="shared" si="3"/>
        <v>0</v>
      </c>
      <c r="B84" s="190"/>
      <c r="C84" s="190"/>
      <c r="D84" s="190"/>
      <c r="E84" s="190"/>
      <c r="F84" s="190"/>
      <c r="G84" s="190"/>
      <c r="H84" s="190"/>
      <c r="I84" s="190"/>
      <c r="J84" s="190"/>
      <c r="K84" s="190"/>
    </row>
    <row r="85" spans="1:11" x14ac:dyDescent="0.35">
      <c r="A85" s="93">
        <f t="shared" si="3"/>
        <v>0</v>
      </c>
      <c r="B85" s="190"/>
      <c r="C85" s="190"/>
      <c r="D85" s="190"/>
      <c r="E85" s="190"/>
      <c r="F85" s="190"/>
      <c r="G85" s="190"/>
      <c r="H85" s="190"/>
      <c r="I85" s="190"/>
      <c r="J85" s="190"/>
      <c r="K85" s="190"/>
    </row>
    <row r="86" spans="1:11" x14ac:dyDescent="0.35">
      <c r="A86" s="93">
        <f t="shared" si="3"/>
        <v>0</v>
      </c>
      <c r="B86" s="190"/>
      <c r="C86" s="190"/>
      <c r="D86" s="190"/>
      <c r="E86" s="190"/>
      <c r="F86" s="190"/>
      <c r="G86" s="190"/>
      <c r="H86" s="190"/>
      <c r="I86" s="190"/>
      <c r="J86" s="190"/>
      <c r="K86" s="190"/>
    </row>
    <row r="87" spans="1:11" x14ac:dyDescent="0.35">
      <c r="A87" s="93">
        <f t="shared" si="3"/>
        <v>0</v>
      </c>
      <c r="B87" s="190"/>
      <c r="C87" s="190"/>
      <c r="D87" s="190"/>
      <c r="E87" s="190"/>
      <c r="F87" s="190"/>
      <c r="G87" s="190"/>
      <c r="H87" s="190"/>
      <c r="I87" s="190"/>
      <c r="J87" s="190"/>
      <c r="K87" s="190"/>
    </row>
    <row r="88" spans="1:11" x14ac:dyDescent="0.35">
      <c r="A88" s="93">
        <f t="shared" si="3"/>
        <v>0</v>
      </c>
      <c r="B88" s="190"/>
      <c r="C88" s="190"/>
      <c r="D88" s="190"/>
      <c r="E88" s="190"/>
      <c r="F88" s="190"/>
      <c r="G88" s="190"/>
      <c r="H88" s="190"/>
      <c r="I88" s="190"/>
      <c r="J88" s="190"/>
      <c r="K88" s="190"/>
    </row>
    <row r="89" spans="1:11" x14ac:dyDescent="0.35">
      <c r="A89" s="93">
        <f t="shared" si="3"/>
        <v>0</v>
      </c>
      <c r="B89" s="190"/>
      <c r="C89" s="190"/>
      <c r="D89" s="190"/>
      <c r="E89" s="190"/>
      <c r="F89" s="190"/>
      <c r="G89" s="190"/>
      <c r="H89" s="190"/>
      <c r="I89" s="190"/>
      <c r="J89" s="190"/>
      <c r="K89" s="190"/>
    </row>
    <row r="90" spans="1:11" x14ac:dyDescent="0.35">
      <c r="A90" s="93">
        <f t="shared" si="3"/>
        <v>0</v>
      </c>
      <c r="B90" s="190"/>
      <c r="C90" s="190"/>
      <c r="D90" s="190"/>
      <c r="E90" s="190"/>
      <c r="F90" s="190"/>
      <c r="G90" s="190"/>
      <c r="H90" s="190"/>
      <c r="I90" s="190"/>
      <c r="J90" s="190"/>
      <c r="K90" s="190"/>
    </row>
    <row r="91" spans="1:11" x14ac:dyDescent="0.35">
      <c r="A91" s="93">
        <f t="shared" si="3"/>
        <v>0</v>
      </c>
      <c r="B91" s="190"/>
      <c r="C91" s="190"/>
      <c r="D91" s="190"/>
      <c r="E91" s="190"/>
      <c r="F91" s="190"/>
      <c r="G91" s="190"/>
      <c r="H91" s="190"/>
      <c r="I91" s="190"/>
      <c r="J91" s="190"/>
      <c r="K91" s="190"/>
    </row>
    <row r="92" spans="1:11" x14ac:dyDescent="0.35">
      <c r="A92" s="93">
        <f t="shared" si="3"/>
        <v>0</v>
      </c>
      <c r="B92" s="190"/>
      <c r="C92" s="190"/>
      <c r="D92" s="190"/>
      <c r="E92" s="190"/>
      <c r="F92" s="190"/>
      <c r="G92" s="190"/>
      <c r="H92" s="190"/>
      <c r="I92" s="190"/>
      <c r="J92" s="190"/>
      <c r="K92" s="190"/>
    </row>
    <row r="93" spans="1:11" x14ac:dyDescent="0.35">
      <c r="A93" s="93">
        <f t="shared" si="3"/>
        <v>0</v>
      </c>
      <c r="B93" s="190"/>
      <c r="C93" s="190"/>
      <c r="D93" s="190"/>
      <c r="E93" s="190"/>
      <c r="F93" s="190"/>
      <c r="G93" s="190"/>
      <c r="H93" s="190"/>
      <c r="I93" s="190"/>
      <c r="J93" s="190"/>
      <c r="K93" s="190"/>
    </row>
    <row r="94" spans="1:11" x14ac:dyDescent="0.35">
      <c r="A94" s="93">
        <f t="shared" si="3"/>
        <v>0</v>
      </c>
      <c r="B94" s="190"/>
      <c r="C94" s="190"/>
      <c r="D94" s="190"/>
      <c r="E94" s="190"/>
      <c r="F94" s="190"/>
      <c r="G94" s="190"/>
      <c r="H94" s="190"/>
      <c r="I94" s="190"/>
      <c r="J94" s="190"/>
      <c r="K94" s="190"/>
    </row>
    <row r="95" spans="1:11" x14ac:dyDescent="0.35">
      <c r="A95" s="93">
        <f t="shared" si="3"/>
        <v>0</v>
      </c>
      <c r="B95" s="190"/>
      <c r="C95" s="190"/>
      <c r="D95" s="190"/>
      <c r="E95" s="190"/>
      <c r="F95" s="190"/>
      <c r="G95" s="190"/>
      <c r="H95" s="190"/>
      <c r="I95" s="190"/>
      <c r="J95" s="190"/>
      <c r="K95" s="190"/>
    </row>
    <row r="96" spans="1:11" x14ac:dyDescent="0.35">
      <c r="A96" s="93">
        <f t="shared" si="3"/>
        <v>0</v>
      </c>
      <c r="B96" s="190"/>
      <c r="C96" s="190"/>
      <c r="D96" s="190"/>
      <c r="E96" s="190"/>
      <c r="F96" s="190"/>
      <c r="G96" s="190"/>
      <c r="H96" s="190"/>
      <c r="I96" s="190"/>
      <c r="J96" s="190"/>
      <c r="K96" s="190"/>
    </row>
    <row r="97" spans="1:11" x14ac:dyDescent="0.35">
      <c r="A97" s="93">
        <f t="shared" si="3"/>
        <v>0</v>
      </c>
      <c r="B97" s="190"/>
      <c r="C97" s="190"/>
      <c r="D97" s="190"/>
      <c r="E97" s="190"/>
      <c r="F97" s="190"/>
      <c r="G97" s="190"/>
      <c r="H97" s="190"/>
      <c r="I97" s="190"/>
      <c r="J97" s="190"/>
      <c r="K97" s="190"/>
    </row>
    <row r="98" spans="1:11" x14ac:dyDescent="0.35">
      <c r="A98" s="93">
        <f t="shared" si="3"/>
        <v>0</v>
      </c>
      <c r="B98" s="190"/>
      <c r="C98" s="190"/>
      <c r="D98" s="190"/>
      <c r="E98" s="190"/>
      <c r="F98" s="190"/>
      <c r="G98" s="190"/>
      <c r="H98" s="190"/>
      <c r="I98" s="190"/>
      <c r="J98" s="190"/>
      <c r="K98" s="190"/>
    </row>
    <row r="101" spans="1:11" ht="18.5" x14ac:dyDescent="0.45">
      <c r="A101" s="15" t="s">
        <v>198</v>
      </c>
      <c r="K101"/>
    </row>
    <row r="102" spans="1:11" ht="18.5" hidden="1" x14ac:dyDescent="0.45">
      <c r="A102" s="15"/>
      <c r="K102"/>
    </row>
    <row r="103" spans="1:11" ht="18.5" hidden="1" x14ac:dyDescent="0.45">
      <c r="A103" s="15"/>
      <c r="K103"/>
    </row>
    <row r="104" spans="1:11" hidden="1" x14ac:dyDescent="0.35">
      <c r="A104" s="14" t="s">
        <v>199</v>
      </c>
    </row>
    <row r="105" spans="1:11" hidden="1" x14ac:dyDescent="0.35">
      <c r="B105" s="166" t="s">
        <v>135</v>
      </c>
      <c r="C105" s="167"/>
      <c r="D105" s="167"/>
      <c r="E105" s="167"/>
      <c r="F105" s="167"/>
      <c r="G105" s="168"/>
    </row>
    <row r="106" spans="1:11" hidden="1" x14ac:dyDescent="0.35">
      <c r="A106" s="20"/>
      <c r="B106" s="36" t="s">
        <v>63</v>
      </c>
      <c r="C106" s="40" t="s">
        <v>108</v>
      </c>
      <c r="D106" s="40" t="s">
        <v>109</v>
      </c>
      <c r="E106" s="40" t="s">
        <v>122</v>
      </c>
      <c r="F106" s="40" t="s">
        <v>123</v>
      </c>
      <c r="G106" s="40" t="s">
        <v>124</v>
      </c>
    </row>
    <row r="107" spans="1:11" hidden="1" x14ac:dyDescent="0.35">
      <c r="A107" s="19" t="str">
        <f>'Summary Tables'!A10</f>
        <v>Admin</v>
      </c>
      <c r="B107" s="22">
        <f>SUM(C107:G107)</f>
        <v>0</v>
      </c>
      <c r="C107" s="113">
        <f t="shared" ref="C107:C119" si="4">SUMIF($B$14:$B$53, $A107, I$14:I$53)</f>
        <v>0</v>
      </c>
      <c r="D107" s="113">
        <f t="shared" ref="D107:D119" si="5">SUMIF($B$14:$B$53, $A107, J$14:J$53)</f>
        <v>0</v>
      </c>
      <c r="E107" s="113"/>
      <c r="F107" s="113"/>
      <c r="G107" s="113"/>
    </row>
    <row r="108" spans="1:11" hidden="1" x14ac:dyDescent="0.35">
      <c r="A108" s="19" t="str">
        <f>'Summary Tables'!A11</f>
        <v>[Fill in Initiative name]1</v>
      </c>
      <c r="B108" s="22">
        <f t="shared" ref="B108:B119" si="6">SUM(C108:G108)</f>
        <v>0</v>
      </c>
      <c r="C108" s="113">
        <f t="shared" si="4"/>
        <v>0</v>
      </c>
      <c r="D108" s="113">
        <f t="shared" si="5"/>
        <v>0</v>
      </c>
      <c r="E108" s="113"/>
      <c r="F108" s="113"/>
      <c r="G108" s="113"/>
    </row>
    <row r="109" spans="1:11" hidden="1" x14ac:dyDescent="0.35">
      <c r="A109" s="19" t="str">
        <f>'Summary Tables'!A12</f>
        <v>[Fill in Initiative name]2</v>
      </c>
      <c r="B109" s="22">
        <f t="shared" si="6"/>
        <v>0</v>
      </c>
      <c r="C109" s="113">
        <f t="shared" si="4"/>
        <v>0</v>
      </c>
      <c r="D109" s="113">
        <f t="shared" si="5"/>
        <v>0</v>
      </c>
      <c r="E109" s="113"/>
      <c r="F109" s="113"/>
      <c r="G109" s="113"/>
    </row>
    <row r="110" spans="1:11" hidden="1" x14ac:dyDescent="0.35">
      <c r="A110" s="19" t="str">
        <f>'Summary Tables'!A13</f>
        <v>[Fill in Initiative name]3</v>
      </c>
      <c r="B110" s="22">
        <f t="shared" si="6"/>
        <v>0</v>
      </c>
      <c r="C110" s="113">
        <f t="shared" si="4"/>
        <v>0</v>
      </c>
      <c r="D110" s="113">
        <f t="shared" si="5"/>
        <v>0</v>
      </c>
      <c r="E110" s="113"/>
      <c r="F110" s="113"/>
      <c r="G110" s="113"/>
    </row>
    <row r="111" spans="1:11" hidden="1" x14ac:dyDescent="0.35">
      <c r="A111" s="19" t="str">
        <f>'Summary Tables'!A14</f>
        <v>[Fill in Initiative name]4</v>
      </c>
      <c r="B111" s="22">
        <f t="shared" si="6"/>
        <v>0</v>
      </c>
      <c r="C111" s="113">
        <f t="shared" si="4"/>
        <v>0</v>
      </c>
      <c r="D111" s="113">
        <f t="shared" si="5"/>
        <v>0</v>
      </c>
      <c r="E111" s="113"/>
      <c r="F111" s="113"/>
      <c r="G111" s="113"/>
    </row>
    <row r="112" spans="1:11" hidden="1" x14ac:dyDescent="0.35">
      <c r="A112" s="19" t="str">
        <f>'Summary Tables'!A15</f>
        <v>[Fill in Initiative name]5</v>
      </c>
      <c r="B112" s="22">
        <f t="shared" si="6"/>
        <v>0</v>
      </c>
      <c r="C112" s="113">
        <f t="shared" si="4"/>
        <v>0</v>
      </c>
      <c r="D112" s="113">
        <f t="shared" si="5"/>
        <v>0</v>
      </c>
      <c r="E112" s="113"/>
      <c r="F112" s="113"/>
      <c r="G112" s="113"/>
    </row>
    <row r="113" spans="1:7" hidden="1" x14ac:dyDescent="0.35">
      <c r="A113" s="19" t="str">
        <f>'Summary Tables'!A16</f>
        <v>[Fill in Initiative name]6</v>
      </c>
      <c r="B113" s="22">
        <f t="shared" si="6"/>
        <v>0</v>
      </c>
      <c r="C113" s="113">
        <f t="shared" si="4"/>
        <v>0</v>
      </c>
      <c r="D113" s="113">
        <f t="shared" si="5"/>
        <v>0</v>
      </c>
      <c r="E113" s="113"/>
      <c r="F113" s="113"/>
      <c r="G113" s="113"/>
    </row>
    <row r="114" spans="1:7" hidden="1" x14ac:dyDescent="0.35">
      <c r="A114" s="19" t="str">
        <f>'Summary Tables'!A17</f>
        <v>[Fill in Initiative name]7</v>
      </c>
      <c r="B114" s="22">
        <f t="shared" si="6"/>
        <v>0</v>
      </c>
      <c r="C114" s="113">
        <f t="shared" si="4"/>
        <v>0</v>
      </c>
      <c r="D114" s="113">
        <f t="shared" si="5"/>
        <v>0</v>
      </c>
      <c r="E114" s="113"/>
      <c r="F114" s="113"/>
      <c r="G114" s="113"/>
    </row>
    <row r="115" spans="1:7" hidden="1" x14ac:dyDescent="0.35">
      <c r="A115" s="19" t="str">
        <f>'Summary Tables'!A18</f>
        <v>[Fill in Initiative name]8</v>
      </c>
      <c r="B115" s="22">
        <f t="shared" si="6"/>
        <v>0</v>
      </c>
      <c r="C115" s="113">
        <f t="shared" si="4"/>
        <v>0</v>
      </c>
      <c r="D115" s="113">
        <f t="shared" si="5"/>
        <v>0</v>
      </c>
      <c r="E115" s="113"/>
      <c r="F115" s="113"/>
      <c r="G115" s="113"/>
    </row>
    <row r="116" spans="1:7" hidden="1" x14ac:dyDescent="0.35">
      <c r="A116" s="19" t="str">
        <f>'Summary Tables'!A19</f>
        <v>[Fill in Initiative name]9</v>
      </c>
      <c r="B116" s="22">
        <f t="shared" si="6"/>
        <v>0</v>
      </c>
      <c r="C116" s="113">
        <f t="shared" si="4"/>
        <v>0</v>
      </c>
      <c r="D116" s="113">
        <f t="shared" si="5"/>
        <v>0</v>
      </c>
      <c r="E116" s="113"/>
      <c r="F116" s="113"/>
      <c r="G116" s="113"/>
    </row>
    <row r="117" spans="1:7" hidden="1" x14ac:dyDescent="0.35">
      <c r="A117" s="19" t="str">
        <f>'Summary Tables'!A20</f>
        <v>[Fill in Initiative name]10</v>
      </c>
      <c r="B117" s="22">
        <f t="shared" si="6"/>
        <v>0</v>
      </c>
      <c r="C117" s="113">
        <f t="shared" si="4"/>
        <v>0</v>
      </c>
      <c r="D117" s="113">
        <f t="shared" si="5"/>
        <v>0</v>
      </c>
      <c r="E117" s="113"/>
      <c r="F117" s="113"/>
      <c r="G117" s="113"/>
    </row>
    <row r="118" spans="1:7" hidden="1" x14ac:dyDescent="0.35">
      <c r="A118" s="19" t="str">
        <f>'Summary Tables'!A21</f>
        <v>[Fill in Initiative name]11</v>
      </c>
      <c r="B118" s="22">
        <f t="shared" si="6"/>
        <v>0</v>
      </c>
      <c r="C118" s="113">
        <f t="shared" si="4"/>
        <v>0</v>
      </c>
      <c r="D118" s="113">
        <f t="shared" si="5"/>
        <v>0</v>
      </c>
      <c r="E118" s="113"/>
      <c r="F118" s="113"/>
      <c r="G118" s="113"/>
    </row>
    <row r="119" spans="1:7" hidden="1" x14ac:dyDescent="0.35">
      <c r="A119" s="19" t="str">
        <f>'Summary Tables'!A22</f>
        <v>[Fill in Initiative name]12</v>
      </c>
      <c r="B119" s="22">
        <f t="shared" si="6"/>
        <v>0</v>
      </c>
      <c r="C119" s="113">
        <f t="shared" si="4"/>
        <v>0</v>
      </c>
      <c r="D119" s="113">
        <f t="shared" si="5"/>
        <v>0</v>
      </c>
      <c r="E119" s="113"/>
      <c r="F119" s="113"/>
      <c r="G119" s="113"/>
    </row>
    <row r="120" spans="1:7" hidden="1" x14ac:dyDescent="0.35">
      <c r="A120" s="19" t="str">
        <f>'Summary Tables'!A23</f>
        <v>[Fill in Initiative name]13</v>
      </c>
      <c r="B120" s="22">
        <f t="shared" ref="B120:B129" si="7">SUM(C120:G120)</f>
        <v>0</v>
      </c>
      <c r="C120" s="113">
        <f t="shared" ref="C120:C129" si="8">SUMIF($B$14:$B$53, $A120, I$14:I$53)</f>
        <v>0</v>
      </c>
      <c r="D120" s="113">
        <f t="shared" ref="D120:D129" si="9">SUMIF($B$14:$B$53, $A120, J$14:J$53)</f>
        <v>0</v>
      </c>
      <c r="E120" s="113"/>
      <c r="F120" s="113"/>
      <c r="G120" s="113"/>
    </row>
    <row r="121" spans="1:7" hidden="1" x14ac:dyDescent="0.35">
      <c r="A121" s="19" t="str">
        <f>'Summary Tables'!A24</f>
        <v>[Fill in Initiative name]14</v>
      </c>
      <c r="B121" s="22">
        <f t="shared" si="7"/>
        <v>0</v>
      </c>
      <c r="C121" s="113">
        <f t="shared" si="8"/>
        <v>0</v>
      </c>
      <c r="D121" s="113">
        <f t="shared" si="9"/>
        <v>0</v>
      </c>
      <c r="E121" s="113"/>
      <c r="F121" s="113"/>
      <c r="G121" s="113"/>
    </row>
    <row r="122" spans="1:7" hidden="1" x14ac:dyDescent="0.35">
      <c r="A122" s="19" t="str">
        <f>'Summary Tables'!A25</f>
        <v>[Fill in Initiative name]15</v>
      </c>
      <c r="B122" s="22">
        <f t="shared" si="7"/>
        <v>0</v>
      </c>
      <c r="C122" s="113">
        <f t="shared" si="8"/>
        <v>0</v>
      </c>
      <c r="D122" s="113">
        <f t="shared" si="9"/>
        <v>0</v>
      </c>
      <c r="E122" s="113"/>
      <c r="F122" s="113"/>
      <c r="G122" s="113"/>
    </row>
    <row r="123" spans="1:7" hidden="1" x14ac:dyDescent="0.35">
      <c r="A123" s="19" t="str">
        <f>'Summary Tables'!A26</f>
        <v>[Fill in Initiative name]16</v>
      </c>
      <c r="B123" s="22">
        <f t="shared" si="7"/>
        <v>0</v>
      </c>
      <c r="C123" s="113">
        <f t="shared" si="8"/>
        <v>0</v>
      </c>
      <c r="D123" s="113">
        <f t="shared" si="9"/>
        <v>0</v>
      </c>
      <c r="E123" s="113"/>
      <c r="F123" s="113"/>
      <c r="G123" s="113"/>
    </row>
    <row r="124" spans="1:7" hidden="1" x14ac:dyDescent="0.35">
      <c r="A124" s="19" t="str">
        <f>'Summary Tables'!A27</f>
        <v>[Fill in Initiative name]17</v>
      </c>
      <c r="B124" s="22">
        <f t="shared" si="7"/>
        <v>0</v>
      </c>
      <c r="C124" s="113">
        <f t="shared" si="8"/>
        <v>0</v>
      </c>
      <c r="D124" s="113">
        <f t="shared" si="9"/>
        <v>0</v>
      </c>
      <c r="E124" s="113"/>
      <c r="F124" s="113"/>
      <c r="G124" s="113"/>
    </row>
    <row r="125" spans="1:7" hidden="1" x14ac:dyDescent="0.35">
      <c r="A125" s="19" t="str">
        <f>'Summary Tables'!A28</f>
        <v>[Fill in Initiative name]18</v>
      </c>
      <c r="B125" s="22">
        <f t="shared" si="7"/>
        <v>0</v>
      </c>
      <c r="C125" s="113">
        <f t="shared" si="8"/>
        <v>0</v>
      </c>
      <c r="D125" s="113">
        <f t="shared" si="9"/>
        <v>0</v>
      </c>
      <c r="E125" s="113"/>
      <c r="F125" s="113"/>
      <c r="G125" s="113"/>
    </row>
    <row r="126" spans="1:7" hidden="1" x14ac:dyDescent="0.35">
      <c r="A126" s="19" t="str">
        <f>'Summary Tables'!A29</f>
        <v>[Fill in Initiative name]19</v>
      </c>
      <c r="B126" s="22">
        <f t="shared" si="7"/>
        <v>0</v>
      </c>
      <c r="C126" s="113">
        <f t="shared" si="8"/>
        <v>0</v>
      </c>
      <c r="D126" s="113">
        <f t="shared" si="9"/>
        <v>0</v>
      </c>
      <c r="E126" s="113"/>
      <c r="F126" s="113"/>
      <c r="G126" s="113"/>
    </row>
    <row r="127" spans="1:7" hidden="1" x14ac:dyDescent="0.35">
      <c r="A127" s="19" t="str">
        <f>'Summary Tables'!A30</f>
        <v>[Fill in Initiative name]20</v>
      </c>
      <c r="B127" s="22">
        <f t="shared" si="7"/>
        <v>0</v>
      </c>
      <c r="C127" s="113">
        <f t="shared" si="8"/>
        <v>0</v>
      </c>
      <c r="D127" s="113">
        <f t="shared" si="9"/>
        <v>0</v>
      </c>
      <c r="E127" s="113"/>
      <c r="F127" s="113"/>
      <c r="G127" s="113"/>
    </row>
    <row r="128" spans="1:7" hidden="1" x14ac:dyDescent="0.35">
      <c r="A128" s="19" t="str">
        <f>'Summary Tables'!A31</f>
        <v>[Fill in Initiative name]21</v>
      </c>
      <c r="B128" s="22">
        <f t="shared" si="7"/>
        <v>0</v>
      </c>
      <c r="C128" s="113">
        <f t="shared" si="8"/>
        <v>0</v>
      </c>
      <c r="D128" s="113">
        <f t="shared" si="9"/>
        <v>0</v>
      </c>
      <c r="E128" s="113"/>
      <c r="F128" s="113"/>
      <c r="G128" s="113"/>
    </row>
    <row r="129" spans="1:7" hidden="1" x14ac:dyDescent="0.35">
      <c r="A129" s="19" t="str">
        <f>'Summary Tables'!A32</f>
        <v>[Fill in Initiative name]22</v>
      </c>
      <c r="B129" s="22">
        <f t="shared" si="7"/>
        <v>0</v>
      </c>
      <c r="C129" s="113">
        <f t="shared" si="8"/>
        <v>0</v>
      </c>
      <c r="D129" s="113">
        <f t="shared" si="9"/>
        <v>0</v>
      </c>
      <c r="E129" s="113"/>
      <c r="F129" s="113"/>
      <c r="G129" s="113"/>
    </row>
    <row r="130" spans="1:7" hidden="1" x14ac:dyDescent="0.35">
      <c r="A130" s="19" t="str">
        <f>'Summary Tables'!A33</f>
        <v>[Fill in Initiative name]23</v>
      </c>
      <c r="B130" s="22">
        <f t="shared" ref="B130:B131" si="10">SUM(C130:G130)</f>
        <v>0</v>
      </c>
      <c r="C130" s="113">
        <f t="shared" ref="C130:C131" si="11">SUMIF($B$14:$B$53, $A130, I$14:I$53)</f>
        <v>0</v>
      </c>
      <c r="D130" s="113">
        <f t="shared" ref="D130:D131" si="12">SUMIF($B$14:$B$53, $A130, J$14:J$53)</f>
        <v>0</v>
      </c>
      <c r="E130" s="113"/>
      <c r="F130" s="113"/>
      <c r="G130" s="113"/>
    </row>
    <row r="131" spans="1:7" hidden="1" x14ac:dyDescent="0.35">
      <c r="A131" s="19" t="str">
        <f>'Summary Tables'!A34</f>
        <v>[Fill in Initiative name]24</v>
      </c>
      <c r="B131" s="22">
        <f t="shared" si="10"/>
        <v>0</v>
      </c>
      <c r="C131" s="113">
        <f t="shared" si="11"/>
        <v>0</v>
      </c>
      <c r="D131" s="113">
        <f t="shared" si="12"/>
        <v>0</v>
      </c>
      <c r="E131" s="113"/>
      <c r="F131" s="113"/>
      <c r="G131" s="113"/>
    </row>
  </sheetData>
  <sheetProtection algorithmName="SHA-512" hashValue="5AXe4sukmriNhBHRbmdUZ0FGb9ffo9vwQTDkeIpKpnVHkTGIchBlBawcQz9RIBiIvZN+qmMO9h36lkTw4c1Qfw==" saltValue="Y7xoTorjkWfOmuv56ngJtw==" spinCount="100000" sheet="1" objects="1" scenarios="1"/>
  <mergeCells count="45">
    <mergeCell ref="C1:D1"/>
    <mergeCell ref="B91:K91"/>
    <mergeCell ref="A7:F7"/>
    <mergeCell ref="B57:K57"/>
    <mergeCell ref="B58:K58"/>
    <mergeCell ref="B86:K86"/>
    <mergeCell ref="B87:K87"/>
    <mergeCell ref="B59:K59"/>
    <mergeCell ref="B80:K80"/>
    <mergeCell ref="B81:K81"/>
    <mergeCell ref="B85:K85"/>
    <mergeCell ref="B88:K88"/>
    <mergeCell ref="B89:K89"/>
    <mergeCell ref="B60:K60"/>
    <mergeCell ref="B61:K61"/>
    <mergeCell ref="B62:K62"/>
    <mergeCell ref="B105:G105"/>
    <mergeCell ref="B98:K98"/>
    <mergeCell ref="B96:K96"/>
    <mergeCell ref="B97:K97"/>
    <mergeCell ref="B82:K82"/>
    <mergeCell ref="B83:K83"/>
    <mergeCell ref="B84:K84"/>
    <mergeCell ref="B90:K90"/>
    <mergeCell ref="B92:K92"/>
    <mergeCell ref="B93:K93"/>
    <mergeCell ref="B94:K94"/>
    <mergeCell ref="B95:K95"/>
    <mergeCell ref="B63:K63"/>
    <mergeCell ref="B64:K64"/>
    <mergeCell ref="B65:K65"/>
    <mergeCell ref="B66:K66"/>
    <mergeCell ref="B67:K67"/>
    <mergeCell ref="B68:K68"/>
    <mergeCell ref="B69:K69"/>
    <mergeCell ref="B70:K70"/>
    <mergeCell ref="B71:K71"/>
    <mergeCell ref="B72:K72"/>
    <mergeCell ref="B78:K78"/>
    <mergeCell ref="B79:K79"/>
    <mergeCell ref="B73:K73"/>
    <mergeCell ref="B74:K74"/>
    <mergeCell ref="B75:K75"/>
    <mergeCell ref="B76:K76"/>
    <mergeCell ref="B77:K77"/>
  </mergeCells>
  <phoneticPr fontId="14" type="noConversion"/>
  <conditionalFormatting sqref="L14:L53">
    <cfRule type="containsText" dxfId="1" priority="1" operator="containsText" text="UPDATE">
      <formula>NOT(ISERROR(SEARCH("UPDATE",L14)))</formula>
    </cfRule>
  </conditionalFormatting>
  <dataValidations count="2">
    <dataValidation type="list" allowBlank="1" showInputMessage="1" showErrorMessage="1" sqref="C14:C53" xr:uid="{D3D1A6E3-73D0-44E8-A626-7A28EF81C1F0}">
      <formula1>$C$54:$C$55</formula1>
    </dataValidation>
    <dataValidation type="list" allowBlank="1" showInputMessage="1" showErrorMessage="1" sqref="D14:E53 D11:E11" xr:uid="{D662BA0C-7F94-427F-866B-0501BC6A4F53}">
      <formula1>$D$54:$D$55</formula1>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3">
        <x14:dataValidation type="list" allowBlank="1" showInputMessage="1" showErrorMessage="1" xr:uid="{831B2B81-D4BE-44DB-8855-B26AF744E4E3}">
          <x14:formula1>
            <xm:f>'Summary Tables'!$A$10:$A$22</xm:f>
          </x14:formula1>
          <xm:sqref>A107:A131</xm:sqref>
        </x14:dataValidation>
        <x14:dataValidation type="list" allowBlank="1" showInputMessage="1" showErrorMessage="1" xr:uid="{5DD9C0AC-7F40-4F48-B4F7-D480ECE7382E}">
          <x14:formula1>
            <xm:f>Personnel!#REF!</xm:f>
          </x14:formula1>
          <xm:sqref>C11</xm:sqref>
        </x14:dataValidation>
        <x14:dataValidation type="list" allowBlank="1" showInputMessage="1" showErrorMessage="1" xr:uid="{36A1EDDA-1E7B-4038-BF75-F2CD372453C5}">
          <x14:formula1>
            <xm:f>'Summary Tables'!$A$10:$A$34</xm:f>
          </x14:formula1>
          <xm:sqref>B14:B53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010BAD4BCB82F4F8F0EAB056ACF3E2F" ma:contentTypeVersion="10" ma:contentTypeDescription="Create a new document." ma:contentTypeScope="" ma:versionID="0c84ec40d96162524f1f9347f4b05ed8">
  <xsd:schema xmlns:xsd="http://www.w3.org/2001/XMLSchema" xmlns:xs="http://www.w3.org/2001/XMLSchema" xmlns:p="http://schemas.microsoft.com/office/2006/metadata/properties" xmlns:ns2="0a98568c-12b3-466b-97aa-dbf43d18d4b9" xmlns:ns3="aec02527-4521-43c9-9abb-13537c4bb153" targetNamespace="http://schemas.microsoft.com/office/2006/metadata/properties" ma:root="true" ma:fieldsID="1229a5c46c19eb95ecf7b2db624be51f" ns2:_="" ns3:_="">
    <xsd:import namespace="0a98568c-12b3-466b-97aa-dbf43d18d4b9"/>
    <xsd:import namespace="aec02527-4521-43c9-9abb-13537c4bb1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98568c-12b3-466b-97aa-dbf43d18d4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c02527-4521-43c9-9abb-13537c4bb15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b8902c4-3738-42e2-aab6-7a99dc1c45f2}" ma:internalName="TaxCatchAll" ma:showField="CatchAllData" ma:web="aec02527-4521-43c9-9abb-13537c4bb1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a98568c-12b3-466b-97aa-dbf43d18d4b9">
      <Terms xmlns="http://schemas.microsoft.com/office/infopath/2007/PartnerControls"/>
    </lcf76f155ced4ddcb4097134ff3c332f>
    <TaxCatchAll xmlns="aec02527-4521-43c9-9abb-13537c4bb153" xsi:nil="true"/>
  </documentManagement>
</p:properties>
</file>

<file path=customXml/itemProps1.xml><?xml version="1.0" encoding="utf-8"?>
<ds:datastoreItem xmlns:ds="http://schemas.openxmlformats.org/officeDocument/2006/customXml" ds:itemID="{9FBD771C-0F29-45E7-A4E5-D3EDACC43B26}">
  <ds:schemaRefs>
    <ds:schemaRef ds:uri="http://schemas.microsoft.com/sharepoint/v3/contenttype/forms"/>
  </ds:schemaRefs>
</ds:datastoreItem>
</file>

<file path=customXml/itemProps2.xml><?xml version="1.0" encoding="utf-8"?>
<ds:datastoreItem xmlns:ds="http://schemas.openxmlformats.org/officeDocument/2006/customXml" ds:itemID="{410050EB-2B1B-411A-9F4F-DCE6A78303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98568c-12b3-466b-97aa-dbf43d18d4b9"/>
    <ds:schemaRef ds:uri="aec02527-4521-43c9-9abb-13537c4bb1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3B6689-B78F-4C63-8FAE-80043F947AAC}">
  <ds:schemaRefs>
    <ds:schemaRef ds:uri="http://schemas.microsoft.com/office/2006/metadata/properties"/>
    <ds:schemaRef ds:uri="http://schemas.microsoft.com/office/infopath/2007/PartnerControls"/>
    <ds:schemaRef ds:uri="0a98568c-12b3-466b-97aa-dbf43d18d4b9"/>
    <ds:schemaRef ds:uri="aec02527-4521-43c9-9abb-13537c4bb15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Subrecipient Info</vt:lpstr>
      <vt:lpstr>Summary Tables</vt:lpstr>
      <vt:lpstr>Personnel</vt:lpstr>
      <vt:lpstr>Fringe</vt:lpstr>
      <vt:lpstr>Travel</vt:lpstr>
      <vt:lpstr>Equipment</vt:lpstr>
      <vt:lpstr>Supplies</vt:lpstr>
      <vt:lpstr>Contractor</vt:lpstr>
      <vt:lpstr>Other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2026-02-27T17:22:22Z</dcterms:created>
  <dcterms:modified xsi:type="dcterms:W3CDTF">2026-06-17T21:42:23Z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0x0101005010BAD4BCB82F4F8F0EAB056ACF3E2F</vt:lpwstr>
  </property>
</Properties>
</file>