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lkey.IN\Documents\AF 2017\"/>
    </mc:Choice>
  </mc:AlternateContent>
  <bookViews>
    <workbookView xWindow="0" yWindow="0" windowWidth="17976" windowHeight="5352" tabRatio="777"/>
  </bookViews>
  <sheets>
    <sheet name="Statewide Summary" sheetId="1" r:id="rId1"/>
    <sheet name="Domain Summaries" sheetId="2" r:id="rId2"/>
    <sheet name="Yearly Movement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4" i="1"/>
  <c r="Q15" i="2" l="1"/>
  <c r="Q16" i="2"/>
  <c r="Q17" i="2"/>
  <c r="Q18" i="2"/>
  <c r="Q14" i="2"/>
  <c r="O15" i="2"/>
  <c r="O16" i="2"/>
  <c r="O17" i="2"/>
  <c r="O18" i="2"/>
  <c r="O14" i="2"/>
  <c r="K5" i="2"/>
  <c r="K6" i="2"/>
  <c r="K7" i="2"/>
  <c r="K8" i="2"/>
  <c r="K4" i="2"/>
  <c r="I5" i="2"/>
  <c r="I6" i="2"/>
  <c r="I7" i="2"/>
  <c r="I8" i="2"/>
  <c r="I4" i="2"/>
  <c r="I15" i="2"/>
  <c r="I16" i="2"/>
  <c r="I17" i="2"/>
  <c r="I18" i="2"/>
  <c r="I14" i="2"/>
  <c r="E15" i="2"/>
  <c r="E16" i="2"/>
  <c r="E17" i="2"/>
  <c r="E18" i="2"/>
  <c r="E14" i="2"/>
  <c r="C15" i="2"/>
  <c r="C16" i="2"/>
  <c r="C17" i="2"/>
  <c r="C18" i="2"/>
  <c r="C14" i="2"/>
  <c r="E5" i="2"/>
  <c r="E6" i="2"/>
  <c r="E7" i="2"/>
  <c r="E8" i="2"/>
  <c r="E4" i="2"/>
  <c r="C5" i="2"/>
  <c r="C6" i="2"/>
  <c r="C7" i="2"/>
  <c r="C8" i="2"/>
  <c r="C4" i="2"/>
  <c r="E45" i="1"/>
  <c r="E46" i="1"/>
  <c r="E47" i="1"/>
  <c r="E48" i="1"/>
  <c r="E49" i="1"/>
  <c r="E44" i="1"/>
  <c r="C45" i="1"/>
  <c r="C46" i="1"/>
  <c r="C47" i="1"/>
  <c r="C48" i="1"/>
  <c r="C49" i="1"/>
  <c r="C44" i="1"/>
  <c r="Q35" i="1"/>
  <c r="Q36" i="1"/>
  <c r="Q37" i="1"/>
  <c r="Q38" i="1"/>
  <c r="Q39" i="1"/>
  <c r="Q34" i="1"/>
  <c r="O35" i="1"/>
  <c r="O36" i="1"/>
  <c r="O37" i="1"/>
  <c r="O38" i="1"/>
  <c r="O39" i="1"/>
  <c r="O34" i="1"/>
  <c r="K35" i="1"/>
  <c r="K36" i="1"/>
  <c r="K37" i="1"/>
  <c r="K38" i="1"/>
  <c r="K39" i="1"/>
  <c r="K34" i="1"/>
  <c r="I35" i="1"/>
  <c r="I36" i="1"/>
  <c r="I37" i="1"/>
  <c r="I38" i="1"/>
  <c r="I39" i="1"/>
  <c r="I34" i="1"/>
  <c r="E35" i="1"/>
  <c r="E36" i="1"/>
  <c r="E37" i="1"/>
  <c r="E38" i="1"/>
  <c r="E39" i="1"/>
  <c r="E34" i="1"/>
  <c r="C35" i="1"/>
  <c r="C36" i="1"/>
  <c r="C37" i="1"/>
  <c r="C38" i="1"/>
  <c r="C39" i="1"/>
  <c r="C34" i="1"/>
  <c r="K25" i="1"/>
  <c r="K26" i="1"/>
  <c r="K27" i="1"/>
  <c r="K28" i="1"/>
  <c r="K29" i="1"/>
  <c r="K24" i="1"/>
  <c r="K15" i="1"/>
  <c r="K16" i="1"/>
  <c r="K17" i="1"/>
  <c r="K18" i="1"/>
  <c r="K19" i="1"/>
  <c r="K14" i="1"/>
  <c r="E25" i="1"/>
  <c r="E26" i="1"/>
  <c r="E27" i="1"/>
  <c r="E28" i="1"/>
  <c r="E29" i="1"/>
  <c r="E24" i="1"/>
  <c r="E15" i="1"/>
  <c r="E16" i="1"/>
  <c r="E17" i="1"/>
  <c r="E18" i="1"/>
  <c r="E19" i="1"/>
  <c r="E14" i="1"/>
  <c r="I15" i="1"/>
  <c r="I16" i="1"/>
  <c r="I17" i="1"/>
  <c r="I18" i="1"/>
  <c r="I19" i="1"/>
  <c r="I14" i="1"/>
  <c r="I25" i="1"/>
  <c r="I26" i="1"/>
  <c r="I27" i="1"/>
  <c r="I28" i="1"/>
  <c r="I29" i="1"/>
  <c r="I24" i="1"/>
  <c r="C25" i="1"/>
  <c r="C26" i="1"/>
  <c r="C27" i="1"/>
  <c r="C28" i="1"/>
  <c r="C29" i="1"/>
  <c r="C24" i="1"/>
  <c r="C15" i="1"/>
  <c r="C16" i="1"/>
  <c r="C17" i="1"/>
  <c r="C18" i="1"/>
  <c r="C19" i="1"/>
  <c r="C14" i="1"/>
</calcChain>
</file>

<file path=xl/sharedStrings.xml><?xml version="1.0" encoding="utf-8"?>
<sst xmlns="http://schemas.openxmlformats.org/spreadsheetml/2006/main" count="218" uniqueCount="33">
  <si>
    <t>A</t>
  </si>
  <si>
    <t>B</t>
  </si>
  <si>
    <t>C</t>
  </si>
  <si>
    <t>D</t>
  </si>
  <si>
    <t>F</t>
  </si>
  <si>
    <t>No Grade</t>
  </si>
  <si>
    <t>Grade</t>
  </si>
  <si>
    <t>School Count</t>
  </si>
  <si>
    <t>Percent</t>
  </si>
  <si>
    <t>2016-17</t>
  </si>
  <si>
    <t>2015-16</t>
  </si>
  <si>
    <t>Elementary/Middle Schools (Grades 3-8)</t>
  </si>
  <si>
    <t>High Schools (Grades 9-12)</t>
  </si>
  <si>
    <t>Combined Schools (Mix of Grades 3-8 and 9-12)</t>
  </si>
  <si>
    <t>Feeder Schools (Grades K-2)</t>
  </si>
  <si>
    <t>Traditional Public Schools</t>
  </si>
  <si>
    <t>Charter Public Schools</t>
  </si>
  <si>
    <t>Nonpublic Schools</t>
  </si>
  <si>
    <t>Student Count</t>
  </si>
  <si>
    <t>Students Served (Grade 3-12 Enrollment)</t>
  </si>
  <si>
    <t>Performance Domain (Grades 3-8)</t>
  </si>
  <si>
    <t>Performance Domain (Grade 10)</t>
  </si>
  <si>
    <t>Growth Domain (Grade 10-12)</t>
  </si>
  <si>
    <t>N/A</t>
  </si>
  <si>
    <t>Growth Domain (Grade 4-8)</t>
  </si>
  <si>
    <t>Multiple Measures Domain (Grade 12)</t>
  </si>
  <si>
    <t>2016-17 Grade</t>
  </si>
  <si>
    <t>2015-16 Grade</t>
  </si>
  <si>
    <t>All Schools</t>
  </si>
  <si>
    <t>Same Grade</t>
  </si>
  <si>
    <t>Increased Grade</t>
  </si>
  <si>
    <t>Decreased Grade</t>
  </si>
  <si>
    <t>Included schools with valid 2016-17 and 2015-16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</si>
</sst>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5" fontId="0" fillId="6" borderId="0" xfId="2" applyNumberFormat="1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767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90" zoomScaleNormal="90" workbookViewId="0"/>
  </sheetViews>
  <sheetFormatPr defaultRowHeight="14.4" x14ac:dyDescent="0.3"/>
  <cols>
    <col min="1" max="1" width="9.44140625" bestFit="1" customWidth="1"/>
    <col min="2" max="2" width="14.44140625" style="1" customWidth="1"/>
    <col min="3" max="3" width="7.88671875" style="1" bestFit="1" customWidth="1"/>
    <col min="4" max="4" width="14.44140625" style="1" customWidth="1"/>
    <col min="5" max="5" width="7.88671875" style="1" bestFit="1" customWidth="1"/>
    <col min="7" max="7" width="9.44140625" bestFit="1" customWidth="1"/>
    <col min="8" max="8" width="12.5546875" bestFit="1" customWidth="1"/>
    <col min="9" max="9" width="7.88671875" bestFit="1" customWidth="1"/>
    <col min="10" max="10" width="12.5546875" bestFit="1" customWidth="1"/>
    <col min="11" max="11" width="7.88671875" bestFit="1" customWidth="1"/>
    <col min="13" max="13" width="9.44140625" bestFit="1" customWidth="1"/>
    <col min="14" max="14" width="14.5546875" customWidth="1"/>
    <col min="15" max="15" width="7.88671875" bestFit="1" customWidth="1"/>
    <col min="16" max="16" width="14.5546875" customWidth="1"/>
    <col min="17" max="17" width="7.88671875" bestFit="1" customWidth="1"/>
  </cols>
  <sheetData>
    <row r="1" spans="1:11" x14ac:dyDescent="0.3">
      <c r="A1" s="7"/>
      <c r="B1" s="19" t="s">
        <v>28</v>
      </c>
      <c r="C1" s="19"/>
      <c r="D1" s="19"/>
      <c r="E1" s="19"/>
    </row>
    <row r="2" spans="1:11" x14ac:dyDescent="0.3">
      <c r="A2" s="4"/>
      <c r="B2" s="20" t="s">
        <v>9</v>
      </c>
      <c r="C2" s="20"/>
      <c r="D2" s="21" t="s">
        <v>10</v>
      </c>
      <c r="E2" s="21"/>
    </row>
    <row r="3" spans="1:11" x14ac:dyDescent="0.3">
      <c r="A3" s="4" t="s">
        <v>6</v>
      </c>
      <c r="B3" s="5" t="s">
        <v>7</v>
      </c>
      <c r="C3" s="5" t="s">
        <v>8</v>
      </c>
      <c r="D3" s="12" t="s">
        <v>7</v>
      </c>
      <c r="E3" s="12" t="s">
        <v>8</v>
      </c>
    </row>
    <row r="4" spans="1:11" x14ac:dyDescent="0.3">
      <c r="A4" s="3" t="s">
        <v>0</v>
      </c>
      <c r="B4" s="2">
        <v>620</v>
      </c>
      <c r="C4" s="6">
        <f>B4/SUM($B$4:$B$9)</f>
        <v>0.29467680608365021</v>
      </c>
      <c r="D4" s="13">
        <v>509</v>
      </c>
      <c r="E4" s="14">
        <v>0.23553910226746877</v>
      </c>
    </row>
    <row r="5" spans="1:11" x14ac:dyDescent="0.3">
      <c r="A5" s="3" t="s">
        <v>1</v>
      </c>
      <c r="B5" s="2">
        <v>688</v>
      </c>
      <c r="C5" s="6">
        <f t="shared" ref="C5:C9" si="0">B5/SUM($B$4:$B$9)</f>
        <v>0.3269961977186312</v>
      </c>
      <c r="D5" s="13">
        <v>830</v>
      </c>
      <c r="E5" s="14">
        <v>0.3840814437760296</v>
      </c>
    </row>
    <row r="6" spans="1:11" x14ac:dyDescent="0.3">
      <c r="A6" s="3" t="s">
        <v>2</v>
      </c>
      <c r="B6" s="2">
        <v>454</v>
      </c>
      <c r="C6" s="6">
        <f t="shared" si="0"/>
        <v>0.21577946768060838</v>
      </c>
      <c r="D6" s="13">
        <v>475</v>
      </c>
      <c r="E6" s="14">
        <v>0.21980564553447479</v>
      </c>
    </row>
    <row r="7" spans="1:11" x14ac:dyDescent="0.3">
      <c r="A7" s="3" t="s">
        <v>3</v>
      </c>
      <c r="B7" s="2">
        <v>190</v>
      </c>
      <c r="C7" s="6">
        <f t="shared" si="0"/>
        <v>9.0304182509505698E-2</v>
      </c>
      <c r="D7" s="13">
        <v>185</v>
      </c>
      <c r="E7" s="14">
        <v>8.5608514576584915E-2</v>
      </c>
    </row>
    <row r="8" spans="1:11" x14ac:dyDescent="0.3">
      <c r="A8" s="3" t="s">
        <v>4</v>
      </c>
      <c r="B8" s="2">
        <v>124</v>
      </c>
      <c r="C8" s="6">
        <f t="shared" si="0"/>
        <v>5.8935361216730035E-2</v>
      </c>
      <c r="D8" s="13">
        <v>118</v>
      </c>
      <c r="E8" s="14">
        <v>5.4604349838037948E-2</v>
      </c>
    </row>
    <row r="9" spans="1:11" x14ac:dyDescent="0.3">
      <c r="A9" s="3" t="s">
        <v>5</v>
      </c>
      <c r="B9" s="2">
        <v>28</v>
      </c>
      <c r="C9" s="6">
        <f t="shared" si="0"/>
        <v>1.3307984790874524E-2</v>
      </c>
      <c r="D9" s="13">
        <v>44</v>
      </c>
      <c r="E9" s="14">
        <v>2.0360944007403979E-2</v>
      </c>
    </row>
    <row r="11" spans="1:11" x14ac:dyDescent="0.3">
      <c r="A11" s="7"/>
      <c r="B11" s="19" t="s">
        <v>11</v>
      </c>
      <c r="C11" s="19"/>
      <c r="D11" s="19"/>
      <c r="E11" s="19"/>
      <c r="G11" s="7"/>
      <c r="H11" s="19" t="s">
        <v>12</v>
      </c>
      <c r="I11" s="19"/>
      <c r="J11" s="19"/>
      <c r="K11" s="19"/>
    </row>
    <row r="12" spans="1:11" x14ac:dyDescent="0.3">
      <c r="A12" s="4"/>
      <c r="B12" s="20" t="s">
        <v>9</v>
      </c>
      <c r="C12" s="20"/>
      <c r="D12" s="21" t="s">
        <v>10</v>
      </c>
      <c r="E12" s="21"/>
      <c r="G12" s="4"/>
      <c r="H12" s="20" t="s">
        <v>9</v>
      </c>
      <c r="I12" s="20"/>
      <c r="J12" s="21" t="s">
        <v>10</v>
      </c>
      <c r="K12" s="21"/>
    </row>
    <row r="13" spans="1:11" x14ac:dyDescent="0.3">
      <c r="A13" s="4" t="s">
        <v>6</v>
      </c>
      <c r="B13" s="5" t="s">
        <v>7</v>
      </c>
      <c r="C13" s="5" t="s">
        <v>8</v>
      </c>
      <c r="D13" s="12" t="s">
        <v>7</v>
      </c>
      <c r="E13" s="12" t="s">
        <v>8</v>
      </c>
      <c r="G13" s="4" t="s">
        <v>6</v>
      </c>
      <c r="H13" s="5" t="s">
        <v>7</v>
      </c>
      <c r="I13" s="5" t="s">
        <v>8</v>
      </c>
      <c r="J13" s="12" t="s">
        <v>7</v>
      </c>
      <c r="K13" s="12" t="s">
        <v>8</v>
      </c>
    </row>
    <row r="14" spans="1:11" x14ac:dyDescent="0.3">
      <c r="A14" s="3" t="s">
        <v>0</v>
      </c>
      <c r="B14" s="2">
        <v>453</v>
      </c>
      <c r="C14" s="6">
        <f>B14/SUM($B$14:$B$19)</f>
        <v>0.28365685660613649</v>
      </c>
      <c r="D14" s="13">
        <v>430</v>
      </c>
      <c r="E14" s="14">
        <f>D14/SUM($D$14:$D$19)</f>
        <v>0.26219512195121952</v>
      </c>
      <c r="G14" s="3" t="s">
        <v>0</v>
      </c>
      <c r="H14" s="2">
        <v>120</v>
      </c>
      <c r="I14" s="6">
        <f>H14/SUM($H$14:$H$19)</f>
        <v>0.41237113402061853</v>
      </c>
      <c r="J14" s="13">
        <v>52</v>
      </c>
      <c r="K14" s="14">
        <f>J14/SUM($J$14:$J$19)</f>
        <v>0.17049180327868851</v>
      </c>
    </row>
    <row r="15" spans="1:11" x14ac:dyDescent="0.3">
      <c r="A15" s="3" t="s">
        <v>1</v>
      </c>
      <c r="B15" s="2">
        <v>482</v>
      </c>
      <c r="C15" s="6">
        <f t="shared" ref="C15:C19" si="1">B15/SUM($B$14:$B$19)</f>
        <v>0.30181590482154041</v>
      </c>
      <c r="D15" s="13">
        <v>554</v>
      </c>
      <c r="E15" s="14">
        <f t="shared" ref="E15:E19" si="2">D15/SUM($D$14:$D$19)</f>
        <v>0.33780487804878051</v>
      </c>
      <c r="G15" s="3" t="s">
        <v>1</v>
      </c>
      <c r="H15" s="2">
        <v>129</v>
      </c>
      <c r="I15" s="6">
        <f t="shared" ref="I15:I19" si="3">H15/SUM($H$14:$H$19)</f>
        <v>0.44329896907216493</v>
      </c>
      <c r="J15" s="13">
        <v>186</v>
      </c>
      <c r="K15" s="14">
        <f t="shared" ref="K15:K19" si="4">J15/SUM($J$14:$J$19)</f>
        <v>0.60983606557377046</v>
      </c>
    </row>
    <row r="16" spans="1:11" x14ac:dyDescent="0.3">
      <c r="A16" s="3" t="s">
        <v>2</v>
      </c>
      <c r="B16" s="2">
        <v>384</v>
      </c>
      <c r="C16" s="6">
        <f t="shared" si="1"/>
        <v>0.24045084533500313</v>
      </c>
      <c r="D16" s="13">
        <v>381</v>
      </c>
      <c r="E16" s="14">
        <f t="shared" si="2"/>
        <v>0.23231707317073172</v>
      </c>
      <c r="G16" s="3" t="s">
        <v>2</v>
      </c>
      <c r="H16" s="2">
        <v>17</v>
      </c>
      <c r="I16" s="6">
        <f t="shared" si="3"/>
        <v>5.8419243986254296E-2</v>
      </c>
      <c r="J16" s="13">
        <v>34</v>
      </c>
      <c r="K16" s="14">
        <f t="shared" si="4"/>
        <v>0.11147540983606558</v>
      </c>
    </row>
    <row r="17" spans="1:17" x14ac:dyDescent="0.3">
      <c r="A17" s="3" t="s">
        <v>3</v>
      </c>
      <c r="B17" s="2">
        <v>165</v>
      </c>
      <c r="C17" s="6">
        <f t="shared" si="1"/>
        <v>0.10331872260488416</v>
      </c>
      <c r="D17" s="13">
        <v>167</v>
      </c>
      <c r="E17" s="14">
        <f t="shared" si="2"/>
        <v>0.10182926829268292</v>
      </c>
      <c r="G17" s="3" t="s">
        <v>3</v>
      </c>
      <c r="H17" s="2">
        <v>6</v>
      </c>
      <c r="I17" s="6">
        <f t="shared" si="3"/>
        <v>2.0618556701030927E-2</v>
      </c>
      <c r="J17" s="13">
        <v>10</v>
      </c>
      <c r="K17" s="14">
        <f t="shared" si="4"/>
        <v>3.2786885245901641E-2</v>
      </c>
    </row>
    <row r="18" spans="1:17" x14ac:dyDescent="0.3">
      <c r="A18" s="3" t="s">
        <v>4</v>
      </c>
      <c r="B18" s="2">
        <v>97</v>
      </c>
      <c r="C18" s="6">
        <f t="shared" si="1"/>
        <v>6.0738885410144022E-2</v>
      </c>
      <c r="D18" s="13">
        <v>92</v>
      </c>
      <c r="E18" s="14">
        <f t="shared" si="2"/>
        <v>5.6097560975609757E-2</v>
      </c>
      <c r="G18" s="3" t="s">
        <v>4</v>
      </c>
      <c r="H18" s="2">
        <v>18</v>
      </c>
      <c r="I18" s="6">
        <f t="shared" si="3"/>
        <v>6.1855670103092786E-2</v>
      </c>
      <c r="J18" s="13">
        <v>15</v>
      </c>
      <c r="K18" s="14">
        <f t="shared" si="4"/>
        <v>4.9180327868852458E-2</v>
      </c>
    </row>
    <row r="19" spans="1:17" x14ac:dyDescent="0.3">
      <c r="A19" s="3" t="s">
        <v>5</v>
      </c>
      <c r="B19" s="2">
        <v>16</v>
      </c>
      <c r="C19" s="6">
        <f t="shared" si="1"/>
        <v>1.0018785222291797E-2</v>
      </c>
      <c r="D19" s="13">
        <v>16</v>
      </c>
      <c r="E19" s="14">
        <f t="shared" si="2"/>
        <v>9.7560975609756097E-3</v>
      </c>
      <c r="G19" s="3" t="s">
        <v>5</v>
      </c>
      <c r="H19" s="2">
        <v>1</v>
      </c>
      <c r="I19" s="6">
        <f t="shared" si="3"/>
        <v>3.4364261168384879E-3</v>
      </c>
      <c r="J19" s="13">
        <v>8</v>
      </c>
      <c r="K19" s="14">
        <f t="shared" si="4"/>
        <v>2.6229508196721311E-2</v>
      </c>
    </row>
    <row r="21" spans="1:17" x14ac:dyDescent="0.3">
      <c r="A21" s="7"/>
      <c r="B21" s="19" t="s">
        <v>13</v>
      </c>
      <c r="C21" s="19"/>
      <c r="D21" s="19"/>
      <c r="E21" s="19"/>
      <c r="G21" s="7"/>
      <c r="H21" s="19" t="s">
        <v>14</v>
      </c>
      <c r="I21" s="19"/>
      <c r="J21" s="19"/>
      <c r="K21" s="19"/>
    </row>
    <row r="22" spans="1:17" x14ac:dyDescent="0.3">
      <c r="A22" s="4"/>
      <c r="B22" s="20" t="s">
        <v>9</v>
      </c>
      <c r="C22" s="20"/>
      <c r="D22" s="21" t="s">
        <v>10</v>
      </c>
      <c r="E22" s="21"/>
      <c r="G22" s="4"/>
      <c r="H22" s="20" t="s">
        <v>9</v>
      </c>
      <c r="I22" s="20"/>
      <c r="J22" s="21" t="s">
        <v>10</v>
      </c>
      <c r="K22" s="21"/>
    </row>
    <row r="23" spans="1:17" x14ac:dyDescent="0.3">
      <c r="A23" s="4" t="s">
        <v>6</v>
      </c>
      <c r="B23" s="5" t="s">
        <v>7</v>
      </c>
      <c r="C23" s="5" t="s">
        <v>8</v>
      </c>
      <c r="D23" s="12" t="s">
        <v>7</v>
      </c>
      <c r="E23" s="12" t="s">
        <v>8</v>
      </c>
      <c r="G23" s="4" t="s">
        <v>6</v>
      </c>
      <c r="H23" s="5" t="s">
        <v>7</v>
      </c>
      <c r="I23" s="5" t="s">
        <v>8</v>
      </c>
      <c r="J23" s="12" t="s">
        <v>7</v>
      </c>
      <c r="K23" s="12" t="s">
        <v>8</v>
      </c>
    </row>
    <row r="24" spans="1:17" x14ac:dyDescent="0.3">
      <c r="A24" s="3" t="s">
        <v>0</v>
      </c>
      <c r="B24" s="2">
        <v>36</v>
      </c>
      <c r="C24" s="6">
        <f>B24/(SUM($B$24:$B$29))</f>
        <v>0.21428571428571427</v>
      </c>
      <c r="D24" s="13">
        <v>22</v>
      </c>
      <c r="E24" s="14">
        <f>D24/SUM($D$24:$D$29)</f>
        <v>0.13095238095238096</v>
      </c>
      <c r="G24" s="3" t="s">
        <v>0</v>
      </c>
      <c r="H24" s="2">
        <v>11</v>
      </c>
      <c r="I24" s="6">
        <f>H24/SUM($H$24:$H$29)</f>
        <v>0.22916666666666666</v>
      </c>
      <c r="J24" s="13">
        <v>5</v>
      </c>
      <c r="K24" s="14">
        <f>J24/SUM($J$24:$J$29)</f>
        <v>0.10416666666666667</v>
      </c>
    </row>
    <row r="25" spans="1:17" x14ac:dyDescent="0.3">
      <c r="A25" s="3" t="s">
        <v>1</v>
      </c>
      <c r="B25" s="2">
        <v>65</v>
      </c>
      <c r="C25" s="6">
        <f t="shared" ref="C25:C29" si="5">B25/(SUM($B$24:$B$29))</f>
        <v>0.38690476190476192</v>
      </c>
      <c r="D25" s="13">
        <v>70</v>
      </c>
      <c r="E25" s="14">
        <f t="shared" ref="E25:E29" si="6">D25/SUM($D$24:$D$29)</f>
        <v>0.41666666666666669</v>
      </c>
      <c r="G25" s="3" t="s">
        <v>1</v>
      </c>
      <c r="H25" s="2">
        <v>12</v>
      </c>
      <c r="I25" s="6">
        <f t="shared" ref="I25:I29" si="7">H25/SUM($H$24:$H$29)</f>
        <v>0.25</v>
      </c>
      <c r="J25" s="13">
        <v>20</v>
      </c>
      <c r="K25" s="14">
        <f t="shared" ref="K25:K29" si="8">J25/SUM($J$24:$J$29)</f>
        <v>0.41666666666666669</v>
      </c>
    </row>
    <row r="26" spans="1:17" x14ac:dyDescent="0.3">
      <c r="A26" s="3" t="s">
        <v>2</v>
      </c>
      <c r="B26" s="2">
        <v>40</v>
      </c>
      <c r="C26" s="6">
        <f t="shared" si="5"/>
        <v>0.23809523809523808</v>
      </c>
      <c r="D26" s="13">
        <v>43</v>
      </c>
      <c r="E26" s="14">
        <f t="shared" si="6"/>
        <v>0.25595238095238093</v>
      </c>
      <c r="G26" s="3" t="s">
        <v>2</v>
      </c>
      <c r="H26" s="2">
        <v>13</v>
      </c>
      <c r="I26" s="6">
        <f t="shared" si="7"/>
        <v>0.27083333333333331</v>
      </c>
      <c r="J26" s="13">
        <v>17</v>
      </c>
      <c r="K26" s="14">
        <f t="shared" si="8"/>
        <v>0.35416666666666669</v>
      </c>
    </row>
    <row r="27" spans="1:17" x14ac:dyDescent="0.3">
      <c r="A27" s="3" t="s">
        <v>3</v>
      </c>
      <c r="B27" s="2">
        <v>11</v>
      </c>
      <c r="C27" s="6">
        <f t="shared" si="5"/>
        <v>6.5476190476190479E-2</v>
      </c>
      <c r="D27" s="13">
        <v>5</v>
      </c>
      <c r="E27" s="14">
        <f t="shared" si="6"/>
        <v>2.976190476190476E-2</v>
      </c>
      <c r="G27" s="3" t="s">
        <v>3</v>
      </c>
      <c r="H27" s="2">
        <v>8</v>
      </c>
      <c r="I27" s="6">
        <f t="shared" si="7"/>
        <v>0.16666666666666666</v>
      </c>
      <c r="J27" s="13">
        <v>3</v>
      </c>
      <c r="K27" s="14">
        <f t="shared" si="8"/>
        <v>6.25E-2</v>
      </c>
    </row>
    <row r="28" spans="1:17" x14ac:dyDescent="0.3">
      <c r="A28" s="3" t="s">
        <v>4</v>
      </c>
      <c r="B28" s="2">
        <v>9</v>
      </c>
      <c r="C28" s="6">
        <f t="shared" si="5"/>
        <v>5.3571428571428568E-2</v>
      </c>
      <c r="D28" s="13">
        <v>11</v>
      </c>
      <c r="E28" s="14">
        <f t="shared" si="6"/>
        <v>6.5476190476190479E-2</v>
      </c>
      <c r="G28" s="3" t="s">
        <v>4</v>
      </c>
      <c r="H28" s="2">
        <v>0</v>
      </c>
      <c r="I28" s="6">
        <f t="shared" si="7"/>
        <v>0</v>
      </c>
      <c r="J28" s="13">
        <v>0</v>
      </c>
      <c r="K28" s="14">
        <f t="shared" si="8"/>
        <v>0</v>
      </c>
    </row>
    <row r="29" spans="1:17" x14ac:dyDescent="0.3">
      <c r="A29" s="3" t="s">
        <v>5</v>
      </c>
      <c r="B29" s="2">
        <v>7</v>
      </c>
      <c r="C29" s="6">
        <f t="shared" si="5"/>
        <v>4.1666666666666664E-2</v>
      </c>
      <c r="D29" s="13">
        <v>17</v>
      </c>
      <c r="E29" s="14">
        <f t="shared" si="6"/>
        <v>0.10119047619047619</v>
      </c>
      <c r="G29" s="3" t="s">
        <v>5</v>
      </c>
      <c r="H29" s="2">
        <v>4</v>
      </c>
      <c r="I29" s="6">
        <f t="shared" si="7"/>
        <v>8.3333333333333329E-2</v>
      </c>
      <c r="J29" s="13">
        <v>3</v>
      </c>
      <c r="K29" s="14">
        <f t="shared" si="8"/>
        <v>6.25E-2</v>
      </c>
    </row>
    <row r="31" spans="1:17" x14ac:dyDescent="0.3">
      <c r="A31" s="7"/>
      <c r="B31" s="19" t="s">
        <v>15</v>
      </c>
      <c r="C31" s="19"/>
      <c r="D31" s="19"/>
      <c r="E31" s="19"/>
      <c r="G31" s="7"/>
      <c r="H31" s="19" t="s">
        <v>16</v>
      </c>
      <c r="I31" s="19"/>
      <c r="J31" s="19"/>
      <c r="K31" s="19"/>
      <c r="M31" s="7"/>
      <c r="N31" s="19" t="s">
        <v>17</v>
      </c>
      <c r="O31" s="19"/>
      <c r="P31" s="19"/>
      <c r="Q31" s="19"/>
    </row>
    <row r="32" spans="1:17" x14ac:dyDescent="0.3">
      <c r="A32" s="4"/>
      <c r="B32" s="20" t="s">
        <v>9</v>
      </c>
      <c r="C32" s="20"/>
      <c r="D32" s="21" t="s">
        <v>10</v>
      </c>
      <c r="E32" s="21"/>
      <c r="G32" s="4"/>
      <c r="H32" s="20" t="s">
        <v>9</v>
      </c>
      <c r="I32" s="20"/>
      <c r="J32" s="21" t="s">
        <v>10</v>
      </c>
      <c r="K32" s="21"/>
      <c r="M32" s="4"/>
      <c r="N32" s="20" t="s">
        <v>9</v>
      </c>
      <c r="O32" s="20"/>
      <c r="P32" s="21" t="s">
        <v>10</v>
      </c>
      <c r="Q32" s="21"/>
    </row>
    <row r="33" spans="1:17" x14ac:dyDescent="0.3">
      <c r="A33" s="4" t="s">
        <v>6</v>
      </c>
      <c r="B33" s="5" t="s">
        <v>7</v>
      </c>
      <c r="C33" s="5" t="s">
        <v>8</v>
      </c>
      <c r="D33" s="12" t="s">
        <v>7</v>
      </c>
      <c r="E33" s="12" t="s">
        <v>8</v>
      </c>
      <c r="G33" s="4" t="s">
        <v>6</v>
      </c>
      <c r="H33" s="5" t="s">
        <v>7</v>
      </c>
      <c r="I33" s="5" t="s">
        <v>8</v>
      </c>
      <c r="J33" s="12" t="s">
        <v>7</v>
      </c>
      <c r="K33" s="12" t="s">
        <v>8</v>
      </c>
      <c r="M33" s="4" t="s">
        <v>6</v>
      </c>
      <c r="N33" s="5" t="s">
        <v>7</v>
      </c>
      <c r="O33" s="5" t="s">
        <v>8</v>
      </c>
      <c r="P33" s="12" t="s">
        <v>7</v>
      </c>
      <c r="Q33" s="12" t="s">
        <v>8</v>
      </c>
    </row>
    <row r="34" spans="1:17" x14ac:dyDescent="0.3">
      <c r="A34" s="3" t="s">
        <v>0</v>
      </c>
      <c r="B34" s="2">
        <v>460</v>
      </c>
      <c r="C34" s="6">
        <f>B34/(SUM($B$34:$B$39))</f>
        <v>0.27042915931804823</v>
      </c>
      <c r="D34" s="13">
        <v>344</v>
      </c>
      <c r="E34" s="14">
        <f>D34/SUM($D$34:$D$39)</f>
        <v>0.19679633867276888</v>
      </c>
      <c r="G34" s="3" t="s">
        <v>0</v>
      </c>
      <c r="H34" s="2">
        <v>14</v>
      </c>
      <c r="I34" s="6">
        <f>H34/SUM($H$34:$H$39)</f>
        <v>0.17721518987341772</v>
      </c>
      <c r="J34" s="13">
        <v>14</v>
      </c>
      <c r="K34" s="14">
        <f>J34/SUM($J$34:$J$39)</f>
        <v>0.18181818181818182</v>
      </c>
      <c r="M34" s="3" t="s">
        <v>0</v>
      </c>
      <c r="N34" s="2">
        <v>146</v>
      </c>
      <c r="O34" s="6">
        <f>N34/SUM($N$34:$N$39)</f>
        <v>0.45061728395061729</v>
      </c>
      <c r="P34" s="13">
        <v>151</v>
      </c>
      <c r="Q34" s="14">
        <f>P34/SUM($P$34:$P$39)</f>
        <v>0.44940476190476192</v>
      </c>
    </row>
    <row r="35" spans="1:17" x14ac:dyDescent="0.3">
      <c r="A35" s="3" t="s">
        <v>1</v>
      </c>
      <c r="B35" s="2">
        <v>594</v>
      </c>
      <c r="C35" s="6">
        <f t="shared" ref="C35:C39" si="9">B35/(SUM($B$34:$B$39))</f>
        <v>0.34920634920634919</v>
      </c>
      <c r="D35" s="13">
        <v>733</v>
      </c>
      <c r="E35" s="14">
        <f t="shared" ref="E35:E39" si="10">D35/SUM($D$34:$D$39)</f>
        <v>0.41933638443935928</v>
      </c>
      <c r="G35" s="3" t="s">
        <v>1</v>
      </c>
      <c r="H35" s="2">
        <v>12</v>
      </c>
      <c r="I35" s="6">
        <f t="shared" ref="I35:I39" si="11">H35/SUM($H$34:$H$39)</f>
        <v>0.15189873417721519</v>
      </c>
      <c r="J35" s="13">
        <v>6</v>
      </c>
      <c r="K35" s="14">
        <f t="shared" ref="K35:K39" si="12">J35/SUM($J$34:$J$39)</f>
        <v>7.792207792207792E-2</v>
      </c>
      <c r="M35" s="3" t="s">
        <v>1</v>
      </c>
      <c r="N35" s="2">
        <v>82</v>
      </c>
      <c r="O35" s="6">
        <f t="shared" ref="O35:O39" si="13">N35/SUM($N$34:$N$39)</f>
        <v>0.25308641975308643</v>
      </c>
      <c r="P35" s="13">
        <v>91</v>
      </c>
      <c r="Q35" s="14">
        <f t="shared" ref="Q35:Q39" si="14">P35/SUM($P$34:$P$39)</f>
        <v>0.27083333333333331</v>
      </c>
    </row>
    <row r="36" spans="1:17" x14ac:dyDescent="0.3">
      <c r="A36" s="3" t="s">
        <v>2</v>
      </c>
      <c r="B36" s="2">
        <v>393</v>
      </c>
      <c r="C36" s="6">
        <f t="shared" si="9"/>
        <v>0.23104056437389769</v>
      </c>
      <c r="D36" s="13">
        <v>422</v>
      </c>
      <c r="E36" s="14">
        <f t="shared" si="10"/>
        <v>0.2414187643020595</v>
      </c>
      <c r="G36" s="3" t="s">
        <v>2</v>
      </c>
      <c r="H36" s="2">
        <v>16</v>
      </c>
      <c r="I36" s="6">
        <f t="shared" si="11"/>
        <v>0.20253164556962025</v>
      </c>
      <c r="J36" s="13">
        <v>17</v>
      </c>
      <c r="K36" s="14">
        <f t="shared" si="12"/>
        <v>0.22077922077922077</v>
      </c>
      <c r="M36" s="3" t="s">
        <v>2</v>
      </c>
      <c r="N36" s="2">
        <v>45</v>
      </c>
      <c r="O36" s="6">
        <f t="shared" si="13"/>
        <v>0.1388888888888889</v>
      </c>
      <c r="P36" s="13">
        <v>36</v>
      </c>
      <c r="Q36" s="14">
        <f t="shared" si="14"/>
        <v>0.10714285714285714</v>
      </c>
    </row>
    <row r="37" spans="1:17" x14ac:dyDescent="0.3">
      <c r="A37" s="3" t="s">
        <v>3</v>
      </c>
      <c r="B37" s="2">
        <v>165</v>
      </c>
      <c r="C37" s="6">
        <f t="shared" si="9"/>
        <v>9.700176366843033E-2</v>
      </c>
      <c r="D37" s="13">
        <v>158</v>
      </c>
      <c r="E37" s="14">
        <f t="shared" si="10"/>
        <v>9.0389016018306637E-2</v>
      </c>
      <c r="G37" s="3" t="s">
        <v>3</v>
      </c>
      <c r="H37" s="2">
        <v>10</v>
      </c>
      <c r="I37" s="6">
        <f t="shared" si="11"/>
        <v>0.12658227848101267</v>
      </c>
      <c r="J37" s="13">
        <v>13</v>
      </c>
      <c r="K37" s="14">
        <f t="shared" si="12"/>
        <v>0.16883116883116883</v>
      </c>
      <c r="M37" s="3" t="s">
        <v>3</v>
      </c>
      <c r="N37" s="2">
        <v>15</v>
      </c>
      <c r="O37" s="6">
        <f t="shared" si="13"/>
        <v>4.6296296296296294E-2</v>
      </c>
      <c r="P37" s="13">
        <v>14</v>
      </c>
      <c r="Q37" s="14">
        <f t="shared" si="14"/>
        <v>4.1666666666666664E-2</v>
      </c>
    </row>
    <row r="38" spans="1:17" x14ac:dyDescent="0.3">
      <c r="A38" s="3" t="s">
        <v>4</v>
      </c>
      <c r="B38" s="2">
        <v>88</v>
      </c>
      <c r="C38" s="6">
        <f t="shared" si="9"/>
        <v>5.1734273956496178E-2</v>
      </c>
      <c r="D38" s="13">
        <v>84</v>
      </c>
      <c r="E38" s="14">
        <f t="shared" si="10"/>
        <v>4.8054919908466817E-2</v>
      </c>
      <c r="G38" s="3" t="s">
        <v>4</v>
      </c>
      <c r="H38" s="2">
        <v>17</v>
      </c>
      <c r="I38" s="6">
        <f t="shared" si="11"/>
        <v>0.21518987341772153</v>
      </c>
      <c r="J38" s="13">
        <v>13</v>
      </c>
      <c r="K38" s="14">
        <f t="shared" si="12"/>
        <v>0.16883116883116883</v>
      </c>
      <c r="M38" s="3" t="s">
        <v>4</v>
      </c>
      <c r="N38" s="2">
        <v>19</v>
      </c>
      <c r="O38" s="6">
        <f t="shared" si="13"/>
        <v>5.8641975308641972E-2</v>
      </c>
      <c r="P38" s="13">
        <v>21</v>
      </c>
      <c r="Q38" s="14">
        <f t="shared" si="14"/>
        <v>6.25E-2</v>
      </c>
    </row>
    <row r="39" spans="1:17" x14ac:dyDescent="0.3">
      <c r="A39" s="3" t="s">
        <v>5</v>
      </c>
      <c r="B39" s="2">
        <v>1</v>
      </c>
      <c r="C39" s="6">
        <f t="shared" si="9"/>
        <v>5.8788947677836567E-4</v>
      </c>
      <c r="D39" s="13">
        <v>7</v>
      </c>
      <c r="E39" s="14">
        <f t="shared" si="10"/>
        <v>4.0045766590389017E-3</v>
      </c>
      <c r="G39" s="3" t="s">
        <v>5</v>
      </c>
      <c r="H39" s="2">
        <v>10</v>
      </c>
      <c r="I39" s="6">
        <f t="shared" si="11"/>
        <v>0.12658227848101267</v>
      </c>
      <c r="J39" s="13">
        <v>14</v>
      </c>
      <c r="K39" s="14">
        <f t="shared" si="12"/>
        <v>0.18181818181818182</v>
      </c>
      <c r="M39" s="3" t="s">
        <v>5</v>
      </c>
      <c r="N39" s="2">
        <v>17</v>
      </c>
      <c r="O39" s="6">
        <f t="shared" si="13"/>
        <v>5.2469135802469133E-2</v>
      </c>
      <c r="P39" s="13">
        <v>23</v>
      </c>
      <c r="Q39" s="14">
        <f t="shared" si="14"/>
        <v>6.8452380952380959E-2</v>
      </c>
    </row>
    <row r="41" spans="1:17" x14ac:dyDescent="0.3">
      <c r="A41" s="7"/>
      <c r="B41" s="19" t="s">
        <v>19</v>
      </c>
      <c r="C41" s="19"/>
      <c r="D41" s="19"/>
      <c r="E41" s="19"/>
    </row>
    <row r="42" spans="1:17" x14ac:dyDescent="0.3">
      <c r="A42" s="4"/>
      <c r="B42" s="20" t="s">
        <v>9</v>
      </c>
      <c r="C42" s="20"/>
      <c r="D42" s="21" t="s">
        <v>10</v>
      </c>
      <c r="E42" s="21"/>
    </row>
    <row r="43" spans="1:17" x14ac:dyDescent="0.3">
      <c r="A43" s="4" t="s">
        <v>6</v>
      </c>
      <c r="B43" s="5" t="s">
        <v>18</v>
      </c>
      <c r="C43" s="5" t="s">
        <v>8</v>
      </c>
      <c r="D43" s="12" t="s">
        <v>18</v>
      </c>
      <c r="E43" s="12" t="s">
        <v>8</v>
      </c>
    </row>
    <row r="44" spans="1:17" x14ac:dyDescent="0.3">
      <c r="A44" s="3" t="s">
        <v>0</v>
      </c>
      <c r="B44" s="15">
        <v>270373</v>
      </c>
      <c r="C44" s="6">
        <f>B44/(SUM($B$44:$B$49))</f>
        <v>0.32508046665247903</v>
      </c>
      <c r="D44" s="16">
        <v>180068</v>
      </c>
      <c r="E44" s="14">
        <f>D44/SUM($D$44:$D$49)</f>
        <v>0.21298782406279348</v>
      </c>
    </row>
    <row r="45" spans="1:17" x14ac:dyDescent="0.3">
      <c r="A45" s="3" t="s">
        <v>1</v>
      </c>
      <c r="B45" s="15">
        <v>307407</v>
      </c>
      <c r="C45" s="6">
        <f t="shared" ref="C45:C49" si="15">B45/(SUM($B$44:$B$49))</f>
        <v>0.36960795276243791</v>
      </c>
      <c r="D45" s="16">
        <v>378896</v>
      </c>
      <c r="E45" s="14">
        <f t="shared" ref="E45:E49" si="16">D45/SUM($D$44:$D$49)</f>
        <v>0.4481653296870971</v>
      </c>
    </row>
    <row r="46" spans="1:17" x14ac:dyDescent="0.3">
      <c r="A46" s="3" t="s">
        <v>2</v>
      </c>
      <c r="B46" s="15">
        <v>146818</v>
      </c>
      <c r="C46" s="6">
        <f t="shared" si="15"/>
        <v>0.17652525937495114</v>
      </c>
      <c r="D46" s="16">
        <v>183647</v>
      </c>
      <c r="E46" s="14">
        <f t="shared" si="16"/>
        <v>0.21722113271464022</v>
      </c>
    </row>
    <row r="47" spans="1:17" x14ac:dyDescent="0.3">
      <c r="A47" s="3" t="s">
        <v>3</v>
      </c>
      <c r="B47" s="15">
        <v>62824</v>
      </c>
      <c r="C47" s="6">
        <f t="shared" si="15"/>
        <v>7.5535853199007824E-2</v>
      </c>
      <c r="D47" s="16">
        <v>60269</v>
      </c>
      <c r="E47" s="14">
        <f t="shared" si="16"/>
        <v>7.1287309063467696E-2</v>
      </c>
    </row>
    <row r="48" spans="1:17" x14ac:dyDescent="0.3">
      <c r="A48" s="3" t="s">
        <v>4</v>
      </c>
      <c r="B48" s="15">
        <v>42214</v>
      </c>
      <c r="C48" s="6">
        <f t="shared" si="15"/>
        <v>5.0755611023540627E-2</v>
      </c>
      <c r="D48" s="16">
        <v>38523</v>
      </c>
      <c r="E48" s="14">
        <f t="shared" si="16"/>
        <v>4.5565730426122317E-2</v>
      </c>
    </row>
    <row r="49" spans="1:5" x14ac:dyDescent="0.3">
      <c r="A49" s="3" t="s">
        <v>5</v>
      </c>
      <c r="B49" s="15">
        <v>2075</v>
      </c>
      <c r="C49" s="6">
        <f t="shared" si="15"/>
        <v>2.4948569875834275E-3</v>
      </c>
      <c r="D49" s="16">
        <v>4035</v>
      </c>
      <c r="E49" s="14">
        <f t="shared" si="16"/>
        <v>4.7726740458791774E-3</v>
      </c>
    </row>
  </sheetData>
  <mergeCells count="27">
    <mergeCell ref="B2:C2"/>
    <mergeCell ref="D2:E2"/>
    <mergeCell ref="B1:E1"/>
    <mergeCell ref="B11:E11"/>
    <mergeCell ref="B12:C12"/>
    <mergeCell ref="D12:E12"/>
    <mergeCell ref="H11:K11"/>
    <mergeCell ref="H12:I12"/>
    <mergeCell ref="J12:K12"/>
    <mergeCell ref="B21:E21"/>
    <mergeCell ref="B22:C22"/>
    <mergeCell ref="D22:E22"/>
    <mergeCell ref="H21:K21"/>
    <mergeCell ref="H22:I22"/>
    <mergeCell ref="J22:K22"/>
    <mergeCell ref="N31:Q31"/>
    <mergeCell ref="N32:O32"/>
    <mergeCell ref="P32:Q32"/>
    <mergeCell ref="B41:E41"/>
    <mergeCell ref="B42:C42"/>
    <mergeCell ref="D42:E42"/>
    <mergeCell ref="B31:E31"/>
    <mergeCell ref="B32:C32"/>
    <mergeCell ref="D32:E32"/>
    <mergeCell ref="H31:K31"/>
    <mergeCell ref="H32:I32"/>
    <mergeCell ref="J32:K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/>
  </sheetViews>
  <sheetFormatPr defaultRowHeight="14.4" x14ac:dyDescent="0.3"/>
  <cols>
    <col min="1" max="1" width="9.44140625" bestFit="1" customWidth="1"/>
    <col min="2" max="2" width="12.5546875" bestFit="1" customWidth="1"/>
    <col min="3" max="3" width="7.88671875" bestFit="1" customWidth="1"/>
    <col min="4" max="4" width="12.5546875" bestFit="1" customWidth="1"/>
    <col min="5" max="5" width="7.88671875" bestFit="1" customWidth="1"/>
    <col min="7" max="7" width="6.44140625" bestFit="1" customWidth="1"/>
    <col min="8" max="8" width="12.5546875" bestFit="1" customWidth="1"/>
    <col min="9" max="9" width="7.88671875" bestFit="1" customWidth="1"/>
    <col min="10" max="10" width="12.5546875" bestFit="1" customWidth="1"/>
    <col min="11" max="11" width="7.88671875" bestFit="1" customWidth="1"/>
    <col min="13" max="13" width="6.44140625" bestFit="1" customWidth="1"/>
    <col min="14" max="14" width="12.5546875" bestFit="1" customWidth="1"/>
    <col min="15" max="15" width="7.88671875" bestFit="1" customWidth="1"/>
    <col min="16" max="16" width="12.5546875" bestFit="1" customWidth="1"/>
    <col min="17" max="17" width="7.88671875" bestFit="1" customWidth="1"/>
  </cols>
  <sheetData>
    <row r="1" spans="1:17" x14ac:dyDescent="0.3">
      <c r="A1" s="7"/>
      <c r="B1" s="19" t="s">
        <v>20</v>
      </c>
      <c r="C1" s="19"/>
      <c r="D1" s="19"/>
      <c r="E1" s="19"/>
      <c r="G1" s="7"/>
      <c r="H1" s="19" t="s">
        <v>24</v>
      </c>
      <c r="I1" s="19"/>
      <c r="J1" s="19"/>
      <c r="K1" s="19"/>
    </row>
    <row r="2" spans="1:17" x14ac:dyDescent="0.3">
      <c r="A2" s="4"/>
      <c r="B2" s="20" t="s">
        <v>9</v>
      </c>
      <c r="C2" s="20"/>
      <c r="D2" s="21" t="s">
        <v>10</v>
      </c>
      <c r="E2" s="21"/>
      <c r="G2" s="4"/>
      <c r="H2" s="20" t="s">
        <v>9</v>
      </c>
      <c r="I2" s="20"/>
      <c r="J2" s="21" t="s">
        <v>10</v>
      </c>
      <c r="K2" s="21"/>
    </row>
    <row r="3" spans="1:17" x14ac:dyDescent="0.3">
      <c r="A3" s="4" t="s">
        <v>6</v>
      </c>
      <c r="B3" s="5" t="s">
        <v>7</v>
      </c>
      <c r="C3" s="5" t="s">
        <v>8</v>
      </c>
      <c r="D3" s="12" t="s">
        <v>7</v>
      </c>
      <c r="E3" s="12" t="s">
        <v>8</v>
      </c>
      <c r="G3" s="4" t="s">
        <v>6</v>
      </c>
      <c r="H3" s="5" t="s">
        <v>7</v>
      </c>
      <c r="I3" s="5" t="s">
        <v>8</v>
      </c>
      <c r="J3" s="12" t="s">
        <v>7</v>
      </c>
      <c r="K3" s="12" t="s">
        <v>8</v>
      </c>
    </row>
    <row r="4" spans="1:17" x14ac:dyDescent="0.3">
      <c r="A4" s="3" t="s">
        <v>0</v>
      </c>
      <c r="B4" s="2">
        <v>38</v>
      </c>
      <c r="C4" s="6">
        <f>B4/SUM($B$4:$B$8)</f>
        <v>2.1889400921658985E-2</v>
      </c>
      <c r="D4" s="13">
        <v>36</v>
      </c>
      <c r="E4" s="14">
        <f>D4/SUM($D$4:$D$8)</f>
        <v>2.0134228187919462E-2</v>
      </c>
      <c r="G4" s="3" t="s">
        <v>0</v>
      </c>
      <c r="H4" s="2">
        <v>1328</v>
      </c>
      <c r="I4" s="6">
        <f>H4/SUM($H$4:$H$8)</f>
        <v>0.74481211441390915</v>
      </c>
      <c r="J4" s="13">
        <v>1338</v>
      </c>
      <c r="K4" s="14">
        <f>J4/SUM($J$4:$J$8)</f>
        <v>0.73881833241303152</v>
      </c>
    </row>
    <row r="5" spans="1:17" x14ac:dyDescent="0.3">
      <c r="A5" s="3" t="s">
        <v>1</v>
      </c>
      <c r="B5" s="2">
        <v>203</v>
      </c>
      <c r="C5" s="6">
        <f>B5/SUM($B$4:$B$8)</f>
        <v>0.11693548387096774</v>
      </c>
      <c r="D5" s="13">
        <v>216</v>
      </c>
      <c r="E5" s="14">
        <f t="shared" ref="E5:E8" si="0">D5/SUM($D$4:$D$8)</f>
        <v>0.12080536912751678</v>
      </c>
      <c r="G5" s="3" t="s">
        <v>1</v>
      </c>
      <c r="H5" s="2">
        <v>313</v>
      </c>
      <c r="I5" s="6">
        <f t="shared" ref="I5:I8" si="1">H5/SUM($H$4:$H$8)</f>
        <v>0.17554683118339875</v>
      </c>
      <c r="J5" s="13">
        <v>309</v>
      </c>
      <c r="K5" s="14">
        <f t="shared" ref="K5:K8" si="2">J5/SUM($J$4:$J$8)</f>
        <v>0.17062396466040861</v>
      </c>
    </row>
    <row r="6" spans="1:17" x14ac:dyDescent="0.3">
      <c r="A6" s="3" t="s">
        <v>2</v>
      </c>
      <c r="B6" s="2">
        <v>382</v>
      </c>
      <c r="C6" s="6">
        <f>B6/SUM($B$4:$B$8)</f>
        <v>0.22004608294930875</v>
      </c>
      <c r="D6" s="13">
        <v>425</v>
      </c>
      <c r="E6" s="14">
        <f t="shared" si="0"/>
        <v>0.23769574944071589</v>
      </c>
      <c r="G6" s="3" t="s">
        <v>2</v>
      </c>
      <c r="H6" s="2">
        <v>98</v>
      </c>
      <c r="I6" s="6">
        <f t="shared" si="1"/>
        <v>5.4963544587773416E-2</v>
      </c>
      <c r="J6" s="13">
        <v>115</v>
      </c>
      <c r="K6" s="14">
        <f t="shared" si="2"/>
        <v>6.350082827167311E-2</v>
      </c>
    </row>
    <row r="7" spans="1:17" x14ac:dyDescent="0.3">
      <c r="A7" s="3" t="s">
        <v>3</v>
      </c>
      <c r="B7" s="2">
        <v>438</v>
      </c>
      <c r="C7" s="6">
        <f>B7/SUM($B$4:$B$8)</f>
        <v>0.25230414746543778</v>
      </c>
      <c r="D7" s="13">
        <v>478</v>
      </c>
      <c r="E7" s="14">
        <f t="shared" si="0"/>
        <v>0.26733780760626397</v>
      </c>
      <c r="G7" s="3" t="s">
        <v>3</v>
      </c>
      <c r="H7" s="2">
        <v>33</v>
      </c>
      <c r="I7" s="6">
        <f t="shared" si="1"/>
        <v>1.8508132361189006E-2</v>
      </c>
      <c r="J7" s="13">
        <v>39</v>
      </c>
      <c r="K7" s="14">
        <f t="shared" si="2"/>
        <v>2.1535063500828271E-2</v>
      </c>
    </row>
    <row r="8" spans="1:17" x14ac:dyDescent="0.3">
      <c r="A8" s="3" t="s">
        <v>4</v>
      </c>
      <c r="B8" s="2">
        <v>675</v>
      </c>
      <c r="C8" s="6">
        <f>B8/SUM($B$4:$B$8)</f>
        <v>0.38882488479262672</v>
      </c>
      <c r="D8" s="13">
        <v>633</v>
      </c>
      <c r="E8" s="14">
        <f t="shared" si="0"/>
        <v>0.35402684563758391</v>
      </c>
      <c r="G8" s="3" t="s">
        <v>4</v>
      </c>
      <c r="H8" s="2">
        <v>11</v>
      </c>
      <c r="I8" s="6">
        <f t="shared" si="1"/>
        <v>6.1693774537296695E-3</v>
      </c>
      <c r="J8" s="13">
        <v>10</v>
      </c>
      <c r="K8" s="14">
        <f t="shared" si="2"/>
        <v>5.5218111540585313E-3</v>
      </c>
    </row>
    <row r="11" spans="1:17" x14ac:dyDescent="0.3">
      <c r="A11" s="7"/>
      <c r="B11" s="19" t="s">
        <v>21</v>
      </c>
      <c r="C11" s="19"/>
      <c r="D11" s="19"/>
      <c r="E11" s="19"/>
      <c r="G11" s="7"/>
      <c r="H11" s="19" t="s">
        <v>22</v>
      </c>
      <c r="I11" s="19"/>
      <c r="J11" s="19"/>
      <c r="K11" s="19"/>
      <c r="M11" s="7"/>
      <c r="N11" s="19" t="s">
        <v>25</v>
      </c>
      <c r="O11" s="19"/>
      <c r="P11" s="19"/>
      <c r="Q11" s="19"/>
    </row>
    <row r="12" spans="1:17" x14ac:dyDescent="0.3">
      <c r="A12" s="4"/>
      <c r="B12" s="20" t="s">
        <v>9</v>
      </c>
      <c r="C12" s="20"/>
      <c r="D12" s="21" t="s">
        <v>10</v>
      </c>
      <c r="E12" s="21"/>
      <c r="G12" s="4"/>
      <c r="H12" s="20" t="s">
        <v>9</v>
      </c>
      <c r="I12" s="20"/>
      <c r="J12" s="21" t="s">
        <v>10</v>
      </c>
      <c r="K12" s="21"/>
      <c r="M12" s="4"/>
      <c r="N12" s="20" t="s">
        <v>9</v>
      </c>
      <c r="O12" s="20"/>
      <c r="P12" s="21" t="s">
        <v>10</v>
      </c>
      <c r="Q12" s="21"/>
    </row>
    <row r="13" spans="1:17" x14ac:dyDescent="0.3">
      <c r="A13" s="4" t="s">
        <v>6</v>
      </c>
      <c r="B13" s="5" t="s">
        <v>7</v>
      </c>
      <c r="C13" s="5" t="s">
        <v>8</v>
      </c>
      <c r="D13" s="12" t="s">
        <v>7</v>
      </c>
      <c r="E13" s="12" t="s">
        <v>8</v>
      </c>
      <c r="G13" s="4" t="s">
        <v>6</v>
      </c>
      <c r="H13" s="5" t="s">
        <v>7</v>
      </c>
      <c r="I13" s="5" t="s">
        <v>8</v>
      </c>
      <c r="J13" s="12" t="s">
        <v>7</v>
      </c>
      <c r="K13" s="12" t="s">
        <v>8</v>
      </c>
      <c r="M13" s="4" t="s">
        <v>6</v>
      </c>
      <c r="N13" s="5" t="s">
        <v>7</v>
      </c>
      <c r="O13" s="5" t="s">
        <v>8</v>
      </c>
      <c r="P13" s="12" t="s">
        <v>7</v>
      </c>
      <c r="Q13" s="12" t="s">
        <v>8</v>
      </c>
    </row>
    <row r="14" spans="1:17" x14ac:dyDescent="0.3">
      <c r="A14" s="3" t="s">
        <v>0</v>
      </c>
      <c r="B14" s="2">
        <v>1</v>
      </c>
      <c r="C14" s="6">
        <f>B14/SUM($B$14:$B$18)</f>
        <v>2.4390243902439024E-3</v>
      </c>
      <c r="D14" s="13">
        <v>2</v>
      </c>
      <c r="E14" s="14">
        <f>D14/SUM($D$14:$D$18)</f>
        <v>4.8899755501222494E-3</v>
      </c>
      <c r="G14" s="3" t="s">
        <v>0</v>
      </c>
      <c r="H14" s="2">
        <v>261</v>
      </c>
      <c r="I14" s="6">
        <f>H14/SUM($H$14:$H$18)</f>
        <v>0.70350404312668469</v>
      </c>
      <c r="J14" s="13" t="s">
        <v>23</v>
      </c>
      <c r="K14" s="14" t="s">
        <v>23</v>
      </c>
      <c r="M14" s="3" t="s">
        <v>0</v>
      </c>
      <c r="N14" s="2">
        <v>396</v>
      </c>
      <c r="O14" s="6">
        <f>N14/SUM($N$14:$N$18)</f>
        <v>0.8839285714285714</v>
      </c>
      <c r="P14" s="13">
        <v>390</v>
      </c>
      <c r="Q14" s="14">
        <f>P14/SUM($P$14:$P$18)</f>
        <v>0.8590308370044053</v>
      </c>
    </row>
    <row r="15" spans="1:17" x14ac:dyDescent="0.3">
      <c r="A15" s="3" t="s">
        <v>1</v>
      </c>
      <c r="B15" s="2">
        <v>4</v>
      </c>
      <c r="C15" s="6">
        <f t="shared" ref="C15:C18" si="3">B15/SUM($B$14:$B$18)</f>
        <v>9.7560975609756097E-3</v>
      </c>
      <c r="D15" s="13">
        <v>6</v>
      </c>
      <c r="E15" s="14">
        <f t="shared" ref="E15:E18" si="4">D15/SUM($D$14:$D$18)</f>
        <v>1.4669926650366748E-2</v>
      </c>
      <c r="G15" s="3" t="s">
        <v>1</v>
      </c>
      <c r="H15" s="2">
        <v>63</v>
      </c>
      <c r="I15" s="6">
        <f t="shared" ref="I15:I18" si="5">H15/SUM($H$14:$H$18)</f>
        <v>0.16981132075471697</v>
      </c>
      <c r="J15" s="13" t="s">
        <v>23</v>
      </c>
      <c r="K15" s="14" t="s">
        <v>23</v>
      </c>
      <c r="M15" s="3" t="s">
        <v>1</v>
      </c>
      <c r="N15" s="2">
        <v>12</v>
      </c>
      <c r="O15" s="6">
        <f t="shared" ref="O15:O18" si="6">N15/SUM($N$14:$N$18)</f>
        <v>2.6785714285714284E-2</v>
      </c>
      <c r="P15" s="13">
        <v>20</v>
      </c>
      <c r="Q15" s="14">
        <f t="shared" ref="Q15:Q18" si="7">P15/SUM($P$14:$P$18)</f>
        <v>4.405286343612335E-2</v>
      </c>
    </row>
    <row r="16" spans="1:17" x14ac:dyDescent="0.3">
      <c r="A16" s="3" t="s">
        <v>2</v>
      </c>
      <c r="B16" s="2">
        <v>23</v>
      </c>
      <c r="C16" s="6">
        <f t="shared" si="3"/>
        <v>5.6097560975609757E-2</v>
      </c>
      <c r="D16" s="13">
        <v>22</v>
      </c>
      <c r="E16" s="14">
        <f t="shared" si="4"/>
        <v>5.3789731051344741E-2</v>
      </c>
      <c r="G16" s="3" t="s">
        <v>2</v>
      </c>
      <c r="H16" s="2">
        <v>32</v>
      </c>
      <c r="I16" s="6">
        <f t="shared" si="5"/>
        <v>8.6253369272237201E-2</v>
      </c>
      <c r="J16" s="13" t="s">
        <v>23</v>
      </c>
      <c r="K16" s="14" t="s">
        <v>23</v>
      </c>
      <c r="M16" s="3" t="s">
        <v>2</v>
      </c>
      <c r="N16" s="2">
        <v>4</v>
      </c>
      <c r="O16" s="6">
        <f t="shared" si="6"/>
        <v>8.9285714285714281E-3</v>
      </c>
      <c r="P16" s="13">
        <v>8</v>
      </c>
      <c r="Q16" s="14">
        <f t="shared" si="7"/>
        <v>1.7621145374449341E-2</v>
      </c>
    </row>
    <row r="17" spans="1:17" x14ac:dyDescent="0.3">
      <c r="A17" s="3" t="s">
        <v>3</v>
      </c>
      <c r="B17" s="2">
        <v>61</v>
      </c>
      <c r="C17" s="6">
        <f t="shared" si="3"/>
        <v>0.14878048780487804</v>
      </c>
      <c r="D17" s="13">
        <v>39</v>
      </c>
      <c r="E17" s="14">
        <f t="shared" si="4"/>
        <v>9.5354523227383858E-2</v>
      </c>
      <c r="G17" s="3" t="s">
        <v>3</v>
      </c>
      <c r="H17" s="2">
        <v>12</v>
      </c>
      <c r="I17" s="6">
        <f t="shared" si="5"/>
        <v>3.2345013477088951E-2</v>
      </c>
      <c r="J17" s="13" t="s">
        <v>23</v>
      </c>
      <c r="K17" s="14" t="s">
        <v>23</v>
      </c>
      <c r="M17" s="3" t="s">
        <v>3</v>
      </c>
      <c r="N17" s="2">
        <v>12</v>
      </c>
      <c r="O17" s="6">
        <f t="shared" si="6"/>
        <v>2.6785714285714284E-2</v>
      </c>
      <c r="P17" s="13">
        <v>5</v>
      </c>
      <c r="Q17" s="14">
        <f t="shared" si="7"/>
        <v>1.1013215859030838E-2</v>
      </c>
    </row>
    <row r="18" spans="1:17" x14ac:dyDescent="0.3">
      <c r="A18" s="3" t="s">
        <v>4</v>
      </c>
      <c r="B18" s="2">
        <v>321</v>
      </c>
      <c r="C18" s="6">
        <f t="shared" si="3"/>
        <v>0.78292682926829271</v>
      </c>
      <c r="D18" s="13">
        <v>340</v>
      </c>
      <c r="E18" s="14">
        <f t="shared" si="4"/>
        <v>0.83129584352078245</v>
      </c>
      <c r="G18" s="3" t="s">
        <v>4</v>
      </c>
      <c r="H18" s="2">
        <v>3</v>
      </c>
      <c r="I18" s="6">
        <f t="shared" si="5"/>
        <v>8.0862533692722376E-3</v>
      </c>
      <c r="J18" s="13" t="s">
        <v>23</v>
      </c>
      <c r="K18" s="14" t="s">
        <v>23</v>
      </c>
      <c r="M18" s="3" t="s">
        <v>4</v>
      </c>
      <c r="N18" s="2">
        <v>24</v>
      </c>
      <c r="O18" s="6">
        <f t="shared" si="6"/>
        <v>5.3571428571428568E-2</v>
      </c>
      <c r="P18" s="13">
        <v>31</v>
      </c>
      <c r="Q18" s="14">
        <f t="shared" si="7"/>
        <v>6.8281938325991193E-2</v>
      </c>
    </row>
  </sheetData>
  <mergeCells count="15">
    <mergeCell ref="B11:E11"/>
    <mergeCell ref="B12:C12"/>
    <mergeCell ref="D12:E12"/>
    <mergeCell ref="H1:K1"/>
    <mergeCell ref="H2:I2"/>
    <mergeCell ref="J2:K2"/>
    <mergeCell ref="B1:E1"/>
    <mergeCell ref="B2:C2"/>
    <mergeCell ref="D2:E2"/>
    <mergeCell ref="N11:Q11"/>
    <mergeCell ref="N12:O12"/>
    <mergeCell ref="P12:Q12"/>
    <mergeCell ref="H11:K11"/>
    <mergeCell ref="H12:I12"/>
    <mergeCell ref="J12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4.4" x14ac:dyDescent="0.3"/>
  <cols>
    <col min="1" max="1" width="8.88671875" customWidth="1"/>
    <col min="2" max="7" width="7.109375" customWidth="1"/>
  </cols>
  <sheetData>
    <row r="1" spans="1:7" x14ac:dyDescent="0.3">
      <c r="C1" s="25" t="s">
        <v>26</v>
      </c>
      <c r="D1" s="25"/>
      <c r="E1" s="25"/>
      <c r="F1" s="25"/>
      <c r="G1" s="25"/>
    </row>
    <row r="2" spans="1:7" x14ac:dyDescent="0.3">
      <c r="B2" s="8"/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ht="37.5" customHeight="1" x14ac:dyDescent="0.3">
      <c r="A3" s="24" t="s">
        <v>27</v>
      </c>
      <c r="B3" s="17" t="s">
        <v>0</v>
      </c>
      <c r="C3" s="9">
        <v>348</v>
      </c>
      <c r="D3" s="11">
        <v>120</v>
      </c>
      <c r="E3" s="11">
        <v>24</v>
      </c>
      <c r="F3" s="11">
        <v>3</v>
      </c>
      <c r="G3" s="11">
        <v>1</v>
      </c>
    </row>
    <row r="4" spans="1:7" ht="37.5" customHeight="1" x14ac:dyDescent="0.3">
      <c r="A4" s="24"/>
      <c r="B4" s="17" t="s">
        <v>1</v>
      </c>
      <c r="C4" s="10">
        <v>217</v>
      </c>
      <c r="D4" s="9">
        <v>393</v>
      </c>
      <c r="E4" s="11">
        <v>172</v>
      </c>
      <c r="F4" s="11">
        <v>28</v>
      </c>
      <c r="G4" s="11">
        <v>4</v>
      </c>
    </row>
    <row r="5" spans="1:7" ht="37.5" customHeight="1" x14ac:dyDescent="0.3">
      <c r="A5" s="24"/>
      <c r="B5" s="17" t="s">
        <v>2</v>
      </c>
      <c r="C5" s="10">
        <v>32</v>
      </c>
      <c r="D5" s="10">
        <v>142</v>
      </c>
      <c r="E5" s="9">
        <v>195</v>
      </c>
      <c r="F5" s="11">
        <v>82</v>
      </c>
      <c r="G5" s="11">
        <v>12</v>
      </c>
    </row>
    <row r="6" spans="1:7" ht="37.5" customHeight="1" x14ac:dyDescent="0.3">
      <c r="A6" s="24"/>
      <c r="B6" s="17" t="s">
        <v>3</v>
      </c>
      <c r="C6" s="10">
        <v>4</v>
      </c>
      <c r="D6" s="10">
        <v>26</v>
      </c>
      <c r="E6" s="10">
        <v>55</v>
      </c>
      <c r="F6" s="9">
        <v>55</v>
      </c>
      <c r="G6" s="11">
        <v>31</v>
      </c>
    </row>
    <row r="7" spans="1:7" ht="37.5" customHeight="1" x14ac:dyDescent="0.3">
      <c r="A7" s="24"/>
      <c r="B7" s="17" t="s">
        <v>4</v>
      </c>
      <c r="C7" s="10">
        <v>6</v>
      </c>
      <c r="D7" s="10">
        <v>3</v>
      </c>
      <c r="E7" s="10">
        <v>6</v>
      </c>
      <c r="F7" s="10">
        <v>19</v>
      </c>
      <c r="G7" s="9">
        <v>69</v>
      </c>
    </row>
    <row r="9" spans="1:7" x14ac:dyDescent="0.3">
      <c r="A9" s="26" t="s">
        <v>32</v>
      </c>
      <c r="B9" s="26"/>
      <c r="C9" s="26"/>
      <c r="D9" s="26"/>
      <c r="E9" s="26"/>
      <c r="F9" s="26"/>
      <c r="G9" s="26"/>
    </row>
    <row r="11" spans="1:7" x14ac:dyDescent="0.3">
      <c r="A11" s="3"/>
      <c r="B11" s="3"/>
      <c r="C11" s="26" t="s">
        <v>7</v>
      </c>
      <c r="D11" s="26"/>
    </row>
    <row r="12" spans="1:7" x14ac:dyDescent="0.3">
      <c r="A12" s="23" t="s">
        <v>30</v>
      </c>
      <c r="B12" s="23"/>
      <c r="C12" s="22">
        <v>510</v>
      </c>
      <c r="D12" s="22"/>
    </row>
    <row r="13" spans="1:7" x14ac:dyDescent="0.3">
      <c r="A13" s="23" t="s">
        <v>29</v>
      </c>
      <c r="B13" s="23"/>
      <c r="C13" s="22">
        <v>1060</v>
      </c>
      <c r="D13" s="22"/>
    </row>
    <row r="14" spans="1:7" x14ac:dyDescent="0.3">
      <c r="A14" s="23" t="s">
        <v>31</v>
      </c>
      <c r="B14" s="23"/>
      <c r="C14" s="22">
        <v>477</v>
      </c>
      <c r="D14" s="22"/>
    </row>
  </sheetData>
  <mergeCells count="10">
    <mergeCell ref="C1:G1"/>
    <mergeCell ref="A9:G9"/>
    <mergeCell ref="A12:B12"/>
    <mergeCell ref="C11:D11"/>
    <mergeCell ref="C12:D12"/>
    <mergeCell ref="C14:D14"/>
    <mergeCell ref="C13:D13"/>
    <mergeCell ref="A13:B13"/>
    <mergeCell ref="A14:B14"/>
    <mergeCell ref="A3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Statewide Summary</vt:lpstr>
      <vt:lpstr>Domain Summaries</vt:lpstr>
      <vt:lpstr>Yearly Movement</vt:lpstr>
    </vt:vector>
  </TitlesOfParts>
  <Company>Indiana Office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Milkey, Jeff (Admin)</dc:creator>
  <cp:lastModifiedBy>Milkey, Jeff</cp:lastModifiedBy>
  <dcterms:created xsi:type="dcterms:W3CDTF">2017-10-02T13:28:06Z</dcterms:created>
  <dcterms:modified xsi:type="dcterms:W3CDTF">2017-10-03T19:44:09Z</dcterms:modified>
</cp:coreProperties>
</file>