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mc:AlternateContent xmlns:mc="http://schemas.openxmlformats.org/markup-compatibility/2006">
    <mc:Choice Requires="x15">
      <x15ac:absPath xmlns:x15ac="http://schemas.microsoft.com/office/spreadsheetml/2010/11/ac" url="R:\Communications\Memos\2021\"/>
    </mc:Choice>
  </mc:AlternateContent>
  <xr:revisionPtr revIDLastSave="0" documentId="8_{54488DA7-40A8-4884-8EF1-76613E0BE146}" xr6:coauthVersionLast="46" xr6:coauthVersionMax="46" xr10:uidLastSave="{00000000-0000-0000-0000-000000000000}"/>
  <bookViews>
    <workbookView xWindow="-110" yWindow="-110" windowWidth="19420" windowHeight="10420" xr2:uid="{00000000-000D-0000-FFFF-FFFF00000000}"/>
  </bookViews>
  <sheets>
    <sheet name="Calculation" sheetId="2" r:id="rId1"/>
    <sheet name="BEA_Personal Income Data"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2" i="2" l="1"/>
  <c r="D18" i="2"/>
  <c r="D17" i="2"/>
  <c r="D16" i="2"/>
  <c r="G16" i="2" s="1"/>
  <c r="D15" i="2"/>
  <c r="D14" i="2"/>
  <c r="D13" i="2"/>
  <c r="D12" i="2"/>
  <c r="G15" i="2" l="1"/>
  <c r="G17" i="2"/>
  <c r="G18" i="2"/>
  <c r="G13" i="2"/>
  <c r="B20" i="2" s="1"/>
  <c r="B21" i="2" s="1"/>
  <c r="B22" i="2" s="1"/>
  <c r="B24" i="2" s="1"/>
  <c r="D24" i="2" s="1"/>
  <c r="G14" i="2"/>
  <c r="H18" i="2"/>
  <c r="H13" i="2"/>
  <c r="F12" i="2"/>
  <c r="C13" i="2"/>
  <c r="E13" i="2" s="1"/>
  <c r="F13" i="2" l="1"/>
  <c r="C14" i="2"/>
  <c r="H17" i="2"/>
  <c r="H16" i="2"/>
  <c r="H15" i="2"/>
  <c r="H14" i="2"/>
  <c r="C15" i="2" l="1"/>
  <c r="E14" i="2"/>
  <c r="F14" i="2"/>
  <c r="F15" i="2" l="1"/>
  <c r="E15" i="2"/>
  <c r="C16" i="2"/>
  <c r="F16" i="2" l="1"/>
  <c r="E16" i="2"/>
  <c r="C17" i="2"/>
  <c r="F17" i="2" l="1"/>
  <c r="E17" i="2"/>
  <c r="C18" i="2"/>
  <c r="F18" i="2" l="1"/>
  <c r="E18" i="2"/>
</calcChain>
</file>

<file path=xl/sharedStrings.xml><?xml version="1.0" encoding="utf-8"?>
<sst xmlns="http://schemas.openxmlformats.org/spreadsheetml/2006/main" count="255" uniqueCount="120">
  <si>
    <t/>
  </si>
  <si>
    <t>Bureau of Economic Analysis</t>
  </si>
  <si>
    <t>State or DC</t>
  </si>
  <si>
    <t>GeoFips</t>
  </si>
  <si>
    <t>GeoName</t>
  </si>
  <si>
    <t>LineCode</t>
  </si>
  <si>
    <t>Description</t>
  </si>
  <si>
    <t>2014:Q1</t>
  </si>
  <si>
    <t>2014:Q2</t>
  </si>
  <si>
    <t>2014:Q3</t>
  </si>
  <si>
    <t>2014:Q4</t>
  </si>
  <si>
    <t>2015:Q1</t>
  </si>
  <si>
    <t>2015:Q2</t>
  </si>
  <si>
    <t>2015:Q3</t>
  </si>
  <si>
    <t>2015:Q4</t>
  </si>
  <si>
    <t>2016:Q1</t>
  </si>
  <si>
    <t>2016:Q2</t>
  </si>
  <si>
    <t>2016:Q3</t>
  </si>
  <si>
    <t>2016:Q4</t>
  </si>
  <si>
    <t>2017:Q1</t>
  </si>
  <si>
    <t>2017:Q2</t>
  </si>
  <si>
    <t>2017:Q3</t>
  </si>
  <si>
    <t>2017:Q4</t>
  </si>
  <si>
    <t>2018:Q1</t>
  </si>
  <si>
    <t>18000</t>
  </si>
  <si>
    <t>Indiana</t>
  </si>
  <si>
    <t>Income by place of residence</t>
  </si>
  <si>
    <t>10</t>
  </si>
  <si>
    <t>11</t>
  </si>
  <si>
    <t xml:space="preserve">  Nonfarm personal income 1/</t>
  </si>
  <si>
    <t>12</t>
  </si>
  <si>
    <t xml:space="preserve">  Farm income 2/</t>
  </si>
  <si>
    <t>20</t>
  </si>
  <si>
    <t>Population (midperiod, persons) 3/</t>
  </si>
  <si>
    <t>30</t>
  </si>
  <si>
    <t>Per capita personal income (dollars) 4/</t>
  </si>
  <si>
    <t>Derivation of personal income</t>
  </si>
  <si>
    <t>35</t>
  </si>
  <si>
    <t xml:space="preserve">  Earnings by place of work</t>
  </si>
  <si>
    <t>36</t>
  </si>
  <si>
    <t xml:space="preserve">  Less: Contributions for government social insurance 5/</t>
  </si>
  <si>
    <t>37</t>
  </si>
  <si>
    <t xml:space="preserve">    Employee and self-employed contributions for government social insurance</t>
  </si>
  <si>
    <t>38</t>
  </si>
  <si>
    <t xml:space="preserve">    Employer contributions for government social insurance</t>
  </si>
  <si>
    <t>42</t>
  </si>
  <si>
    <t xml:space="preserve">  Plus: Adjustment for residence 6/</t>
  </si>
  <si>
    <t>45</t>
  </si>
  <si>
    <t xml:space="preserve">  Equals: Net earnings by place of residence</t>
  </si>
  <si>
    <t>46</t>
  </si>
  <si>
    <t xml:space="preserve">  Plus: Dividends, interest, and rent 7/</t>
  </si>
  <si>
    <t>47</t>
  </si>
  <si>
    <t xml:space="preserve">  Plus: Personal current transfer receipts</t>
  </si>
  <si>
    <t>Components of earnings by place of work</t>
  </si>
  <si>
    <t>50</t>
  </si>
  <si>
    <t xml:space="preserve">  Wages and salaries</t>
  </si>
  <si>
    <t>60</t>
  </si>
  <si>
    <t xml:space="preserve">  Supplements to wages and salaries</t>
  </si>
  <si>
    <t>61</t>
  </si>
  <si>
    <t xml:space="preserve">    Employer contributions for employee pension and insurance funds 8/</t>
  </si>
  <si>
    <t>62</t>
  </si>
  <si>
    <t>70</t>
  </si>
  <si>
    <t xml:space="preserve">  Proprietors' income 9/</t>
  </si>
  <si>
    <t>71</t>
  </si>
  <si>
    <t xml:space="preserve">    Farm proprietors' income</t>
  </si>
  <si>
    <t>72</t>
  </si>
  <si>
    <t xml:space="preserve">    Nonfarm proprietors' income</t>
  </si>
  <si>
    <t>Legend / Footnotes:</t>
  </si>
  <si>
    <t>1/ Nonfarm personal income is total personal income less farm income.</t>
  </si>
  <si>
    <t>2/ Farm income is farm earnings less farm employer contributions for government social insurance.</t>
  </si>
  <si>
    <t>4/ Per capita personal income is total personal income divided by total quarterly population estimates.</t>
  </si>
  <si>
    <t>5/ Employer contributions for government social insurance are included in earnings by industry and earnings by place of work, but they are excluded from net earnings by place of residence and personal income. Employee and self-employed contributions are subtractions in the calculation of net earnings by place of residence and all of the income measures.</t>
  </si>
  <si>
    <t>6/ The adjustment for residence is the net inflow of the earnings of interarea commuters. For the United States, it consists of adjustments for border workers and US residents employed by international organizations and foreign embassies.</t>
  </si>
  <si>
    <t>7/ Rental income of persons includes the capital consumption adjustment.</t>
  </si>
  <si>
    <t>8/ Includes actual employer contributions and actuarially imputed employer contributions to reflect benefits accrued by defined benefit pension plan participants through service to employers in the current period.</t>
  </si>
  <si>
    <t>9/ Proprietors' income includes the inventory valuation adjustment and the capital consumption adjustment.</t>
  </si>
  <si>
    <t>PROPERTY TAX LEVY GROWTH QUOTIENT</t>
  </si>
  <si>
    <t>I.C. 6-1.1-18.5-2</t>
  </si>
  <si>
    <t>Year in which budgets are adopted</t>
  </si>
  <si>
    <t>Budgets adopted for</t>
  </si>
  <si>
    <t>Step 1a: Determine calendar year Indiana nonfarm</t>
  </si>
  <si>
    <t>Annual</t>
  </si>
  <si>
    <t>the year in which a budget is adopted.</t>
  </si>
  <si>
    <t>Nonfarm</t>
  </si>
  <si>
    <t>Percent</t>
  </si>
  <si>
    <t>Change</t>
  </si>
  <si>
    <t>Year</t>
  </si>
  <si>
    <t>Personal Income</t>
  </si>
  <si>
    <t>From</t>
  </si>
  <si>
    <t>To</t>
  </si>
  <si>
    <t>Calculation</t>
  </si>
  <si>
    <t>Step 1b: Calculate the annual percent change for</t>
  </si>
  <si>
    <t>each of the six years preceding the year in which</t>
  </si>
  <si>
    <t>a budget is adopted</t>
  </si>
  <si>
    <t>Step 2: Sum the results of Step 1b</t>
  </si>
  <si>
    <t>Step 3: Divide the results of Step 2 by six</t>
  </si>
  <si>
    <t>Step 4: Determine the lesser of Step 3 or 1.06</t>
  </si>
  <si>
    <t>or</t>
  </si>
  <si>
    <t xml:space="preserve">https://www.bea.gov/iTable/index_regional.cfm </t>
  </si>
  <si>
    <t>SQINC4 Personal Income by Major Component</t>
  </si>
  <si>
    <t>Personal income (millions of dollars, seasonally adjusted)</t>
  </si>
  <si>
    <t>2018:Q2</t>
  </si>
  <si>
    <t>2018:Q3</t>
  </si>
  <si>
    <t>2018:Q4</t>
  </si>
  <si>
    <t>Note-- Millions of dollars, seasonally adjusted at annual rates. All dollar estimates are in current dollars (not adjusted for inflation). Calculations are performed on unrounded data.</t>
  </si>
  <si>
    <t>3/ Midquarter population estimates by state are derived by BEA based on unpublished Census Bureau estimates of beginning-of-month population. Quarterly estimates for 2010-2019 reflect unpublished monthly population estimates available as of February 2019.</t>
  </si>
  <si>
    <t>personal income for each of the six years preceding</t>
  </si>
  <si>
    <t>2019:Q1</t>
  </si>
  <si>
    <t>2019:Q2</t>
  </si>
  <si>
    <t>2019:Q3</t>
  </si>
  <si>
    <t>2019:Q4</t>
  </si>
  <si>
    <t>Prepared 6/29/2020</t>
  </si>
  <si>
    <t>PREPARED: 06/29/2021</t>
  </si>
  <si>
    <t>2020:Q1</t>
  </si>
  <si>
    <t>2020:Q2</t>
  </si>
  <si>
    <t>2020:Q3</t>
  </si>
  <si>
    <t>2020:Q4</t>
  </si>
  <si>
    <t>2021:Q1</t>
  </si>
  <si>
    <t xml:space="preserve">  Last updated: June 22, 2021-- new statistics for 2021:Q1; revised statistics for 2020:Q1-2020:Q4.</t>
  </si>
  <si>
    <t>Property Tax Levy Growth Quotient for CY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</si>
</sst>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0"/>
    <numFmt numFmtId="165" formatCode="0_)"/>
    <numFmt numFmtId="166" formatCode="0.000%"/>
  </numFmts>
  <fonts count="14" x14ac:knownFonts="1">
    <font>
      <sz val="10"/>
      <name val="Arial"/>
    </font>
    <font>
      <b/>
      <sz val="10"/>
      <color indexed="9"/>
      <name val="Arial"/>
      <family val="2"/>
    </font>
    <font>
      <b/>
      <sz val="14"/>
      <name val="Arial"/>
      <family val="2"/>
    </font>
    <font>
      <sz val="10"/>
      <name val="Arial"/>
      <family val="2"/>
    </font>
    <font>
      <sz val="10"/>
      <name val="Arial"/>
      <family val="2"/>
    </font>
    <font>
      <b/>
      <sz val="10"/>
      <name val="Times New Roman"/>
      <family val="1"/>
    </font>
    <font>
      <sz val="10"/>
      <name val="Times New Roman"/>
      <family val="1"/>
    </font>
    <font>
      <sz val="10"/>
      <color theme="1"/>
      <name val="Times New Roman"/>
      <family val="1"/>
    </font>
    <font>
      <u/>
      <sz val="10"/>
      <color theme="10"/>
      <name val="Arial"/>
      <family val="2"/>
    </font>
    <font>
      <sz val="13"/>
      <name val="Arial"/>
      <family val="2"/>
    </font>
    <font>
      <i/>
      <sz val="10"/>
      <name val="Arial"/>
      <family val="2"/>
    </font>
    <font>
      <b/>
      <i/>
      <sz val="15"/>
      <name val="Arial"/>
      <family val="2"/>
    </font>
    <font>
      <sz val="10"/>
      <name val="Arial"/>
      <family val="2"/>
    </font>
    <font>
      <u/>
      <sz val="10"/>
      <color theme="10"/>
      <name val="Times New Roman"/>
      <family val="1"/>
    </font>
  </fonts>
  <fills count="5">
    <fill>
      <patternFill patternType="none"/>
    </fill>
    <fill>
      <patternFill patternType="gray125"/>
    </fill>
    <fill>
      <patternFill patternType="solid">
        <fgColor indexed="56"/>
        <bgColor indexed="23"/>
      </patternFill>
    </fill>
    <fill>
      <patternFill patternType="solid">
        <fgColor rgb="FF92D050"/>
        <bgColor indexed="64"/>
      </patternFill>
    </fill>
    <fill>
      <patternFill patternType="solid">
        <fgColor rgb="FFFFFF00"/>
        <bgColor indexed="64"/>
      </patternFill>
    </fill>
  </fills>
  <borders count="2">
    <border>
      <left/>
      <right/>
      <top/>
      <bottom/>
      <diagonal/>
    </border>
    <border>
      <left style="thin">
        <color indexed="9"/>
      </left>
      <right style="thin">
        <color indexed="9"/>
      </right>
      <top style="thin">
        <color indexed="9"/>
      </top>
      <bottom style="thin">
        <color indexed="9"/>
      </bottom>
      <diagonal/>
    </border>
  </borders>
  <cellStyleXfs count="6">
    <xf numFmtId="0" fontId="0" fillId="0" borderId="0"/>
    <xf numFmtId="43" fontId="3" fillId="0" borderId="0" applyFont="0" applyFill="0" applyBorder="0" applyAlignment="0" applyProtection="0"/>
    <xf numFmtId="0" fontId="8" fillId="0" borderId="0" applyNumberFormat="0" applyFill="0" applyBorder="0" applyAlignment="0" applyProtection="0"/>
    <xf numFmtId="0" fontId="4" fillId="0" borderId="0"/>
    <xf numFmtId="9" fontId="3" fillId="0" borderId="0" applyFont="0" applyFill="0" applyBorder="0" applyAlignment="0" applyProtection="0"/>
    <xf numFmtId="43" fontId="12" fillId="0" borderId="0" applyFont="0" applyFill="0" applyBorder="0" applyAlignment="0" applyProtection="0"/>
  </cellStyleXfs>
  <cellXfs count="32">
    <xf numFmtId="0" fontId="0" fillId="0" borderId="0" xfId="0"/>
    <xf numFmtId="0" fontId="0" fillId="3" borderId="0" xfId="0" applyFill="1"/>
    <xf numFmtId="0" fontId="5" fillId="0" borderId="0" xfId="3" applyFont="1"/>
    <xf numFmtId="0" fontId="5" fillId="4" borderId="0" xfId="3" applyFont="1" applyFill="1"/>
    <xf numFmtId="0" fontId="6" fillId="0" borderId="0" xfId="3" applyFont="1"/>
    <xf numFmtId="0" fontId="7" fillId="0" borderId="0" xfId="0" applyFont="1" applyAlignment="1">
      <alignment horizontal="center"/>
    </xf>
    <xf numFmtId="0" fontId="6" fillId="0" borderId="0" xfId="3" applyFont="1" applyAlignment="1">
      <alignment horizontal="center"/>
    </xf>
    <xf numFmtId="4" fontId="6" fillId="0" borderId="0" xfId="3" applyNumberFormat="1" applyFont="1"/>
    <xf numFmtId="164" fontId="6" fillId="0" borderId="0" xfId="3" applyNumberFormat="1" applyFont="1"/>
    <xf numFmtId="10" fontId="6" fillId="0" borderId="0" xfId="3" applyNumberFormat="1" applyFont="1"/>
    <xf numFmtId="165" fontId="6" fillId="0" borderId="0" xfId="3" applyNumberFormat="1" applyFont="1" applyProtection="1"/>
    <xf numFmtId="3" fontId="6" fillId="0" borderId="0" xfId="3" applyNumberFormat="1" applyFont="1"/>
    <xf numFmtId="164" fontId="6" fillId="0" borderId="0" xfId="3" applyNumberFormat="1" applyFont="1" applyAlignment="1">
      <alignment horizontal="center"/>
    </xf>
    <xf numFmtId="166" fontId="6" fillId="0" borderId="0" xfId="3" applyNumberFormat="1" applyFont="1" applyAlignment="1">
      <alignment horizontal="center"/>
    </xf>
    <xf numFmtId="0" fontId="2" fillId="0" borderId="0" xfId="0" applyFont="1" applyAlignment="1"/>
    <xf numFmtId="0" fontId="0" fillId="0" borderId="0" xfId="0" applyAlignment="1"/>
    <xf numFmtId="0" fontId="0" fillId="4" borderId="0" xfId="0" applyFill="1" applyAlignment="1"/>
    <xf numFmtId="0" fontId="9" fillId="4" borderId="0" xfId="0" applyFont="1" applyFill="1" applyAlignment="1"/>
    <xf numFmtId="0" fontId="0" fillId="0" borderId="0" xfId="0"/>
    <xf numFmtId="0" fontId="1" fillId="2" borderId="1" xfId="0" applyFont="1" applyFill="1" applyBorder="1" applyAlignment="1">
      <alignment horizontal="center"/>
    </xf>
    <xf numFmtId="0" fontId="1" fillId="2" borderId="1" xfId="0" applyFont="1" applyFill="1" applyBorder="1" applyAlignment="1"/>
    <xf numFmtId="9" fontId="6" fillId="0" borderId="0" xfId="4" applyFont="1"/>
    <xf numFmtId="0" fontId="0" fillId="0" borderId="0" xfId="0"/>
    <xf numFmtId="0" fontId="10" fillId="0" borderId="0" xfId="0" applyFont="1" applyAlignment="1">
      <alignment wrapText="1"/>
    </xf>
    <xf numFmtId="0" fontId="11" fillId="0" borderId="0" xfId="0" applyFont="1" applyAlignment="1">
      <alignment wrapText="1"/>
    </xf>
    <xf numFmtId="0" fontId="6" fillId="0" borderId="0" xfId="0" applyFont="1"/>
    <xf numFmtId="43" fontId="6" fillId="0" borderId="0" xfId="5" applyFont="1"/>
    <xf numFmtId="43" fontId="6" fillId="0" borderId="0" xfId="0" applyNumberFormat="1" applyFont="1"/>
    <xf numFmtId="0" fontId="13" fillId="0" borderId="0" xfId="2" applyFont="1"/>
    <xf numFmtId="10" fontId="6" fillId="0" borderId="0" xfId="4" applyNumberFormat="1" applyFont="1"/>
    <xf numFmtId="10" fontId="6" fillId="0" borderId="0" xfId="0" applyNumberFormat="1" applyFont="1"/>
    <xf numFmtId="164" fontId="6" fillId="0" borderId="0" xfId="0" applyNumberFormat="1" applyFont="1"/>
  </cellXfs>
  <cellStyles count="6">
    <cellStyle name="Comma" xfId="5" builtinId="3"/>
    <cellStyle name="Comma 2" xfId="1" xr:uid="{00000000-0005-0000-0000-000000000000}"/>
    <cellStyle name="Hyperlink" xfId="2" builtinId="8"/>
    <cellStyle name="Normal" xfId="0" builtinId="0"/>
    <cellStyle name="Normal 2" xfId="3" xr:uid="{00000000-0005-0000-0000-000003000000}"/>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bea.gov/iTable/index_regional.cf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2"/>
  <sheetViews>
    <sheetView tabSelected="1" workbookViewId="0"/>
  </sheetViews>
  <sheetFormatPr defaultRowHeight="13" x14ac:dyDescent="0.3"/>
  <cols>
    <col min="1" max="1" width="42.26953125" style="25" customWidth="1"/>
    <col min="2" max="10" width="16.81640625" style="25" customWidth="1"/>
    <col min="11" max="16384" width="8.7265625" style="25"/>
  </cols>
  <sheetData>
    <row r="1" spans="1:11" x14ac:dyDescent="0.3">
      <c r="A1" s="2" t="s">
        <v>76</v>
      </c>
    </row>
    <row r="2" spans="1:11" x14ac:dyDescent="0.3">
      <c r="A2" s="2" t="s">
        <v>77</v>
      </c>
    </row>
    <row r="3" spans="1:11" x14ac:dyDescent="0.3">
      <c r="A3" s="3" t="s">
        <v>112</v>
      </c>
    </row>
    <row r="5" spans="1:11" x14ac:dyDescent="0.3">
      <c r="A5" s="4" t="s">
        <v>78</v>
      </c>
      <c r="B5" s="5">
        <v>2021</v>
      </c>
      <c r="C5" s="5"/>
    </row>
    <row r="6" spans="1:11" x14ac:dyDescent="0.3">
      <c r="A6" s="4" t="s">
        <v>79</v>
      </c>
      <c r="B6" s="5">
        <v>2022</v>
      </c>
      <c r="C6" s="5"/>
    </row>
    <row r="7" spans="1:11" x14ac:dyDescent="0.3">
      <c r="B7" s="5"/>
      <c r="C7" s="5"/>
    </row>
    <row r="8" spans="1:11" x14ac:dyDescent="0.3">
      <c r="A8" s="4" t="s">
        <v>80</v>
      </c>
      <c r="B8" s="6"/>
      <c r="C8" s="6"/>
      <c r="D8" s="6" t="s">
        <v>81</v>
      </c>
      <c r="E8" s="4"/>
      <c r="F8" s="4"/>
      <c r="G8" s="4"/>
      <c r="H8" s="4"/>
    </row>
    <row r="9" spans="1:11" x14ac:dyDescent="0.3">
      <c r="A9" s="4" t="s">
        <v>106</v>
      </c>
      <c r="B9" s="6"/>
      <c r="C9" s="6"/>
      <c r="D9" s="6" t="s">
        <v>25</v>
      </c>
      <c r="E9" s="4"/>
      <c r="F9" s="4"/>
      <c r="G9" s="4"/>
      <c r="H9" s="4"/>
    </row>
    <row r="10" spans="1:11" x14ac:dyDescent="0.3">
      <c r="A10" s="4" t="s">
        <v>82</v>
      </c>
      <c r="B10" s="6"/>
      <c r="C10" s="6"/>
      <c r="D10" s="6" t="s">
        <v>83</v>
      </c>
      <c r="E10" s="6" t="s">
        <v>84</v>
      </c>
      <c r="F10" s="6" t="s">
        <v>85</v>
      </c>
      <c r="G10" s="6"/>
      <c r="H10" s="4"/>
    </row>
    <row r="11" spans="1:11" x14ac:dyDescent="0.3">
      <c r="A11" s="4"/>
      <c r="B11" s="6" t="s">
        <v>86</v>
      </c>
      <c r="C11" s="6"/>
      <c r="D11" s="6" t="s">
        <v>87</v>
      </c>
      <c r="E11" s="6" t="s">
        <v>88</v>
      </c>
      <c r="F11" s="6" t="s">
        <v>89</v>
      </c>
      <c r="G11" s="6" t="s">
        <v>90</v>
      </c>
      <c r="H11" s="4"/>
    </row>
    <row r="12" spans="1:11" x14ac:dyDescent="0.3">
      <c r="A12" s="4" t="s">
        <v>91</v>
      </c>
      <c r="B12" s="6">
        <v>0</v>
      </c>
      <c r="C12" s="6">
        <v>2014</v>
      </c>
      <c r="D12" s="7">
        <f>AVERAGE('BEA_Personal Income Data'!$E$9:$H$9)</f>
        <v>268033.45</v>
      </c>
      <c r="E12" s="6">
        <f t="shared" ref="E12:E18" si="0">C12-1</f>
        <v>2013</v>
      </c>
      <c r="F12" s="6">
        <f t="shared" ref="F12:F18" si="1">C12</f>
        <v>2014</v>
      </c>
      <c r="G12" s="8"/>
      <c r="H12" s="4"/>
    </row>
    <row r="13" spans="1:11" x14ac:dyDescent="0.3">
      <c r="A13" s="4" t="s">
        <v>92</v>
      </c>
      <c r="B13" s="6">
        <v>1</v>
      </c>
      <c r="C13" s="6">
        <f t="shared" ref="C13:C18" si="2">C12+1</f>
        <v>2015</v>
      </c>
      <c r="D13" s="7">
        <f>AVERAGE('BEA_Personal Income Data'!$I$9:$L$9)</f>
        <v>280620.72499999998</v>
      </c>
      <c r="E13" s="6">
        <f t="shared" si="0"/>
        <v>2014</v>
      </c>
      <c r="F13" s="6">
        <f t="shared" si="1"/>
        <v>2015</v>
      </c>
      <c r="G13" s="8">
        <f t="shared" ref="G13:G18" si="3">ROUND((D13/D12),3)</f>
        <v>1.0469999999999999</v>
      </c>
      <c r="H13" s="9">
        <f>(D13/D12)-1</f>
        <v>4.6961582593515683E-2</v>
      </c>
      <c r="J13" s="26"/>
      <c r="K13" s="27"/>
    </row>
    <row r="14" spans="1:11" x14ac:dyDescent="0.3">
      <c r="A14" s="4" t="s">
        <v>93</v>
      </c>
      <c r="B14" s="6">
        <v>2</v>
      </c>
      <c r="C14" s="6">
        <f t="shared" si="2"/>
        <v>2016</v>
      </c>
      <c r="D14" s="7">
        <f>AVERAGE('BEA_Personal Income Data'!$M$9:$P$9)</f>
        <v>288225.59999999998</v>
      </c>
      <c r="E14" s="6">
        <f t="shared" si="0"/>
        <v>2015</v>
      </c>
      <c r="F14" s="6">
        <f t="shared" si="1"/>
        <v>2016</v>
      </c>
      <c r="G14" s="8">
        <f t="shared" si="3"/>
        <v>1.0269999999999999</v>
      </c>
      <c r="H14" s="9">
        <f t="shared" ref="H14:H17" si="4">(D14/D13)-1</f>
        <v>2.7100190123163559E-2</v>
      </c>
      <c r="J14" s="26"/>
      <c r="K14" s="27"/>
    </row>
    <row r="15" spans="1:11" x14ac:dyDescent="0.3">
      <c r="A15" s="4"/>
      <c r="B15" s="6">
        <v>3</v>
      </c>
      <c r="C15" s="6">
        <f t="shared" si="2"/>
        <v>2017</v>
      </c>
      <c r="D15" s="7">
        <f>AVERAGE('BEA_Personal Income Data'!$Q$9:$T$9)</f>
        <v>299739.95</v>
      </c>
      <c r="E15" s="6">
        <f t="shared" si="0"/>
        <v>2016</v>
      </c>
      <c r="F15" s="6">
        <f t="shared" si="1"/>
        <v>2017</v>
      </c>
      <c r="G15" s="8">
        <f t="shared" si="3"/>
        <v>1.04</v>
      </c>
      <c r="H15" s="9">
        <f t="shared" si="4"/>
        <v>3.9949088491792573E-2</v>
      </c>
      <c r="J15" s="26"/>
      <c r="K15" s="27"/>
    </row>
    <row r="16" spans="1:11" x14ac:dyDescent="0.3">
      <c r="A16" s="4"/>
      <c r="B16" s="6">
        <v>4</v>
      </c>
      <c r="C16" s="6">
        <f t="shared" si="2"/>
        <v>2018</v>
      </c>
      <c r="D16" s="7">
        <f>AVERAGE('BEA_Personal Income Data'!$U$9:$X$9)</f>
        <v>315033.97499999998</v>
      </c>
      <c r="E16" s="6">
        <f t="shared" si="0"/>
        <v>2017</v>
      </c>
      <c r="F16" s="6">
        <f t="shared" si="1"/>
        <v>2018</v>
      </c>
      <c r="G16" s="8">
        <f t="shared" si="3"/>
        <v>1.0509999999999999</v>
      </c>
      <c r="H16" s="9">
        <f t="shared" si="4"/>
        <v>5.1024312908572789E-2</v>
      </c>
      <c r="J16" s="26"/>
      <c r="K16" s="27"/>
    </row>
    <row r="17" spans="1:11" x14ac:dyDescent="0.3">
      <c r="A17" s="4"/>
      <c r="B17" s="6">
        <v>5</v>
      </c>
      <c r="C17" s="6">
        <f t="shared" si="2"/>
        <v>2019</v>
      </c>
      <c r="D17" s="7">
        <f>AVERAGE('BEA_Personal Income Data'!$Y$9:$AB$9)</f>
        <v>326316.30000000005</v>
      </c>
      <c r="E17" s="6">
        <f t="shared" si="0"/>
        <v>2018</v>
      </c>
      <c r="F17" s="6">
        <f t="shared" si="1"/>
        <v>2019</v>
      </c>
      <c r="G17" s="8">
        <f t="shared" si="3"/>
        <v>1.036</v>
      </c>
      <c r="H17" s="9">
        <f t="shared" si="4"/>
        <v>3.5813042069510415E-2</v>
      </c>
      <c r="J17" s="26"/>
      <c r="K17" s="27"/>
    </row>
    <row r="18" spans="1:11" x14ac:dyDescent="0.3">
      <c r="A18" s="4"/>
      <c r="B18" s="6">
        <v>6</v>
      </c>
      <c r="C18" s="6">
        <f t="shared" si="2"/>
        <v>2020</v>
      </c>
      <c r="D18" s="7">
        <f>AVERAGE('BEA_Personal Income Data'!$AC$9:$AF$9)</f>
        <v>345416.47500000003</v>
      </c>
      <c r="E18" s="6">
        <f t="shared" si="0"/>
        <v>2019</v>
      </c>
      <c r="F18" s="6">
        <f t="shared" si="1"/>
        <v>2020</v>
      </c>
      <c r="G18" s="8">
        <f t="shared" si="3"/>
        <v>1.0589999999999999</v>
      </c>
      <c r="H18" s="9">
        <f>(D18/D17)-1</f>
        <v>5.8532702779481083E-2</v>
      </c>
      <c r="J18" s="26"/>
      <c r="K18" s="27"/>
    </row>
    <row r="19" spans="1:11" x14ac:dyDescent="0.3">
      <c r="A19" s="4"/>
      <c r="B19" s="10"/>
      <c r="C19" s="11"/>
      <c r="D19" s="4"/>
      <c r="E19" s="4"/>
      <c r="F19" s="4"/>
      <c r="G19" s="4"/>
      <c r="H19" s="4"/>
      <c r="J19" s="26"/>
      <c r="K19" s="27"/>
    </row>
    <row r="20" spans="1:11" x14ac:dyDescent="0.3">
      <c r="A20" s="4" t="s">
        <v>94</v>
      </c>
      <c r="B20" s="12">
        <f>SUM(G13:G18)</f>
        <v>6.2600000000000007</v>
      </c>
      <c r="C20" s="4"/>
      <c r="D20" s="4"/>
      <c r="E20" s="4"/>
      <c r="F20" s="4"/>
      <c r="G20" s="8"/>
      <c r="H20" s="4"/>
    </row>
    <row r="21" spans="1:11" x14ac:dyDescent="0.3">
      <c r="A21" s="4" t="s">
        <v>95</v>
      </c>
      <c r="B21" s="12">
        <f>ROUND(B20/6,3)</f>
        <v>1.0429999999999999</v>
      </c>
      <c r="C21" s="4"/>
      <c r="D21" s="4"/>
      <c r="E21" s="4"/>
      <c r="F21" s="4"/>
      <c r="G21" s="8"/>
      <c r="H21" s="4"/>
    </row>
    <row r="22" spans="1:11" x14ac:dyDescent="0.3">
      <c r="A22" s="4" t="s">
        <v>96</v>
      </c>
      <c r="B22" s="12">
        <f>IF(B21&lt;1.06,$B$21,1.06)</f>
        <v>1.0429999999999999</v>
      </c>
      <c r="C22" s="4"/>
      <c r="D22" s="4"/>
      <c r="E22" s="4"/>
      <c r="F22" s="4"/>
      <c r="G22" s="8"/>
      <c r="H22" s="4"/>
    </row>
    <row r="23" spans="1:11" x14ac:dyDescent="0.3">
      <c r="A23" s="4"/>
      <c r="B23" s="4"/>
      <c r="C23" s="4"/>
      <c r="D23" s="4"/>
      <c r="E23" s="4"/>
      <c r="F23" s="4"/>
      <c r="G23" s="8"/>
      <c r="H23" s="4"/>
    </row>
    <row r="24" spans="1:11" x14ac:dyDescent="0.3">
      <c r="A24" s="4" t="s">
        <v>119</v>
      </c>
      <c r="B24" s="12">
        <f>IF(B22&gt;1.06,1.06,B22)</f>
        <v>1.0429999999999999</v>
      </c>
      <c r="C24" s="6" t="s">
        <v>97</v>
      </c>
      <c r="D24" s="13">
        <f>B24-1</f>
        <v>4.2999999999999927E-2</v>
      </c>
      <c r="E24" s="21"/>
      <c r="F24" s="4"/>
      <c r="G24" s="8"/>
      <c r="H24" s="4"/>
    </row>
    <row r="26" spans="1:11" x14ac:dyDescent="0.3">
      <c r="A26" s="28" t="s">
        <v>98</v>
      </c>
    </row>
    <row r="30" spans="1:11" x14ac:dyDescent="0.3">
      <c r="B30" s="29"/>
    </row>
    <row r="31" spans="1:11" x14ac:dyDescent="0.3">
      <c r="B31" s="30"/>
    </row>
    <row r="32" spans="1:11" x14ac:dyDescent="0.3">
      <c r="C32" s="21"/>
      <c r="D32" s="31"/>
    </row>
  </sheetData>
  <hyperlinks>
    <hyperlink ref="A26" r:id="rId1" display="https://www.bea.gov/iTable/index_regional.cfm" xr:uid="{00000000-0004-0000-0000-000000000000}"/>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44"/>
  <sheetViews>
    <sheetView workbookViewId="0">
      <pane ySplit="6" topLeftCell="A7" activePane="bottomLeft" state="frozen"/>
      <selection pane="bottomLeft" activeCell="A4" sqref="A4:Y4"/>
    </sheetView>
  </sheetViews>
  <sheetFormatPr defaultRowHeight="12.5" x14ac:dyDescent="0.25"/>
  <cols>
    <col min="4" max="4" width="59" customWidth="1"/>
  </cols>
  <sheetData>
    <row r="1" spans="1:33" ht="18" x14ac:dyDescent="0.4">
      <c r="A1" s="14" t="s">
        <v>99</v>
      </c>
      <c r="B1" s="15"/>
      <c r="C1" s="15"/>
      <c r="D1" s="15"/>
      <c r="E1" s="15"/>
      <c r="F1" s="15"/>
      <c r="G1" s="15"/>
      <c r="H1" s="15"/>
      <c r="I1" s="15"/>
      <c r="J1" s="15"/>
      <c r="K1" s="15"/>
      <c r="L1" s="15"/>
      <c r="M1" s="15"/>
      <c r="N1" s="15"/>
      <c r="O1" s="15"/>
      <c r="P1" s="15"/>
      <c r="Q1" s="15"/>
      <c r="R1" s="15"/>
      <c r="S1" s="15"/>
      <c r="T1" s="15"/>
      <c r="U1" s="15"/>
      <c r="V1" s="15"/>
      <c r="W1" s="15"/>
      <c r="X1" s="15"/>
      <c r="Y1" s="15"/>
    </row>
    <row r="2" spans="1:33" ht="16.5" x14ac:dyDescent="0.35">
      <c r="A2" s="17" t="s">
        <v>111</v>
      </c>
      <c r="B2" s="16"/>
      <c r="C2" s="16"/>
      <c r="D2" s="16"/>
      <c r="E2" s="15"/>
      <c r="F2" s="15"/>
      <c r="G2" s="15"/>
      <c r="H2" s="15"/>
      <c r="I2" s="15"/>
      <c r="J2" s="15"/>
      <c r="K2" s="15"/>
      <c r="L2" s="15"/>
      <c r="M2" s="15"/>
      <c r="N2" s="15"/>
      <c r="O2" s="15"/>
      <c r="P2" s="15"/>
      <c r="Q2" s="15"/>
      <c r="R2" s="15"/>
      <c r="S2" s="15"/>
      <c r="T2" s="15"/>
      <c r="U2" s="15"/>
      <c r="V2" s="15"/>
      <c r="W2" s="15"/>
      <c r="X2" s="15"/>
      <c r="Y2" s="15"/>
    </row>
    <row r="3" spans="1:33" x14ac:dyDescent="0.25">
      <c r="A3" s="22" t="s">
        <v>1</v>
      </c>
      <c r="B3" s="22"/>
      <c r="C3" s="22"/>
      <c r="D3" s="22"/>
      <c r="E3" s="22"/>
      <c r="F3" s="22"/>
      <c r="G3" s="22"/>
      <c r="H3" s="22"/>
      <c r="I3" s="22"/>
      <c r="J3" s="22"/>
      <c r="K3" s="22"/>
      <c r="L3" s="22"/>
      <c r="M3" s="22"/>
      <c r="N3" s="22"/>
      <c r="O3" s="22"/>
      <c r="P3" s="22"/>
      <c r="Q3" s="22"/>
      <c r="R3" s="22"/>
      <c r="S3" s="22"/>
      <c r="T3" s="22"/>
      <c r="U3" s="22"/>
      <c r="V3" s="22"/>
      <c r="W3" s="22"/>
      <c r="X3" s="22"/>
      <c r="Y3" s="22"/>
    </row>
    <row r="4" spans="1:33" x14ac:dyDescent="0.25">
      <c r="A4" s="22" t="s">
        <v>2</v>
      </c>
      <c r="B4" s="22"/>
      <c r="C4" s="22"/>
      <c r="D4" s="22"/>
      <c r="E4" s="22"/>
      <c r="F4" s="22"/>
      <c r="G4" s="22"/>
      <c r="H4" s="22"/>
      <c r="I4" s="22"/>
      <c r="J4" s="22"/>
      <c r="K4" s="22"/>
      <c r="L4" s="22"/>
      <c r="M4" s="22"/>
      <c r="N4" s="22"/>
      <c r="O4" s="22"/>
      <c r="P4" s="22"/>
      <c r="Q4" s="22"/>
      <c r="R4" s="22"/>
      <c r="S4" s="22"/>
      <c r="T4" s="22"/>
      <c r="U4" s="22"/>
      <c r="V4" s="22"/>
      <c r="W4" s="22"/>
      <c r="X4" s="22"/>
      <c r="Y4" s="22"/>
    </row>
    <row r="6" spans="1:33" s="18" customFormat="1" ht="13" x14ac:dyDescent="0.3">
      <c r="A6" s="20" t="s">
        <v>3</v>
      </c>
      <c r="B6" s="20" t="s">
        <v>4</v>
      </c>
      <c r="C6" s="20" t="s">
        <v>5</v>
      </c>
      <c r="D6" s="19" t="s">
        <v>6</v>
      </c>
      <c r="E6" s="19" t="s">
        <v>7</v>
      </c>
      <c r="F6" s="19" t="s">
        <v>8</v>
      </c>
      <c r="G6" s="19" t="s">
        <v>9</v>
      </c>
      <c r="H6" s="19" t="s">
        <v>10</v>
      </c>
      <c r="I6" s="19" t="s">
        <v>11</v>
      </c>
      <c r="J6" s="19" t="s">
        <v>12</v>
      </c>
      <c r="K6" s="19" t="s">
        <v>13</v>
      </c>
      <c r="L6" s="19" t="s">
        <v>14</v>
      </c>
      <c r="M6" s="19" t="s">
        <v>15</v>
      </c>
      <c r="N6" s="19" t="s">
        <v>16</v>
      </c>
      <c r="O6" s="19" t="s">
        <v>17</v>
      </c>
      <c r="P6" s="19" t="s">
        <v>18</v>
      </c>
      <c r="Q6" s="19" t="s">
        <v>19</v>
      </c>
      <c r="R6" s="19" t="s">
        <v>20</v>
      </c>
      <c r="S6" s="19" t="s">
        <v>21</v>
      </c>
      <c r="T6" s="19" t="s">
        <v>22</v>
      </c>
      <c r="U6" s="19" t="s">
        <v>23</v>
      </c>
      <c r="V6" s="19" t="s">
        <v>101</v>
      </c>
      <c r="W6" s="19" t="s">
        <v>102</v>
      </c>
      <c r="X6" s="19" t="s">
        <v>103</v>
      </c>
      <c r="Y6" s="19" t="s">
        <v>107</v>
      </c>
      <c r="Z6" s="19" t="s">
        <v>108</v>
      </c>
      <c r="AA6" s="19" t="s">
        <v>109</v>
      </c>
      <c r="AB6" s="19" t="s">
        <v>110</v>
      </c>
      <c r="AC6" s="19" t="s">
        <v>113</v>
      </c>
      <c r="AD6" s="19" t="s">
        <v>114</v>
      </c>
      <c r="AE6" s="19" t="s">
        <v>115</v>
      </c>
      <c r="AF6" s="19" t="s">
        <v>116</v>
      </c>
      <c r="AG6" s="19" t="s">
        <v>117</v>
      </c>
    </row>
    <row r="7" spans="1:33" x14ac:dyDescent="0.25">
      <c r="A7" t="s">
        <v>24</v>
      </c>
      <c r="B7" t="s">
        <v>25</v>
      </c>
      <c r="C7" t="s">
        <v>0</v>
      </c>
      <c r="D7" t="s">
        <v>26</v>
      </c>
      <c r="E7" t="s">
        <v>0</v>
      </c>
      <c r="F7" t="s">
        <v>0</v>
      </c>
      <c r="G7" t="s">
        <v>0</v>
      </c>
      <c r="H7" t="s">
        <v>0</v>
      </c>
      <c r="I7" t="s">
        <v>0</v>
      </c>
      <c r="J7" t="s">
        <v>0</v>
      </c>
      <c r="K7" t="s">
        <v>0</v>
      </c>
      <c r="L7" t="s">
        <v>0</v>
      </c>
      <c r="M7" t="s">
        <v>0</v>
      </c>
      <c r="N7" t="s">
        <v>0</v>
      </c>
      <c r="O7" t="s">
        <v>0</v>
      </c>
      <c r="P7" t="s">
        <v>0</v>
      </c>
      <c r="Q7" t="s">
        <v>0</v>
      </c>
      <c r="R7" t="s">
        <v>0</v>
      </c>
      <c r="S7" t="s">
        <v>0</v>
      </c>
      <c r="T7" t="s">
        <v>0</v>
      </c>
      <c r="U7" t="s">
        <v>0</v>
      </c>
      <c r="V7" t="s">
        <v>0</v>
      </c>
      <c r="W7" t="s">
        <v>0</v>
      </c>
      <c r="X7" t="s">
        <v>0</v>
      </c>
      <c r="Y7" t="s">
        <v>0</v>
      </c>
      <c r="Z7" t="s">
        <v>0</v>
      </c>
      <c r="AA7" t="s">
        <v>0</v>
      </c>
      <c r="AB7" t="s">
        <v>0</v>
      </c>
      <c r="AC7" t="s">
        <v>0</v>
      </c>
      <c r="AD7" t="s">
        <v>0</v>
      </c>
      <c r="AE7" t="s">
        <v>0</v>
      </c>
      <c r="AF7" t="s">
        <v>0</v>
      </c>
      <c r="AG7" t="s">
        <v>0</v>
      </c>
    </row>
    <row r="8" spans="1:33" x14ac:dyDescent="0.25">
      <c r="A8" t="s">
        <v>24</v>
      </c>
      <c r="B8" t="s">
        <v>25</v>
      </c>
      <c r="C8" t="s">
        <v>27</v>
      </c>
      <c r="D8" t="s">
        <v>100</v>
      </c>
      <c r="E8">
        <v>264978</v>
      </c>
      <c r="F8">
        <v>269800</v>
      </c>
      <c r="G8">
        <v>272992.2</v>
      </c>
      <c r="H8">
        <v>276172.5</v>
      </c>
      <c r="I8">
        <v>278154.59999999998</v>
      </c>
      <c r="J8">
        <v>281230.7</v>
      </c>
      <c r="K8">
        <v>282796.2</v>
      </c>
      <c r="L8">
        <v>285212.3</v>
      </c>
      <c r="M8">
        <v>285821</v>
      </c>
      <c r="N8">
        <v>288439.59999999998</v>
      </c>
      <c r="O8">
        <v>290982</v>
      </c>
      <c r="P8">
        <v>293683</v>
      </c>
      <c r="Q8">
        <v>296429</v>
      </c>
      <c r="R8">
        <v>299521.3</v>
      </c>
      <c r="S8">
        <v>302468.09999999998</v>
      </c>
      <c r="T8">
        <v>306534.5</v>
      </c>
      <c r="U8">
        <v>312945</v>
      </c>
      <c r="V8">
        <v>314841.2</v>
      </c>
      <c r="W8">
        <v>318025.59999999998</v>
      </c>
      <c r="X8">
        <v>321534.2</v>
      </c>
      <c r="Y8">
        <v>324803.5</v>
      </c>
      <c r="Z8">
        <v>325937</v>
      </c>
      <c r="AA8">
        <v>328881.59999999998</v>
      </c>
      <c r="AB8">
        <v>331227.7</v>
      </c>
      <c r="AC8">
        <v>333746.59999999998</v>
      </c>
      <c r="AD8">
        <v>358440.5</v>
      </c>
      <c r="AE8">
        <v>347757.4</v>
      </c>
      <c r="AF8">
        <v>349192.3</v>
      </c>
      <c r="AG8">
        <v>401017.59999999998</v>
      </c>
    </row>
    <row r="9" spans="1:33" s="1" customFormat="1" x14ac:dyDescent="0.25">
      <c r="A9" s="1" t="s">
        <v>24</v>
      </c>
      <c r="B9" s="1" t="s">
        <v>25</v>
      </c>
      <c r="C9" s="1" t="s">
        <v>28</v>
      </c>
      <c r="D9" s="1" t="s">
        <v>29</v>
      </c>
      <c r="E9" s="1">
        <v>261825.2</v>
      </c>
      <c r="F9" s="1">
        <v>266267.7</v>
      </c>
      <c r="G9" s="1">
        <v>270392.09999999998</v>
      </c>
      <c r="H9" s="1">
        <v>273648.8</v>
      </c>
      <c r="I9" s="1">
        <v>276988.90000000002</v>
      </c>
      <c r="J9" s="1">
        <v>280072.09999999998</v>
      </c>
      <c r="K9" s="1">
        <v>281549.40000000002</v>
      </c>
      <c r="L9" s="1">
        <v>283872.5</v>
      </c>
      <c r="M9" s="1">
        <v>284362.5</v>
      </c>
      <c r="N9" s="1">
        <v>286774.09999999998</v>
      </c>
      <c r="O9" s="1">
        <v>289419.8</v>
      </c>
      <c r="P9" s="1">
        <v>292346</v>
      </c>
      <c r="Q9" s="1">
        <v>294537.3</v>
      </c>
      <c r="R9" s="1">
        <v>298002.5</v>
      </c>
      <c r="S9" s="1">
        <v>301199.09999999998</v>
      </c>
      <c r="T9" s="1">
        <v>305220.90000000002</v>
      </c>
      <c r="U9" s="1">
        <v>311567.40000000002</v>
      </c>
      <c r="V9" s="1">
        <v>313243.5</v>
      </c>
      <c r="W9" s="1">
        <v>316577</v>
      </c>
      <c r="X9" s="1">
        <v>318748</v>
      </c>
      <c r="Y9" s="1">
        <v>323606.3</v>
      </c>
      <c r="Z9" s="1">
        <v>325340.3</v>
      </c>
      <c r="AA9" s="1">
        <v>326915.20000000001</v>
      </c>
      <c r="AB9" s="1">
        <v>329403.40000000002</v>
      </c>
      <c r="AC9" s="1">
        <v>332014.40000000002</v>
      </c>
      <c r="AD9" s="1">
        <v>357399.4</v>
      </c>
      <c r="AE9" s="1">
        <v>346213.8</v>
      </c>
      <c r="AF9" s="1">
        <v>346038.3</v>
      </c>
      <c r="AG9" s="1">
        <v>398473.9</v>
      </c>
    </row>
    <row r="10" spans="1:33" x14ac:dyDescent="0.25">
      <c r="A10" t="s">
        <v>24</v>
      </c>
      <c r="B10" t="s">
        <v>25</v>
      </c>
      <c r="C10" t="s">
        <v>30</v>
      </c>
      <c r="D10" t="s">
        <v>31</v>
      </c>
      <c r="E10">
        <v>3152.8</v>
      </c>
      <c r="F10">
        <v>3532.3</v>
      </c>
      <c r="G10">
        <v>2600.1</v>
      </c>
      <c r="H10">
        <v>2523.6999999999998</v>
      </c>
      <c r="I10">
        <v>1165.7</v>
      </c>
      <c r="J10">
        <v>1158.5999999999999</v>
      </c>
      <c r="K10">
        <v>1246.8</v>
      </c>
      <c r="L10">
        <v>1339.9</v>
      </c>
      <c r="M10">
        <v>1458.5</v>
      </c>
      <c r="N10">
        <v>1665.5</v>
      </c>
      <c r="O10">
        <v>1562.2</v>
      </c>
      <c r="P10">
        <v>1337</v>
      </c>
      <c r="Q10">
        <v>1891.7</v>
      </c>
      <c r="R10">
        <v>1518.8</v>
      </c>
      <c r="S10">
        <v>1269</v>
      </c>
      <c r="T10">
        <v>1313.6</v>
      </c>
      <c r="U10">
        <v>1377.6</v>
      </c>
      <c r="V10">
        <v>1597.7</v>
      </c>
      <c r="W10">
        <v>1448.6</v>
      </c>
      <c r="X10">
        <v>2786.2</v>
      </c>
      <c r="Y10">
        <v>1197.2</v>
      </c>
      <c r="Z10">
        <v>596.70000000000005</v>
      </c>
      <c r="AA10">
        <v>1966.4</v>
      </c>
      <c r="AB10">
        <v>1824.3</v>
      </c>
      <c r="AC10">
        <v>1732.1</v>
      </c>
      <c r="AD10">
        <v>1041.0999999999999</v>
      </c>
      <c r="AE10">
        <v>1543.6</v>
      </c>
      <c r="AF10">
        <v>3154</v>
      </c>
      <c r="AG10">
        <v>2543.8000000000002</v>
      </c>
    </row>
    <row r="11" spans="1:33" x14ac:dyDescent="0.25">
      <c r="A11" t="s">
        <v>24</v>
      </c>
      <c r="B11" t="s">
        <v>25</v>
      </c>
      <c r="C11" t="s">
        <v>32</v>
      </c>
      <c r="D11" t="s">
        <v>33</v>
      </c>
      <c r="E11">
        <v>6587163</v>
      </c>
      <c r="F11">
        <v>6592696</v>
      </c>
      <c r="G11">
        <v>6599132</v>
      </c>
      <c r="H11">
        <v>6604327</v>
      </c>
      <c r="I11">
        <v>6606465</v>
      </c>
      <c r="J11">
        <v>6609317</v>
      </c>
      <c r="K11">
        <v>6615573</v>
      </c>
      <c r="L11">
        <v>6623116</v>
      </c>
      <c r="M11">
        <v>6628367</v>
      </c>
      <c r="N11">
        <v>6634233</v>
      </c>
      <c r="O11">
        <v>6641828</v>
      </c>
      <c r="P11">
        <v>6649053</v>
      </c>
      <c r="Q11">
        <v>6653723</v>
      </c>
      <c r="R11">
        <v>6658655</v>
      </c>
      <c r="S11">
        <v>6667512</v>
      </c>
      <c r="T11">
        <v>6677709</v>
      </c>
      <c r="U11">
        <v>6685010</v>
      </c>
      <c r="V11">
        <v>6693482</v>
      </c>
      <c r="W11">
        <v>6703408</v>
      </c>
      <c r="X11">
        <v>6712551</v>
      </c>
      <c r="Y11">
        <v>6719081</v>
      </c>
      <c r="Z11">
        <v>6726545</v>
      </c>
      <c r="AA11">
        <v>6735602</v>
      </c>
      <c r="AB11">
        <v>6744123</v>
      </c>
      <c r="AC11">
        <v>6749563</v>
      </c>
      <c r="AD11">
        <v>6753337</v>
      </c>
      <c r="AE11">
        <v>6758180</v>
      </c>
      <c r="AF11">
        <v>6763974</v>
      </c>
      <c r="AG11">
        <v>6767021</v>
      </c>
    </row>
    <row r="12" spans="1:33" x14ac:dyDescent="0.25">
      <c r="A12" t="s">
        <v>24</v>
      </c>
      <c r="B12" t="s">
        <v>25</v>
      </c>
      <c r="C12" t="s">
        <v>34</v>
      </c>
      <c r="D12" t="s">
        <v>35</v>
      </c>
      <c r="E12">
        <v>40226</v>
      </c>
      <c r="F12">
        <v>40924</v>
      </c>
      <c r="G12">
        <v>41368</v>
      </c>
      <c r="H12">
        <v>41817</v>
      </c>
      <c r="I12">
        <v>42103</v>
      </c>
      <c r="J12">
        <v>42551</v>
      </c>
      <c r="K12">
        <v>42747</v>
      </c>
      <c r="L12">
        <v>43063</v>
      </c>
      <c r="M12">
        <v>43121</v>
      </c>
      <c r="N12">
        <v>43477</v>
      </c>
      <c r="O12">
        <v>43811</v>
      </c>
      <c r="P12">
        <v>44169</v>
      </c>
      <c r="Q12">
        <v>44551</v>
      </c>
      <c r="R12">
        <v>44982</v>
      </c>
      <c r="S12">
        <v>45364</v>
      </c>
      <c r="T12">
        <v>45904</v>
      </c>
      <c r="U12">
        <v>46813</v>
      </c>
      <c r="V12">
        <v>47037</v>
      </c>
      <c r="W12">
        <v>47442</v>
      </c>
      <c r="X12">
        <v>47900</v>
      </c>
      <c r="Y12">
        <v>48340</v>
      </c>
      <c r="Z12">
        <v>48455</v>
      </c>
      <c r="AA12">
        <v>48827</v>
      </c>
      <c r="AB12">
        <v>49114</v>
      </c>
      <c r="AC12">
        <v>49447</v>
      </c>
      <c r="AD12">
        <v>53076</v>
      </c>
      <c r="AE12">
        <v>51457</v>
      </c>
      <c r="AF12">
        <v>51625</v>
      </c>
      <c r="AG12">
        <v>59261</v>
      </c>
    </row>
    <row r="13" spans="1:33" x14ac:dyDescent="0.25">
      <c r="A13" t="s">
        <v>24</v>
      </c>
      <c r="B13" t="s">
        <v>25</v>
      </c>
      <c r="C13" t="s">
        <v>0</v>
      </c>
      <c r="D13" t="s">
        <v>36</v>
      </c>
      <c r="E13" t="s">
        <v>0</v>
      </c>
      <c r="F13" t="s">
        <v>0</v>
      </c>
      <c r="G13" t="s">
        <v>0</v>
      </c>
      <c r="H13" t="s">
        <v>0</v>
      </c>
      <c r="I13" t="s">
        <v>0</v>
      </c>
      <c r="J13" t="s">
        <v>0</v>
      </c>
      <c r="K13" t="s">
        <v>0</v>
      </c>
      <c r="L13" t="s">
        <v>0</v>
      </c>
      <c r="M13" t="s">
        <v>0</v>
      </c>
      <c r="N13" t="s">
        <v>0</v>
      </c>
      <c r="O13" t="s">
        <v>0</v>
      </c>
      <c r="P13" t="s">
        <v>0</v>
      </c>
      <c r="Q13" t="s">
        <v>0</v>
      </c>
      <c r="R13" t="s">
        <v>0</v>
      </c>
      <c r="S13" t="s">
        <v>0</v>
      </c>
      <c r="T13" t="s">
        <v>0</v>
      </c>
      <c r="U13" t="s">
        <v>0</v>
      </c>
      <c r="V13" t="s">
        <v>0</v>
      </c>
      <c r="W13" t="s">
        <v>0</v>
      </c>
      <c r="X13" t="s">
        <v>0</v>
      </c>
      <c r="Y13" t="s">
        <v>0</v>
      </c>
      <c r="Z13" t="s">
        <v>0</v>
      </c>
      <c r="AA13" t="s">
        <v>0</v>
      </c>
      <c r="AB13" t="s">
        <v>0</v>
      </c>
      <c r="AC13" t="s">
        <v>0</v>
      </c>
      <c r="AD13" t="s">
        <v>0</v>
      </c>
      <c r="AE13" t="s">
        <v>0</v>
      </c>
      <c r="AF13" t="s">
        <v>0</v>
      </c>
      <c r="AG13" t="s">
        <v>0</v>
      </c>
    </row>
    <row r="14" spans="1:33" x14ac:dyDescent="0.25">
      <c r="A14" t="s">
        <v>24</v>
      </c>
      <c r="B14" t="s">
        <v>25</v>
      </c>
      <c r="C14" t="s">
        <v>37</v>
      </c>
      <c r="D14" t="s">
        <v>38</v>
      </c>
      <c r="E14">
        <v>189734</v>
      </c>
      <c r="F14">
        <v>191880.3</v>
      </c>
      <c r="G14">
        <v>193214.9</v>
      </c>
      <c r="H14">
        <v>195044.7</v>
      </c>
      <c r="I14">
        <v>195490</v>
      </c>
      <c r="J14">
        <v>198207.5</v>
      </c>
      <c r="K14">
        <v>199730.3</v>
      </c>
      <c r="L14">
        <v>201458.6</v>
      </c>
      <c r="M14">
        <v>201746.5</v>
      </c>
      <c r="N14">
        <v>203671.5</v>
      </c>
      <c r="O14">
        <v>205726.3</v>
      </c>
      <c r="P14">
        <v>207845.8</v>
      </c>
      <c r="Q14">
        <v>209871.8</v>
      </c>
      <c r="R14">
        <v>210717.3</v>
      </c>
      <c r="S14">
        <v>212537.1</v>
      </c>
      <c r="T14">
        <v>215698.6</v>
      </c>
      <c r="U14">
        <v>220248.7</v>
      </c>
      <c r="V14">
        <v>221294.5</v>
      </c>
      <c r="W14">
        <v>223553.5</v>
      </c>
      <c r="X14">
        <v>226305.8</v>
      </c>
      <c r="Y14">
        <v>228036.7</v>
      </c>
      <c r="Z14">
        <v>228290.1</v>
      </c>
      <c r="AA14">
        <v>230667.5</v>
      </c>
      <c r="AB14">
        <v>232589</v>
      </c>
      <c r="AC14">
        <v>233891.5</v>
      </c>
      <c r="AD14">
        <v>215686.7</v>
      </c>
      <c r="AE14">
        <v>234112.2</v>
      </c>
      <c r="AF14">
        <v>241922.5</v>
      </c>
      <c r="AG14">
        <v>246706.1</v>
      </c>
    </row>
    <row r="15" spans="1:33" x14ac:dyDescent="0.25">
      <c r="A15" t="s">
        <v>24</v>
      </c>
      <c r="B15" t="s">
        <v>25</v>
      </c>
      <c r="C15" t="s">
        <v>39</v>
      </c>
      <c r="D15" t="s">
        <v>40</v>
      </c>
      <c r="E15">
        <v>21127.3</v>
      </c>
      <c r="F15">
        <v>21263</v>
      </c>
      <c r="G15">
        <v>21483.9</v>
      </c>
      <c r="H15">
        <v>21784</v>
      </c>
      <c r="I15">
        <v>21971.5</v>
      </c>
      <c r="J15">
        <v>22331.8</v>
      </c>
      <c r="K15">
        <v>22402.1</v>
      </c>
      <c r="L15">
        <v>22539.7</v>
      </c>
      <c r="M15">
        <v>22521</v>
      </c>
      <c r="N15">
        <v>22675.3</v>
      </c>
      <c r="O15">
        <v>22872.3</v>
      </c>
      <c r="P15">
        <v>23118.6</v>
      </c>
      <c r="Q15">
        <v>23429.9</v>
      </c>
      <c r="R15">
        <v>23544.5</v>
      </c>
      <c r="S15">
        <v>23766.7</v>
      </c>
      <c r="T15">
        <v>24056.1</v>
      </c>
      <c r="U15">
        <v>24618.3</v>
      </c>
      <c r="V15">
        <v>24672.9</v>
      </c>
      <c r="W15">
        <v>24938.9</v>
      </c>
      <c r="X15">
        <v>25145.5</v>
      </c>
      <c r="Y15">
        <v>25636.9</v>
      </c>
      <c r="Z15">
        <v>25766.2</v>
      </c>
      <c r="AA15">
        <v>25847</v>
      </c>
      <c r="AB15">
        <v>26060.7</v>
      </c>
      <c r="AC15">
        <v>26279.4</v>
      </c>
      <c r="AD15">
        <v>25003.599999999999</v>
      </c>
      <c r="AE15">
        <v>26550.7</v>
      </c>
      <c r="AF15">
        <v>27151.8</v>
      </c>
      <c r="AG15">
        <v>28000</v>
      </c>
    </row>
    <row r="16" spans="1:33" x14ac:dyDescent="0.25">
      <c r="A16" t="s">
        <v>24</v>
      </c>
      <c r="B16" t="s">
        <v>25</v>
      </c>
      <c r="C16" t="s">
        <v>41</v>
      </c>
      <c r="D16" t="s">
        <v>42</v>
      </c>
      <c r="E16">
        <v>11238.4</v>
      </c>
      <c r="F16">
        <v>11312.4</v>
      </c>
      <c r="G16">
        <v>11419.7</v>
      </c>
      <c r="H16">
        <v>11566</v>
      </c>
      <c r="I16">
        <v>11716.5</v>
      </c>
      <c r="J16">
        <v>11900.6</v>
      </c>
      <c r="K16">
        <v>11934</v>
      </c>
      <c r="L16">
        <v>12000.2</v>
      </c>
      <c r="M16">
        <v>12076.1</v>
      </c>
      <c r="N16">
        <v>12158.6</v>
      </c>
      <c r="O16">
        <v>12260.7</v>
      </c>
      <c r="P16">
        <v>12395.9</v>
      </c>
      <c r="Q16">
        <v>12639.8</v>
      </c>
      <c r="R16">
        <v>12712.6</v>
      </c>
      <c r="S16">
        <v>12835.7</v>
      </c>
      <c r="T16">
        <v>12989.3</v>
      </c>
      <c r="U16">
        <v>13453.2</v>
      </c>
      <c r="V16">
        <v>13481.9</v>
      </c>
      <c r="W16">
        <v>13617</v>
      </c>
      <c r="X16">
        <v>13728.2</v>
      </c>
      <c r="Y16">
        <v>14048.8</v>
      </c>
      <c r="Z16">
        <v>14114.2</v>
      </c>
      <c r="AA16">
        <v>14158.6</v>
      </c>
      <c r="AB16">
        <v>14251.5</v>
      </c>
      <c r="AC16">
        <v>14347</v>
      </c>
      <c r="AD16">
        <v>13538.5</v>
      </c>
      <c r="AE16">
        <v>14400.6</v>
      </c>
      <c r="AF16">
        <v>14769.2</v>
      </c>
      <c r="AG16">
        <v>15319.9</v>
      </c>
    </row>
    <row r="17" spans="1:33" x14ac:dyDescent="0.25">
      <c r="A17" t="s">
        <v>24</v>
      </c>
      <c r="B17" t="s">
        <v>25</v>
      </c>
      <c r="C17" t="s">
        <v>43</v>
      </c>
      <c r="D17" t="s">
        <v>44</v>
      </c>
      <c r="E17">
        <v>9888.9</v>
      </c>
      <c r="F17">
        <v>9950.6</v>
      </c>
      <c r="G17">
        <v>10064.200000000001</v>
      </c>
      <c r="H17">
        <v>10218</v>
      </c>
      <c r="I17">
        <v>10255</v>
      </c>
      <c r="J17">
        <v>10431.200000000001</v>
      </c>
      <c r="K17">
        <v>10468.1</v>
      </c>
      <c r="L17">
        <v>10539.5</v>
      </c>
      <c r="M17">
        <v>10444.799999999999</v>
      </c>
      <c r="N17">
        <v>10516.7</v>
      </c>
      <c r="O17">
        <v>10611.6</v>
      </c>
      <c r="P17">
        <v>10722.8</v>
      </c>
      <c r="Q17">
        <v>10790.1</v>
      </c>
      <c r="R17">
        <v>10832</v>
      </c>
      <c r="S17">
        <v>10931</v>
      </c>
      <c r="T17">
        <v>11066.8</v>
      </c>
      <c r="U17">
        <v>11165.1</v>
      </c>
      <c r="V17">
        <v>11191</v>
      </c>
      <c r="W17">
        <v>11321.9</v>
      </c>
      <c r="X17">
        <v>11417.3</v>
      </c>
      <c r="Y17">
        <v>11588.1</v>
      </c>
      <c r="Z17">
        <v>11652</v>
      </c>
      <c r="AA17">
        <v>11688.4</v>
      </c>
      <c r="AB17">
        <v>11809.3</v>
      </c>
      <c r="AC17">
        <v>11932.4</v>
      </c>
      <c r="AD17">
        <v>11465.1</v>
      </c>
      <c r="AE17">
        <v>12150.1</v>
      </c>
      <c r="AF17">
        <v>12382.6</v>
      </c>
      <c r="AG17">
        <v>12680</v>
      </c>
    </row>
    <row r="18" spans="1:33" x14ac:dyDescent="0.25">
      <c r="A18" t="s">
        <v>24</v>
      </c>
      <c r="B18" t="s">
        <v>25</v>
      </c>
      <c r="C18" t="s">
        <v>45</v>
      </c>
      <c r="D18" t="s">
        <v>46</v>
      </c>
      <c r="E18">
        <v>5130.8999999999996</v>
      </c>
      <c r="F18">
        <v>5148.5</v>
      </c>
      <c r="G18">
        <v>5172.3999999999996</v>
      </c>
      <c r="H18">
        <v>5260.9</v>
      </c>
      <c r="I18">
        <v>5708.6</v>
      </c>
      <c r="J18">
        <v>5714.7</v>
      </c>
      <c r="K18">
        <v>5800.3</v>
      </c>
      <c r="L18">
        <v>5818</v>
      </c>
      <c r="M18">
        <v>5867.3</v>
      </c>
      <c r="N18">
        <v>5836.3</v>
      </c>
      <c r="O18">
        <v>5839.8</v>
      </c>
      <c r="P18">
        <v>5894.3</v>
      </c>
      <c r="Q18">
        <v>6170.8</v>
      </c>
      <c r="R18">
        <v>6233</v>
      </c>
      <c r="S18">
        <v>6314.4</v>
      </c>
      <c r="T18">
        <v>6349.3</v>
      </c>
      <c r="U18">
        <v>6509.4</v>
      </c>
      <c r="V18">
        <v>6583.7</v>
      </c>
      <c r="W18">
        <v>6648</v>
      </c>
      <c r="X18">
        <v>6687.3</v>
      </c>
      <c r="Y18">
        <v>7342.9</v>
      </c>
      <c r="Z18">
        <v>7314</v>
      </c>
      <c r="AA18">
        <v>7358.1</v>
      </c>
      <c r="AB18">
        <v>7402.9</v>
      </c>
      <c r="AC18">
        <v>7444.9</v>
      </c>
      <c r="AD18">
        <v>6919.7</v>
      </c>
      <c r="AE18">
        <v>7184.9</v>
      </c>
      <c r="AF18">
        <v>7378.7</v>
      </c>
      <c r="AG18">
        <v>7550</v>
      </c>
    </row>
    <row r="19" spans="1:33" x14ac:dyDescent="0.25">
      <c r="A19" t="s">
        <v>24</v>
      </c>
      <c r="B19" t="s">
        <v>25</v>
      </c>
      <c r="C19" t="s">
        <v>47</v>
      </c>
      <c r="D19" t="s">
        <v>48</v>
      </c>
      <c r="E19">
        <v>173737.60000000001</v>
      </c>
      <c r="F19">
        <v>175765.8</v>
      </c>
      <c r="G19">
        <v>176903.4</v>
      </c>
      <c r="H19">
        <v>178521.60000000001</v>
      </c>
      <c r="I19">
        <v>179227.1</v>
      </c>
      <c r="J19">
        <v>181590.39999999999</v>
      </c>
      <c r="K19">
        <v>183128.5</v>
      </c>
      <c r="L19">
        <v>184736.9</v>
      </c>
      <c r="M19">
        <v>185092.8</v>
      </c>
      <c r="N19">
        <v>186832.5</v>
      </c>
      <c r="O19">
        <v>188693.9</v>
      </c>
      <c r="P19">
        <v>190621.5</v>
      </c>
      <c r="Q19">
        <v>192612.7</v>
      </c>
      <c r="R19">
        <v>193405.7</v>
      </c>
      <c r="S19">
        <v>195084.79999999999</v>
      </c>
      <c r="T19">
        <v>197991.8</v>
      </c>
      <c r="U19">
        <v>202139.8</v>
      </c>
      <c r="V19">
        <v>203205.3</v>
      </c>
      <c r="W19">
        <v>205262.6</v>
      </c>
      <c r="X19">
        <v>207847.6</v>
      </c>
      <c r="Y19">
        <v>209742.7</v>
      </c>
      <c r="Z19">
        <v>209838</v>
      </c>
      <c r="AA19">
        <v>212178.6</v>
      </c>
      <c r="AB19">
        <v>213931.2</v>
      </c>
      <c r="AC19">
        <v>215057</v>
      </c>
      <c r="AD19">
        <v>197602.7</v>
      </c>
      <c r="AE19">
        <v>214746.5</v>
      </c>
      <c r="AF19">
        <v>222149.5</v>
      </c>
      <c r="AG19">
        <v>226256.1</v>
      </c>
    </row>
    <row r="20" spans="1:33" x14ac:dyDescent="0.25">
      <c r="A20" t="s">
        <v>24</v>
      </c>
      <c r="B20" t="s">
        <v>25</v>
      </c>
      <c r="C20" t="s">
        <v>49</v>
      </c>
      <c r="D20" t="s">
        <v>50</v>
      </c>
      <c r="E20">
        <v>40710.5</v>
      </c>
      <c r="F20">
        <v>41900.9</v>
      </c>
      <c r="G20">
        <v>42766.7</v>
      </c>
      <c r="H20">
        <v>43356</v>
      </c>
      <c r="I20">
        <v>44499.199999999997</v>
      </c>
      <c r="J20">
        <v>44937.5</v>
      </c>
      <c r="K20">
        <v>45219.8</v>
      </c>
      <c r="L20">
        <v>45340.3</v>
      </c>
      <c r="M20">
        <v>45502.7</v>
      </c>
      <c r="N20">
        <v>45694.400000000001</v>
      </c>
      <c r="O20">
        <v>46004.1</v>
      </c>
      <c r="P20">
        <v>46537.8</v>
      </c>
      <c r="Q20">
        <v>47603.199999999997</v>
      </c>
      <c r="R20">
        <v>48634.6</v>
      </c>
      <c r="S20">
        <v>49299.5</v>
      </c>
      <c r="T20">
        <v>50195.199999999997</v>
      </c>
      <c r="U20">
        <v>51232</v>
      </c>
      <c r="V20">
        <v>52147.3</v>
      </c>
      <c r="W20">
        <v>52854.5</v>
      </c>
      <c r="X20">
        <v>53254.9</v>
      </c>
      <c r="Y20">
        <v>52679.7</v>
      </c>
      <c r="Z20">
        <v>53043.5</v>
      </c>
      <c r="AA20">
        <v>53055.1</v>
      </c>
      <c r="AB20">
        <v>53253</v>
      </c>
      <c r="AC20">
        <v>53353.8</v>
      </c>
      <c r="AD20">
        <v>52349</v>
      </c>
      <c r="AE20">
        <v>51744.3</v>
      </c>
      <c r="AF20">
        <v>52354.7</v>
      </c>
      <c r="AG20">
        <v>52375.6</v>
      </c>
    </row>
    <row r="21" spans="1:33" x14ac:dyDescent="0.25">
      <c r="A21" t="s">
        <v>24</v>
      </c>
      <c r="B21" t="s">
        <v>25</v>
      </c>
      <c r="C21" t="s">
        <v>51</v>
      </c>
      <c r="D21" t="s">
        <v>52</v>
      </c>
      <c r="E21">
        <v>50529.9</v>
      </c>
      <c r="F21">
        <v>52133.3</v>
      </c>
      <c r="G21">
        <v>53322</v>
      </c>
      <c r="H21">
        <v>54294.9</v>
      </c>
      <c r="I21">
        <v>54428.3</v>
      </c>
      <c r="J21">
        <v>54702.9</v>
      </c>
      <c r="K21">
        <v>54447.9</v>
      </c>
      <c r="L21">
        <v>55135.1</v>
      </c>
      <c r="M21">
        <v>55225.4</v>
      </c>
      <c r="N21">
        <v>55912.7</v>
      </c>
      <c r="O21">
        <v>56284</v>
      </c>
      <c r="P21">
        <v>56523.8</v>
      </c>
      <c r="Q21">
        <v>56213.1</v>
      </c>
      <c r="R21">
        <v>57481</v>
      </c>
      <c r="S21">
        <v>58083.7</v>
      </c>
      <c r="T21">
        <v>58347.6</v>
      </c>
      <c r="U21">
        <v>59573.2</v>
      </c>
      <c r="V21">
        <v>59488.7</v>
      </c>
      <c r="W21">
        <v>59908.5</v>
      </c>
      <c r="X21">
        <v>60431.7</v>
      </c>
      <c r="Y21">
        <v>62381</v>
      </c>
      <c r="Z21">
        <v>63055.6</v>
      </c>
      <c r="AA21">
        <v>63647.8</v>
      </c>
      <c r="AB21">
        <v>64043.6</v>
      </c>
      <c r="AC21">
        <v>65335.8</v>
      </c>
      <c r="AD21">
        <v>108488.8</v>
      </c>
      <c r="AE21">
        <v>81266.600000000006</v>
      </c>
      <c r="AF21">
        <v>74688.2</v>
      </c>
      <c r="AG21">
        <v>122386</v>
      </c>
    </row>
    <row r="22" spans="1:33" x14ac:dyDescent="0.25">
      <c r="A22" t="s">
        <v>24</v>
      </c>
      <c r="B22" t="s">
        <v>25</v>
      </c>
      <c r="C22" t="s">
        <v>0</v>
      </c>
      <c r="D22" t="s">
        <v>53</v>
      </c>
      <c r="E22" t="s">
        <v>0</v>
      </c>
      <c r="F22" t="s">
        <v>0</v>
      </c>
      <c r="G22" t="s">
        <v>0</v>
      </c>
      <c r="H22" t="s">
        <v>0</v>
      </c>
      <c r="I22" t="s">
        <v>0</v>
      </c>
      <c r="J22" t="s">
        <v>0</v>
      </c>
      <c r="K22" t="s">
        <v>0</v>
      </c>
      <c r="L22" t="s">
        <v>0</v>
      </c>
      <c r="M22" t="s">
        <v>0</v>
      </c>
      <c r="N22" t="s">
        <v>0</v>
      </c>
      <c r="O22" t="s">
        <v>0</v>
      </c>
      <c r="P22" t="s">
        <v>0</v>
      </c>
      <c r="Q22" t="s">
        <v>0</v>
      </c>
      <c r="R22" t="s">
        <v>0</v>
      </c>
      <c r="S22" t="s">
        <v>0</v>
      </c>
      <c r="T22" t="s">
        <v>0</v>
      </c>
      <c r="U22" t="s">
        <v>0</v>
      </c>
      <c r="V22" t="s">
        <v>0</v>
      </c>
      <c r="W22" t="s">
        <v>0</v>
      </c>
      <c r="X22" t="s">
        <v>0</v>
      </c>
      <c r="Y22" t="s">
        <v>0</v>
      </c>
      <c r="Z22" t="s">
        <v>0</v>
      </c>
      <c r="AA22" t="s">
        <v>0</v>
      </c>
      <c r="AB22" t="s">
        <v>0</v>
      </c>
      <c r="AC22" t="s">
        <v>0</v>
      </c>
      <c r="AD22" t="s">
        <v>0</v>
      </c>
      <c r="AE22" t="s">
        <v>0</v>
      </c>
      <c r="AF22" t="s">
        <v>0</v>
      </c>
      <c r="AG22" t="s">
        <v>0</v>
      </c>
    </row>
    <row r="23" spans="1:33" x14ac:dyDescent="0.25">
      <c r="A23" t="s">
        <v>24</v>
      </c>
      <c r="B23" t="s">
        <v>25</v>
      </c>
      <c r="C23" t="s">
        <v>54</v>
      </c>
      <c r="D23" t="s">
        <v>55</v>
      </c>
      <c r="E23">
        <v>130020</v>
      </c>
      <c r="F23">
        <v>131255.5</v>
      </c>
      <c r="G23">
        <v>132881.5</v>
      </c>
      <c r="H23">
        <v>134980.5</v>
      </c>
      <c r="I23">
        <v>136286.70000000001</v>
      </c>
      <c r="J23">
        <v>138700</v>
      </c>
      <c r="K23">
        <v>139444.1</v>
      </c>
      <c r="L23">
        <v>140627.5</v>
      </c>
      <c r="M23">
        <v>140541.29999999999</v>
      </c>
      <c r="N23">
        <v>141913.79999999999</v>
      </c>
      <c r="O23">
        <v>143611.70000000001</v>
      </c>
      <c r="P23">
        <v>145691.5</v>
      </c>
      <c r="Q23">
        <v>147335.70000000001</v>
      </c>
      <c r="R23">
        <v>148495.29999999999</v>
      </c>
      <c r="S23">
        <v>150173</v>
      </c>
      <c r="T23">
        <v>152143.6</v>
      </c>
      <c r="U23">
        <v>154705.5</v>
      </c>
      <c r="V23">
        <v>154831.1</v>
      </c>
      <c r="W23">
        <v>156396.6</v>
      </c>
      <c r="X23">
        <v>157370.5</v>
      </c>
      <c r="Y23">
        <v>159948</v>
      </c>
      <c r="Z23">
        <v>160514.6</v>
      </c>
      <c r="AA23">
        <v>161000.20000000001</v>
      </c>
      <c r="AB23">
        <v>162491.79999999999</v>
      </c>
      <c r="AC23">
        <v>163478.20000000001</v>
      </c>
      <c r="AD23">
        <v>151498.70000000001</v>
      </c>
      <c r="AE23">
        <v>162803.9</v>
      </c>
      <c r="AF23">
        <v>167935.8</v>
      </c>
      <c r="AG23">
        <v>172148.8</v>
      </c>
    </row>
    <row r="24" spans="1:33" x14ac:dyDescent="0.25">
      <c r="A24" t="s">
        <v>24</v>
      </c>
      <c r="B24" t="s">
        <v>25</v>
      </c>
      <c r="C24" t="s">
        <v>56</v>
      </c>
      <c r="D24" t="s">
        <v>57</v>
      </c>
      <c r="E24">
        <v>32914.400000000001</v>
      </c>
      <c r="F24">
        <v>32945.9</v>
      </c>
      <c r="G24">
        <v>32899.199999999997</v>
      </c>
      <c r="H24">
        <v>32773.300000000003</v>
      </c>
      <c r="I24">
        <v>32317.7</v>
      </c>
      <c r="J24">
        <v>32932.9</v>
      </c>
      <c r="K24">
        <v>33162</v>
      </c>
      <c r="L24">
        <v>33512.300000000003</v>
      </c>
      <c r="M24">
        <v>33590.699999999997</v>
      </c>
      <c r="N24">
        <v>33952.9</v>
      </c>
      <c r="O24">
        <v>34230.1</v>
      </c>
      <c r="P24">
        <v>34442.5</v>
      </c>
      <c r="Q24">
        <v>34501</v>
      </c>
      <c r="R24">
        <v>34664.300000000003</v>
      </c>
      <c r="S24">
        <v>35066.9</v>
      </c>
      <c r="T24">
        <v>35748.300000000003</v>
      </c>
      <c r="U24">
        <v>36647.5</v>
      </c>
      <c r="V24">
        <v>37109.1</v>
      </c>
      <c r="W24">
        <v>37526.699999999997</v>
      </c>
      <c r="X24">
        <v>37791.800000000003</v>
      </c>
      <c r="Y24">
        <v>37920.9</v>
      </c>
      <c r="Z24">
        <v>37973.199999999997</v>
      </c>
      <c r="AA24">
        <v>38045.4</v>
      </c>
      <c r="AB24">
        <v>38251.5</v>
      </c>
      <c r="AC24">
        <v>38225.5</v>
      </c>
      <c r="AD24">
        <v>36107.300000000003</v>
      </c>
      <c r="AE24">
        <v>38433.699999999997</v>
      </c>
      <c r="AF24">
        <v>39271.199999999997</v>
      </c>
      <c r="AG24">
        <v>40300.699999999997</v>
      </c>
    </row>
    <row r="25" spans="1:33" x14ac:dyDescent="0.25">
      <c r="A25" t="s">
        <v>24</v>
      </c>
      <c r="B25" t="s">
        <v>25</v>
      </c>
      <c r="C25" t="s">
        <v>58</v>
      </c>
      <c r="D25" t="s">
        <v>59</v>
      </c>
      <c r="E25">
        <v>23025.5</v>
      </c>
      <c r="F25">
        <v>22995.3</v>
      </c>
      <c r="G25">
        <v>22835</v>
      </c>
      <c r="H25">
        <v>22555.3</v>
      </c>
      <c r="I25">
        <v>22062.7</v>
      </c>
      <c r="J25">
        <v>22501.7</v>
      </c>
      <c r="K25">
        <v>22693.9</v>
      </c>
      <c r="L25">
        <v>22972.9</v>
      </c>
      <c r="M25">
        <v>23145.9</v>
      </c>
      <c r="N25">
        <v>23436.2</v>
      </c>
      <c r="O25">
        <v>23618.5</v>
      </c>
      <c r="P25">
        <v>23719.7</v>
      </c>
      <c r="Q25">
        <v>23711</v>
      </c>
      <c r="R25">
        <v>23832.400000000001</v>
      </c>
      <c r="S25">
        <v>24135.9</v>
      </c>
      <c r="T25">
        <v>24681.5</v>
      </c>
      <c r="U25">
        <v>25482.400000000001</v>
      </c>
      <c r="V25">
        <v>25918.1</v>
      </c>
      <c r="W25">
        <v>26204.799999999999</v>
      </c>
      <c r="X25">
        <v>26374.5</v>
      </c>
      <c r="Y25">
        <v>26332.799999999999</v>
      </c>
      <c r="Z25">
        <v>26321.3</v>
      </c>
      <c r="AA25">
        <v>26356.9</v>
      </c>
      <c r="AB25">
        <v>26442.2</v>
      </c>
      <c r="AC25">
        <v>26293.1</v>
      </c>
      <c r="AD25">
        <v>24642.1</v>
      </c>
      <c r="AE25">
        <v>26283.599999999999</v>
      </c>
      <c r="AF25">
        <v>26888.6</v>
      </c>
      <c r="AG25">
        <v>27620.7</v>
      </c>
    </row>
    <row r="26" spans="1:33" x14ac:dyDescent="0.25">
      <c r="A26" t="s">
        <v>24</v>
      </c>
      <c r="B26" t="s">
        <v>25</v>
      </c>
      <c r="C26" t="s">
        <v>60</v>
      </c>
      <c r="D26" t="s">
        <v>44</v>
      </c>
      <c r="E26">
        <v>9888.9</v>
      </c>
      <c r="F26">
        <v>9950.6</v>
      </c>
      <c r="G26">
        <v>10064.200000000001</v>
      </c>
      <c r="H26">
        <v>10218</v>
      </c>
      <c r="I26">
        <v>10255</v>
      </c>
      <c r="J26">
        <v>10431.200000000001</v>
      </c>
      <c r="K26">
        <v>10468.1</v>
      </c>
      <c r="L26">
        <v>10539.5</v>
      </c>
      <c r="M26">
        <v>10444.799999999999</v>
      </c>
      <c r="N26">
        <v>10516.7</v>
      </c>
      <c r="O26">
        <v>10611.6</v>
      </c>
      <c r="P26">
        <v>10722.8</v>
      </c>
      <c r="Q26">
        <v>10790.1</v>
      </c>
      <c r="R26">
        <v>10832</v>
      </c>
      <c r="S26">
        <v>10931</v>
      </c>
      <c r="T26">
        <v>11066.8</v>
      </c>
      <c r="U26">
        <v>11165.1</v>
      </c>
      <c r="V26">
        <v>11191</v>
      </c>
      <c r="W26">
        <v>11321.9</v>
      </c>
      <c r="X26">
        <v>11417.3</v>
      </c>
      <c r="Y26">
        <v>11588.1</v>
      </c>
      <c r="Z26">
        <v>11652</v>
      </c>
      <c r="AA26">
        <v>11688.4</v>
      </c>
      <c r="AB26">
        <v>11809.3</v>
      </c>
      <c r="AC26">
        <v>11932.4</v>
      </c>
      <c r="AD26">
        <v>11465.1</v>
      </c>
      <c r="AE26">
        <v>12150.1</v>
      </c>
      <c r="AF26">
        <v>12382.6</v>
      </c>
      <c r="AG26">
        <v>12680</v>
      </c>
    </row>
    <row r="27" spans="1:33" x14ac:dyDescent="0.25">
      <c r="A27" t="s">
        <v>24</v>
      </c>
      <c r="B27" t="s">
        <v>25</v>
      </c>
      <c r="C27" t="s">
        <v>61</v>
      </c>
      <c r="D27" t="s">
        <v>62</v>
      </c>
      <c r="E27">
        <v>26799.599999999999</v>
      </c>
      <c r="F27">
        <v>27678.9</v>
      </c>
      <c r="G27">
        <v>27434.2</v>
      </c>
      <c r="H27">
        <v>27290.9</v>
      </c>
      <c r="I27">
        <v>26885.7</v>
      </c>
      <c r="J27">
        <v>26574.6</v>
      </c>
      <c r="K27">
        <v>27124.2</v>
      </c>
      <c r="L27">
        <v>27318.799999999999</v>
      </c>
      <c r="M27">
        <v>27614.5</v>
      </c>
      <c r="N27">
        <v>27804.9</v>
      </c>
      <c r="O27">
        <v>27884.5</v>
      </c>
      <c r="P27">
        <v>27711.8</v>
      </c>
      <c r="Q27">
        <v>28035</v>
      </c>
      <c r="R27">
        <v>27557.599999999999</v>
      </c>
      <c r="S27">
        <v>27297.3</v>
      </c>
      <c r="T27">
        <v>27806.6</v>
      </c>
      <c r="U27">
        <v>28895.7</v>
      </c>
      <c r="V27">
        <v>29354.3</v>
      </c>
      <c r="W27">
        <v>29630.3</v>
      </c>
      <c r="X27">
        <v>31143.5</v>
      </c>
      <c r="Y27">
        <v>30167.8</v>
      </c>
      <c r="Z27">
        <v>29802.3</v>
      </c>
      <c r="AA27">
        <v>31622</v>
      </c>
      <c r="AB27">
        <v>31845.7</v>
      </c>
      <c r="AC27">
        <v>32187.8</v>
      </c>
      <c r="AD27">
        <v>28080.7</v>
      </c>
      <c r="AE27">
        <v>32874.6</v>
      </c>
      <c r="AF27">
        <v>34715.5</v>
      </c>
      <c r="AG27">
        <v>34256.6</v>
      </c>
    </row>
    <row r="28" spans="1:33" x14ac:dyDescent="0.25">
      <c r="A28" t="s">
        <v>24</v>
      </c>
      <c r="B28" t="s">
        <v>25</v>
      </c>
      <c r="C28" t="s">
        <v>63</v>
      </c>
      <c r="D28" t="s">
        <v>64</v>
      </c>
      <c r="E28">
        <v>2717.5</v>
      </c>
      <c r="F28">
        <v>3094.7</v>
      </c>
      <c r="G28">
        <v>2165.6999999999998</v>
      </c>
      <c r="H28">
        <v>2098.1</v>
      </c>
      <c r="I28">
        <v>805.4</v>
      </c>
      <c r="J28">
        <v>805.1</v>
      </c>
      <c r="K28">
        <v>895.3</v>
      </c>
      <c r="L28">
        <v>985.3</v>
      </c>
      <c r="M28">
        <v>1106.9000000000001</v>
      </c>
      <c r="N28">
        <v>1306.0999999999999</v>
      </c>
      <c r="O28">
        <v>1194.7</v>
      </c>
      <c r="P28">
        <v>961.1</v>
      </c>
      <c r="Q28">
        <v>1460.9</v>
      </c>
      <c r="R28">
        <v>1083.5999999999999</v>
      </c>
      <c r="S28">
        <v>834.9</v>
      </c>
      <c r="T28">
        <v>886.1</v>
      </c>
      <c r="U28">
        <v>898.9</v>
      </c>
      <c r="V28">
        <v>1128.5</v>
      </c>
      <c r="W28">
        <v>985.4</v>
      </c>
      <c r="X28">
        <v>2324.6999999999998</v>
      </c>
      <c r="Y28">
        <v>819</v>
      </c>
      <c r="Z28">
        <v>214.6</v>
      </c>
      <c r="AA28">
        <v>1578.4</v>
      </c>
      <c r="AB28">
        <v>1428.4</v>
      </c>
      <c r="AC28">
        <v>1326.5</v>
      </c>
      <c r="AD28">
        <v>632.70000000000005</v>
      </c>
      <c r="AE28">
        <v>1134.3</v>
      </c>
      <c r="AF28">
        <v>2739</v>
      </c>
      <c r="AG28">
        <v>2120.6</v>
      </c>
    </row>
    <row r="29" spans="1:33" x14ac:dyDescent="0.25">
      <c r="A29" t="s">
        <v>24</v>
      </c>
      <c r="B29" t="s">
        <v>25</v>
      </c>
      <c r="C29" t="s">
        <v>65</v>
      </c>
      <c r="D29" t="s">
        <v>66</v>
      </c>
      <c r="E29">
        <v>24082.1</v>
      </c>
      <c r="F29">
        <v>24584.2</v>
      </c>
      <c r="G29">
        <v>25268.5</v>
      </c>
      <c r="H29">
        <v>25192.799999999999</v>
      </c>
      <c r="I29">
        <v>26080.3</v>
      </c>
      <c r="J29">
        <v>25769.5</v>
      </c>
      <c r="K29">
        <v>26228.9</v>
      </c>
      <c r="L29">
        <v>26333.4</v>
      </c>
      <c r="M29">
        <v>26507.599999999999</v>
      </c>
      <c r="N29">
        <v>26498.799999999999</v>
      </c>
      <c r="O29">
        <v>26689.8</v>
      </c>
      <c r="P29">
        <v>26750.799999999999</v>
      </c>
      <c r="Q29">
        <v>26574.2</v>
      </c>
      <c r="R29">
        <v>26474</v>
      </c>
      <c r="S29">
        <v>26462.400000000001</v>
      </c>
      <c r="T29">
        <v>26920.5</v>
      </c>
      <c r="U29">
        <v>27996.799999999999</v>
      </c>
      <c r="V29">
        <v>28225.8</v>
      </c>
      <c r="W29">
        <v>28644.799999999999</v>
      </c>
      <c r="X29">
        <v>28818.799999999999</v>
      </c>
      <c r="Y29">
        <v>29348.799999999999</v>
      </c>
      <c r="Z29">
        <v>29587.7</v>
      </c>
      <c r="AA29">
        <v>30043.599999999999</v>
      </c>
      <c r="AB29">
        <v>30417.200000000001</v>
      </c>
      <c r="AC29">
        <v>30861.3</v>
      </c>
      <c r="AD29">
        <v>27448</v>
      </c>
      <c r="AE29">
        <v>31740.2</v>
      </c>
      <c r="AF29">
        <v>31976.5</v>
      </c>
      <c r="AG29">
        <v>32135.9</v>
      </c>
    </row>
    <row r="30" spans="1:33" ht="14" x14ac:dyDescent="0.4">
      <c r="A30" s="24" t="s">
        <v>67</v>
      </c>
      <c r="B30" s="22"/>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row>
    <row r="31" spans="1:33" ht="13" x14ac:dyDescent="0.3">
      <c r="A31" s="23" t="s">
        <v>68</v>
      </c>
      <c r="B31" s="22"/>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row>
    <row r="32" spans="1:33" ht="13" x14ac:dyDescent="0.3">
      <c r="A32" s="23" t="s">
        <v>69</v>
      </c>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row>
    <row r="33" spans="1:28" ht="13" x14ac:dyDescent="0.3">
      <c r="A33" s="23" t="s">
        <v>105</v>
      </c>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row>
    <row r="34" spans="1:28" ht="13" x14ac:dyDescent="0.3">
      <c r="A34" s="23" t="s">
        <v>70</v>
      </c>
      <c r="B34" s="22"/>
      <c r="C34" s="22"/>
      <c r="D34" s="22"/>
      <c r="E34" s="22"/>
      <c r="F34" s="22"/>
      <c r="G34" s="22"/>
      <c r="H34" s="22"/>
      <c r="I34" s="22"/>
      <c r="J34" s="22"/>
      <c r="K34" s="22"/>
      <c r="L34" s="22"/>
      <c r="M34" s="22"/>
      <c r="N34" s="22"/>
      <c r="O34" s="22"/>
      <c r="P34" s="22"/>
      <c r="Q34" s="22"/>
      <c r="R34" s="22"/>
      <c r="S34" s="22"/>
      <c r="T34" s="22"/>
      <c r="U34" s="22"/>
      <c r="V34" s="22"/>
      <c r="W34" s="22"/>
      <c r="X34" s="22"/>
      <c r="Y34" s="22"/>
      <c r="Z34" s="22"/>
      <c r="AA34" s="22"/>
      <c r="AB34" s="22"/>
    </row>
    <row r="35" spans="1:28" ht="13" x14ac:dyDescent="0.3">
      <c r="A35" s="23" t="s">
        <v>71</v>
      </c>
      <c r="B35" s="22"/>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row>
    <row r="36" spans="1:28" ht="13" x14ac:dyDescent="0.3">
      <c r="A36" s="23" t="s">
        <v>72</v>
      </c>
      <c r="B36" s="22"/>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row>
    <row r="37" spans="1:28" ht="13" x14ac:dyDescent="0.3">
      <c r="A37" s="23" t="s">
        <v>73</v>
      </c>
      <c r="B37" s="22"/>
      <c r="C37" s="22"/>
      <c r="D37" s="22"/>
      <c r="E37" s="22"/>
      <c r="F37" s="22"/>
      <c r="G37" s="22"/>
      <c r="H37" s="22"/>
      <c r="I37" s="22"/>
      <c r="J37" s="22"/>
      <c r="K37" s="22"/>
      <c r="L37" s="22"/>
      <c r="M37" s="22"/>
      <c r="N37" s="22"/>
      <c r="O37" s="22"/>
      <c r="P37" s="22"/>
      <c r="Q37" s="22"/>
      <c r="R37" s="22"/>
      <c r="S37" s="22"/>
      <c r="T37" s="22"/>
      <c r="U37" s="22"/>
      <c r="V37" s="22"/>
      <c r="W37" s="22"/>
      <c r="X37" s="22"/>
      <c r="Y37" s="22"/>
      <c r="Z37" s="22"/>
      <c r="AA37" s="22"/>
      <c r="AB37" s="22"/>
    </row>
    <row r="38" spans="1:28" ht="13" x14ac:dyDescent="0.3">
      <c r="A38" s="23" t="s">
        <v>74</v>
      </c>
      <c r="B38" s="22"/>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row>
    <row r="39" spans="1:28" ht="13" x14ac:dyDescent="0.3">
      <c r="A39" s="23" t="s">
        <v>75</v>
      </c>
      <c r="B39" s="22"/>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row>
    <row r="40" spans="1:28" ht="13" x14ac:dyDescent="0.3">
      <c r="A40" s="23" t="s">
        <v>104</v>
      </c>
      <c r="B40" s="22"/>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row>
    <row r="41" spans="1:28" ht="13" x14ac:dyDescent="0.3">
      <c r="A41" s="23" t="s">
        <v>118</v>
      </c>
      <c r="B41" s="22"/>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row>
    <row r="44" spans="1:28" x14ac:dyDescent="0.25">
      <c r="G44" s="18"/>
      <c r="H44" s="18"/>
      <c r="I44" s="18"/>
      <c r="J44" s="18"/>
      <c r="K44" s="18"/>
      <c r="L44" s="18"/>
    </row>
  </sheetData>
  <mergeCells count="14">
    <mergeCell ref="A3:Y3"/>
    <mergeCell ref="A4:Y4"/>
    <mergeCell ref="A39:AB39"/>
    <mergeCell ref="A40:AB40"/>
    <mergeCell ref="A41:AB41"/>
    <mergeCell ref="A38:AB38"/>
    <mergeCell ref="A36:AB36"/>
    <mergeCell ref="A37:AB37"/>
    <mergeCell ref="A35:AB35"/>
    <mergeCell ref="A30:AB30"/>
    <mergeCell ref="A31:AB31"/>
    <mergeCell ref="A32:AB32"/>
    <mergeCell ref="A33:AB33"/>
    <mergeCell ref="A34:AB34"/>
  </mergeCells>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Calculation</vt:lpstr>
      <vt:lpstr>BEA_Personal Income 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Thapliyal, Payodhi</dc:creator>
  <cp:lastModifiedBy>Banks, Jenny</cp:lastModifiedBy>
  <dcterms:created xsi:type="dcterms:W3CDTF">2018-06-27T14:22:11Z</dcterms:created>
  <dcterms:modified xsi:type="dcterms:W3CDTF">2021-06-30T20:00:23Z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